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3-29.11.2020\"/>
    </mc:Choice>
  </mc:AlternateContent>
  <bookViews>
    <workbookView xWindow="0" yWindow="0" windowWidth="21600" windowHeight="9645"/>
  </bookViews>
  <sheets>
    <sheet name="На неделю" sheetId="1" r:id="rId1"/>
  </sheets>
  <externalReferences>
    <externalReference r:id="rId2"/>
  </externalReferences>
  <definedNames>
    <definedName name="_xlnm._FilterDatabase" localSheetId="0" hidden="1">'На неделю'!$B$1:$M$8</definedName>
    <definedName name="_xlnm.Print_Area" localSheetId="0">'На неделю'!$A$1:$K$737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1367" i="1" l="1"/>
  <c r="AK1367" i="1"/>
  <c r="AM1366" i="1"/>
  <c r="AK1366" i="1"/>
  <c r="AM1365" i="1"/>
  <c r="AK1365" i="1"/>
  <c r="AM1364" i="1"/>
  <c r="AK1364" i="1"/>
  <c r="BG1363" i="1"/>
  <c r="AX1363" i="1"/>
  <c r="AV1363" i="1"/>
  <c r="AM1363" i="1"/>
  <c r="BI1363" i="1" s="1"/>
  <c r="AK1363" i="1"/>
  <c r="F1363" i="1"/>
  <c r="AF1363" i="1" s="1"/>
  <c r="B1363" i="1"/>
  <c r="BI1362" i="1"/>
  <c r="BG1362" i="1"/>
  <c r="AX1362" i="1"/>
  <c r="AV1362" i="1"/>
  <c r="AM1362" i="1"/>
  <c r="AK1362" i="1"/>
  <c r="BI1361" i="1"/>
  <c r="BG1361" i="1"/>
  <c r="AX1361" i="1"/>
  <c r="AV1361" i="1"/>
  <c r="AM1361" i="1"/>
  <c r="AK1361" i="1"/>
  <c r="B1361" i="1"/>
  <c r="BI1360" i="1"/>
  <c r="BH1360" i="1"/>
  <c r="BG1360" i="1"/>
  <c r="BF1360" i="1"/>
  <c r="BE1360" i="1"/>
  <c r="BD1360" i="1"/>
  <c r="BC1360" i="1"/>
  <c r="BB1360" i="1"/>
  <c r="BA1360" i="1"/>
  <c r="AZ1360" i="1"/>
  <c r="AX1360" i="1"/>
  <c r="AW1360" i="1"/>
  <c r="AV1360" i="1"/>
  <c r="AU1360" i="1"/>
  <c r="AT1360" i="1"/>
  <c r="AS1360" i="1"/>
  <c r="AR1360" i="1"/>
  <c r="AQ1360" i="1"/>
  <c r="AP1360" i="1"/>
  <c r="AO1360" i="1"/>
  <c r="AN1360" i="1"/>
  <c r="J1360" i="1"/>
  <c r="H1360" i="1"/>
  <c r="F1360" i="1"/>
  <c r="D1360" i="1"/>
  <c r="C1360" i="1"/>
  <c r="K1360" i="1" s="1"/>
  <c r="B1360" i="1"/>
  <c r="BI1359" i="1"/>
  <c r="BH1359" i="1"/>
  <c r="BG1359" i="1"/>
  <c r="BF1359" i="1"/>
  <c r="BE1359" i="1"/>
  <c r="BD1359" i="1"/>
  <c r="BC1359" i="1"/>
  <c r="BB1359" i="1"/>
  <c r="BA1359" i="1"/>
  <c r="AZ1359" i="1"/>
  <c r="AX1359" i="1"/>
  <c r="AW1359" i="1"/>
  <c r="AV1359" i="1"/>
  <c r="AU1359" i="1"/>
  <c r="AT1359" i="1"/>
  <c r="AS1359" i="1"/>
  <c r="AR1359" i="1"/>
  <c r="AQ1359" i="1"/>
  <c r="AP1359" i="1"/>
  <c r="AO1359" i="1"/>
  <c r="K1359" i="1"/>
  <c r="J1359" i="1"/>
  <c r="I1359" i="1"/>
  <c r="H1359" i="1"/>
  <c r="G1359" i="1"/>
  <c r="F1359" i="1"/>
  <c r="E1359" i="1"/>
  <c r="D1359" i="1"/>
  <c r="C1359" i="1"/>
  <c r="AM1358" i="1"/>
  <c r="AK1358" i="1"/>
  <c r="AM1357" i="1"/>
  <c r="AK1357" i="1"/>
  <c r="AM1356" i="1"/>
  <c r="AK1356" i="1"/>
  <c r="AV1355" i="1"/>
  <c r="AM1355" i="1"/>
  <c r="AK1355" i="1"/>
  <c r="BG1355" i="1" s="1"/>
  <c r="BI1354" i="1"/>
  <c r="BG1354" i="1"/>
  <c r="AX1354" i="1"/>
  <c r="AV1354" i="1"/>
  <c r="AM1354" i="1"/>
  <c r="AK1354" i="1"/>
  <c r="BI1353" i="1"/>
  <c r="BG1353" i="1"/>
  <c r="AX1353" i="1"/>
  <c r="AV1353" i="1"/>
  <c r="AM1353" i="1"/>
  <c r="AK1353" i="1"/>
  <c r="BI1352" i="1"/>
  <c r="BG1352" i="1"/>
  <c r="AX1352" i="1"/>
  <c r="AV1352" i="1"/>
  <c r="AM1352" i="1"/>
  <c r="AK1352" i="1"/>
  <c r="BI1351" i="1"/>
  <c r="BH1351" i="1"/>
  <c r="BG1351" i="1"/>
  <c r="BF1351" i="1"/>
  <c r="BE1351" i="1"/>
  <c r="BD1351" i="1"/>
  <c r="BC1351" i="1"/>
  <c r="BB1351" i="1"/>
  <c r="BA1351" i="1"/>
  <c r="AZ1351" i="1"/>
  <c r="AX1351" i="1"/>
  <c r="AW1351" i="1"/>
  <c r="AV1351" i="1"/>
  <c r="AU1351" i="1"/>
  <c r="AT1351" i="1"/>
  <c r="AS1351" i="1"/>
  <c r="AR1351" i="1"/>
  <c r="AQ1351" i="1"/>
  <c r="AP1351" i="1"/>
  <c r="AO1351" i="1"/>
  <c r="AN1351" i="1"/>
  <c r="J1351" i="1"/>
  <c r="H1351" i="1"/>
  <c r="F1351" i="1"/>
  <c r="D1351" i="1"/>
  <c r="C1351" i="1"/>
  <c r="K1351" i="1" s="1"/>
  <c r="B1351" i="1"/>
  <c r="BI1350" i="1"/>
  <c r="BH1350" i="1"/>
  <c r="BG1350" i="1"/>
  <c r="BF1350" i="1"/>
  <c r="BE1350" i="1"/>
  <c r="BD1350" i="1"/>
  <c r="BC1350" i="1"/>
  <c r="BB1350" i="1"/>
  <c r="BA1350" i="1"/>
  <c r="AZ1350" i="1"/>
  <c r="AX1350" i="1"/>
  <c r="AW1350" i="1"/>
  <c r="AV1350" i="1"/>
  <c r="AU1350" i="1"/>
  <c r="AT1350" i="1"/>
  <c r="AS1350" i="1"/>
  <c r="AR1350" i="1"/>
  <c r="AQ1350" i="1"/>
  <c r="AP1350" i="1"/>
  <c r="AO1350" i="1"/>
  <c r="K1350" i="1"/>
  <c r="J1350" i="1"/>
  <c r="I1350" i="1"/>
  <c r="H1350" i="1"/>
  <c r="G1350" i="1"/>
  <c r="F1350" i="1"/>
  <c r="E1350" i="1"/>
  <c r="D1350" i="1"/>
  <c r="C1350" i="1"/>
  <c r="AM1349" i="1"/>
  <c r="AK1349" i="1"/>
  <c r="AM1348" i="1"/>
  <c r="AK1348" i="1"/>
  <c r="AM1347" i="1"/>
  <c r="AK1347" i="1"/>
  <c r="AM1346" i="1"/>
  <c r="AK1346" i="1"/>
  <c r="AM1345" i="1"/>
  <c r="AK1345" i="1"/>
  <c r="AM1344" i="1"/>
  <c r="AK1344" i="1"/>
  <c r="AM1343" i="1"/>
  <c r="AK1343" i="1"/>
  <c r="BI1342" i="1"/>
  <c r="BH1342" i="1"/>
  <c r="BG1342" i="1"/>
  <c r="BF1342" i="1"/>
  <c r="BE1342" i="1"/>
  <c r="BD1342" i="1"/>
  <c r="BC1342" i="1"/>
  <c r="BB1342" i="1"/>
  <c r="BA1342" i="1"/>
  <c r="AZ1342" i="1"/>
  <c r="AX1342" i="1"/>
  <c r="AW1342" i="1"/>
  <c r="AV1342" i="1"/>
  <c r="AU1342" i="1"/>
  <c r="AT1342" i="1"/>
  <c r="AS1342" i="1"/>
  <c r="AR1342" i="1"/>
  <c r="AQ1342" i="1"/>
  <c r="AP1342" i="1"/>
  <c r="AO1342" i="1"/>
  <c r="AN1342" i="1"/>
  <c r="K1342" i="1"/>
  <c r="C1342" i="1"/>
  <c r="BI1341" i="1"/>
  <c r="BH1341" i="1"/>
  <c r="BG1341" i="1"/>
  <c r="BF1341" i="1"/>
  <c r="BE1341" i="1"/>
  <c r="BD1341" i="1"/>
  <c r="BC1341" i="1"/>
  <c r="BB1341" i="1"/>
  <c r="BA1341" i="1"/>
  <c r="AZ1341" i="1"/>
  <c r="AX1341" i="1"/>
  <c r="AW1341" i="1"/>
  <c r="AV1341" i="1"/>
  <c r="AU1341" i="1"/>
  <c r="AT1341" i="1"/>
  <c r="AS1341" i="1"/>
  <c r="AR1341" i="1"/>
  <c r="AQ1341" i="1"/>
  <c r="AP1341" i="1"/>
  <c r="AO1341" i="1"/>
  <c r="K1341" i="1"/>
  <c r="J1341" i="1"/>
  <c r="I1341" i="1"/>
  <c r="H1341" i="1"/>
  <c r="G1341" i="1"/>
  <c r="F1341" i="1"/>
  <c r="E1341" i="1"/>
  <c r="D1341" i="1"/>
  <c r="C1341" i="1"/>
  <c r="BI1340" i="1"/>
  <c r="BG1340" i="1"/>
  <c r="AX1340" i="1"/>
  <c r="AV1340" i="1"/>
  <c r="AM1340" i="1"/>
  <c r="AK1340" i="1"/>
  <c r="BI1339" i="1"/>
  <c r="BG1339" i="1"/>
  <c r="AX1339" i="1"/>
  <c r="AV1339" i="1"/>
  <c r="AM1339" i="1"/>
  <c r="AK1339" i="1"/>
  <c r="AM1338" i="1"/>
  <c r="AK1338" i="1"/>
  <c r="AV1338" i="1" s="1"/>
  <c r="AM1337" i="1"/>
  <c r="AK1337" i="1"/>
  <c r="AM1336" i="1"/>
  <c r="AK1336" i="1"/>
  <c r="AM1335" i="1"/>
  <c r="AK1335" i="1"/>
  <c r="AM1334" i="1"/>
  <c r="AK1334" i="1"/>
  <c r="BI1333" i="1"/>
  <c r="BH1333" i="1"/>
  <c r="BG1333" i="1"/>
  <c r="BF1333" i="1"/>
  <c r="BE1333" i="1"/>
  <c r="BD1333" i="1"/>
  <c r="BC1333" i="1"/>
  <c r="BB1333" i="1"/>
  <c r="BA1333" i="1"/>
  <c r="AZ1333" i="1"/>
  <c r="AX1333" i="1"/>
  <c r="AW1333" i="1"/>
  <c r="AV1333" i="1"/>
  <c r="AU1333" i="1"/>
  <c r="AT1333" i="1"/>
  <c r="AS1333" i="1"/>
  <c r="AR1333" i="1"/>
  <c r="AQ1333" i="1"/>
  <c r="AP1333" i="1"/>
  <c r="AO1333" i="1"/>
  <c r="AN1333" i="1"/>
  <c r="C1333" i="1"/>
  <c r="BI1332" i="1"/>
  <c r="BH1332" i="1"/>
  <c r="BG1332" i="1"/>
  <c r="BF1332" i="1"/>
  <c r="BE1332" i="1"/>
  <c r="BD1332" i="1"/>
  <c r="BC1332" i="1"/>
  <c r="BB1332" i="1"/>
  <c r="BA1332" i="1"/>
  <c r="AZ1332" i="1"/>
  <c r="AX1332" i="1"/>
  <c r="AW1332" i="1"/>
  <c r="AV1332" i="1"/>
  <c r="AU1332" i="1"/>
  <c r="AT1332" i="1"/>
  <c r="AS1332" i="1"/>
  <c r="AR1332" i="1"/>
  <c r="AQ1332" i="1"/>
  <c r="AP1332" i="1"/>
  <c r="AO1332" i="1"/>
  <c r="K1332" i="1"/>
  <c r="J1332" i="1"/>
  <c r="I1332" i="1"/>
  <c r="H1332" i="1"/>
  <c r="G1332" i="1"/>
  <c r="F1332" i="1"/>
  <c r="E1332" i="1"/>
  <c r="D1332" i="1"/>
  <c r="C1332" i="1"/>
  <c r="BI1331" i="1"/>
  <c r="BG1331" i="1"/>
  <c r="AX1331" i="1"/>
  <c r="AV1331" i="1"/>
  <c r="AM1331" i="1"/>
  <c r="AK1331" i="1"/>
  <c r="BI1330" i="1"/>
  <c r="BG1330" i="1"/>
  <c r="AX1330" i="1"/>
  <c r="AV1330" i="1"/>
  <c r="AM1330" i="1"/>
  <c r="AK1330" i="1"/>
  <c r="BI1329" i="1"/>
  <c r="BG1329" i="1"/>
  <c r="AX1329" i="1"/>
  <c r="AV1329" i="1"/>
  <c r="AM1329" i="1"/>
  <c r="AK1329" i="1"/>
  <c r="BI1328" i="1"/>
  <c r="BG1328" i="1"/>
  <c r="AX1328" i="1"/>
  <c r="AV1328" i="1"/>
  <c r="AM1328" i="1"/>
  <c r="AK1328" i="1"/>
  <c r="BI1327" i="1"/>
  <c r="BG1327" i="1"/>
  <c r="AX1327" i="1"/>
  <c r="AV1327" i="1"/>
  <c r="AM1327" i="1"/>
  <c r="AK1327" i="1"/>
  <c r="BI1326" i="1"/>
  <c r="BG1326" i="1"/>
  <c r="AX1326" i="1"/>
  <c r="AV1326" i="1"/>
  <c r="AM1326" i="1"/>
  <c r="AK1326" i="1"/>
  <c r="BI1325" i="1"/>
  <c r="BG1325" i="1"/>
  <c r="AX1325" i="1"/>
  <c r="AV1325" i="1"/>
  <c r="AM1325" i="1"/>
  <c r="AK1325" i="1"/>
  <c r="BI1324" i="1"/>
  <c r="BH1324" i="1"/>
  <c r="BG1324" i="1"/>
  <c r="BF1324" i="1"/>
  <c r="BE1324" i="1"/>
  <c r="BD1324" i="1"/>
  <c r="BC1324" i="1"/>
  <c r="BB1324" i="1"/>
  <c r="BA1324" i="1"/>
  <c r="AZ1324" i="1"/>
  <c r="AX1324" i="1"/>
  <c r="AW1324" i="1"/>
  <c r="AV1324" i="1"/>
  <c r="AU1324" i="1"/>
  <c r="AT1324" i="1"/>
  <c r="AS1324" i="1"/>
  <c r="AR1324" i="1"/>
  <c r="AQ1324" i="1"/>
  <c r="AP1324" i="1"/>
  <c r="AO1324" i="1"/>
  <c r="AN1324" i="1"/>
  <c r="J1324" i="1"/>
  <c r="H1324" i="1"/>
  <c r="F1324" i="1"/>
  <c r="D1324" i="1"/>
  <c r="C1324" i="1"/>
  <c r="K1324" i="1" s="1"/>
  <c r="B1324" i="1"/>
  <c r="BI1323" i="1"/>
  <c r="BH1323" i="1"/>
  <c r="BG1323" i="1"/>
  <c r="BF1323" i="1"/>
  <c r="BE1323" i="1"/>
  <c r="BD1323" i="1"/>
  <c r="BC1323" i="1"/>
  <c r="BB1323" i="1"/>
  <c r="BA1323" i="1"/>
  <c r="AZ1323" i="1"/>
  <c r="AX1323" i="1"/>
  <c r="AW1323" i="1"/>
  <c r="AV1323" i="1"/>
  <c r="AU1323" i="1"/>
  <c r="AT1323" i="1"/>
  <c r="AS1323" i="1"/>
  <c r="AR1323" i="1"/>
  <c r="AQ1323" i="1"/>
  <c r="AP1323" i="1"/>
  <c r="AO1323" i="1"/>
  <c r="K1323" i="1"/>
  <c r="J1323" i="1"/>
  <c r="I1323" i="1"/>
  <c r="H1323" i="1"/>
  <c r="G1323" i="1"/>
  <c r="F1323" i="1"/>
  <c r="E1323" i="1"/>
  <c r="D1323" i="1"/>
  <c r="C1323" i="1"/>
  <c r="AM1322" i="1"/>
  <c r="AK1322" i="1"/>
  <c r="AM1321" i="1"/>
  <c r="AK1321" i="1"/>
  <c r="AM1320" i="1"/>
  <c r="AK1320" i="1"/>
  <c r="AM1319" i="1"/>
  <c r="AK1319" i="1"/>
  <c r="AM1318" i="1"/>
  <c r="AK1318" i="1"/>
  <c r="AM1317" i="1"/>
  <c r="AK1317" i="1"/>
  <c r="AM1316" i="1"/>
  <c r="AK1316" i="1"/>
  <c r="BI1315" i="1"/>
  <c r="BH1315" i="1"/>
  <c r="BG1315" i="1"/>
  <c r="BF1315" i="1"/>
  <c r="BE1315" i="1"/>
  <c r="BD1315" i="1"/>
  <c r="BC1315" i="1"/>
  <c r="BB1315" i="1"/>
  <c r="BA1315" i="1"/>
  <c r="AZ1315" i="1"/>
  <c r="AX1315" i="1"/>
  <c r="AW1315" i="1"/>
  <c r="AV1315" i="1"/>
  <c r="AU1315" i="1"/>
  <c r="AT1315" i="1"/>
  <c r="AS1315" i="1"/>
  <c r="AR1315" i="1"/>
  <c r="AQ1315" i="1"/>
  <c r="AP1315" i="1"/>
  <c r="AO1315" i="1"/>
  <c r="AN1315" i="1"/>
  <c r="C1315" i="1"/>
  <c r="BI1314" i="1"/>
  <c r="BH1314" i="1"/>
  <c r="BG1314" i="1"/>
  <c r="BF1314" i="1"/>
  <c r="BE1314" i="1"/>
  <c r="BD1314" i="1"/>
  <c r="BC1314" i="1"/>
  <c r="BB1314" i="1"/>
  <c r="BA1314" i="1"/>
  <c r="AZ1314" i="1"/>
  <c r="AX1314" i="1"/>
  <c r="AW1314" i="1"/>
  <c r="AV1314" i="1"/>
  <c r="AU1314" i="1"/>
  <c r="AT1314" i="1"/>
  <c r="AS1314" i="1"/>
  <c r="AR1314" i="1"/>
  <c r="AQ1314" i="1"/>
  <c r="AP1314" i="1"/>
  <c r="AO1314" i="1"/>
  <c r="K1314" i="1"/>
  <c r="J1314" i="1"/>
  <c r="I1314" i="1"/>
  <c r="H1314" i="1"/>
  <c r="G1314" i="1"/>
  <c r="F1314" i="1"/>
  <c r="E1314" i="1"/>
  <c r="D1314" i="1"/>
  <c r="C1314" i="1"/>
  <c r="BI1313" i="1"/>
  <c r="BG1313" i="1"/>
  <c r="AX1313" i="1"/>
  <c r="AV1313" i="1"/>
  <c r="AM1313" i="1"/>
  <c r="AK1313" i="1"/>
  <c r="BI1312" i="1"/>
  <c r="BG1312" i="1"/>
  <c r="AX1312" i="1"/>
  <c r="AV1312" i="1"/>
  <c r="AM1312" i="1"/>
  <c r="AK1312" i="1"/>
  <c r="J1312" i="1"/>
  <c r="AJ1312" i="1" s="1"/>
  <c r="B1312" i="1"/>
  <c r="BI1311" i="1"/>
  <c r="BG1311" i="1"/>
  <c r="AX1311" i="1"/>
  <c r="AV1311" i="1"/>
  <c r="AM1311" i="1"/>
  <c r="AK1311" i="1"/>
  <c r="BI1310" i="1"/>
  <c r="BG1310" i="1"/>
  <c r="AX1310" i="1"/>
  <c r="AV1310" i="1"/>
  <c r="AM1310" i="1"/>
  <c r="AK1310" i="1"/>
  <c r="BI1309" i="1"/>
  <c r="BG1309" i="1"/>
  <c r="AX1309" i="1"/>
  <c r="AV1309" i="1"/>
  <c r="AM1309" i="1"/>
  <c r="AK1309" i="1"/>
  <c r="BI1308" i="1"/>
  <c r="BG1308" i="1"/>
  <c r="AX1308" i="1"/>
  <c r="AV1308" i="1"/>
  <c r="AM1308" i="1"/>
  <c r="AK1308" i="1"/>
  <c r="B1308" i="1"/>
  <c r="BI1307" i="1"/>
  <c r="BG1307" i="1"/>
  <c r="AX1307" i="1"/>
  <c r="AV1307" i="1"/>
  <c r="AM1307" i="1"/>
  <c r="AK1307" i="1"/>
  <c r="BI1306" i="1"/>
  <c r="BH1306" i="1"/>
  <c r="BG1306" i="1"/>
  <c r="BF1306" i="1"/>
  <c r="BE1306" i="1"/>
  <c r="BD1306" i="1"/>
  <c r="BC1306" i="1"/>
  <c r="BB1306" i="1"/>
  <c r="BA1306" i="1"/>
  <c r="AZ1306" i="1"/>
  <c r="AX1306" i="1"/>
  <c r="AW1306" i="1"/>
  <c r="AV1306" i="1"/>
  <c r="AU1306" i="1"/>
  <c r="AT1306" i="1"/>
  <c r="AS1306" i="1"/>
  <c r="AR1306" i="1"/>
  <c r="AQ1306" i="1"/>
  <c r="AP1306" i="1"/>
  <c r="AO1306" i="1"/>
  <c r="AN1306" i="1"/>
  <c r="H1306" i="1"/>
  <c r="F1306" i="1"/>
  <c r="D1306" i="1"/>
  <c r="C1306" i="1"/>
  <c r="B1306" i="1"/>
  <c r="BI1305" i="1"/>
  <c r="BH1305" i="1"/>
  <c r="BG1305" i="1"/>
  <c r="BF1305" i="1"/>
  <c r="BE1305" i="1"/>
  <c r="BD1305" i="1"/>
  <c r="BC1305" i="1"/>
  <c r="BB1305" i="1"/>
  <c r="BA1305" i="1"/>
  <c r="AZ1305" i="1"/>
  <c r="AX1305" i="1"/>
  <c r="AW1305" i="1"/>
  <c r="AV1305" i="1"/>
  <c r="AU1305" i="1"/>
  <c r="AT1305" i="1"/>
  <c r="AS1305" i="1"/>
  <c r="AR1305" i="1"/>
  <c r="AQ1305" i="1"/>
  <c r="AP1305" i="1"/>
  <c r="AO1305" i="1"/>
  <c r="K1305" i="1"/>
  <c r="J1305" i="1"/>
  <c r="I1305" i="1"/>
  <c r="H1305" i="1"/>
  <c r="G1305" i="1"/>
  <c r="F1305" i="1"/>
  <c r="E1305" i="1"/>
  <c r="D1305" i="1"/>
  <c r="C1305" i="1"/>
  <c r="AM1304" i="1"/>
  <c r="AK1304" i="1"/>
  <c r="AM1303" i="1"/>
  <c r="AK1303" i="1"/>
  <c r="AM1302" i="1"/>
  <c r="AK1302" i="1"/>
  <c r="AM1301" i="1"/>
  <c r="AK1301" i="1"/>
  <c r="AM1300" i="1"/>
  <c r="AK1300" i="1"/>
  <c r="AM1299" i="1"/>
  <c r="AK1299" i="1"/>
  <c r="AM1298" i="1"/>
  <c r="AK1298" i="1"/>
  <c r="BI1297" i="1"/>
  <c r="BH1297" i="1"/>
  <c r="BG1297" i="1"/>
  <c r="BF1297" i="1"/>
  <c r="BE1297" i="1"/>
  <c r="BD1297" i="1"/>
  <c r="BC1297" i="1"/>
  <c r="BB1297" i="1"/>
  <c r="BA1297" i="1"/>
  <c r="AZ1297" i="1"/>
  <c r="AX1297" i="1"/>
  <c r="AW1297" i="1"/>
  <c r="AV1297" i="1"/>
  <c r="AU1297" i="1"/>
  <c r="AT1297" i="1"/>
  <c r="AS1297" i="1"/>
  <c r="AR1297" i="1"/>
  <c r="AQ1297" i="1"/>
  <c r="AP1297" i="1"/>
  <c r="AO1297" i="1"/>
  <c r="AN1297" i="1"/>
  <c r="I1297" i="1"/>
  <c r="E1297" i="1"/>
  <c r="C1297" i="1"/>
  <c r="BI1296" i="1"/>
  <c r="BH1296" i="1"/>
  <c r="BG1296" i="1"/>
  <c r="BF1296" i="1"/>
  <c r="BE1296" i="1"/>
  <c r="BD1296" i="1"/>
  <c r="BC1296" i="1"/>
  <c r="BB1296" i="1"/>
  <c r="BA1296" i="1"/>
  <c r="AZ1296" i="1"/>
  <c r="AX1296" i="1"/>
  <c r="AW1296" i="1"/>
  <c r="AV1296" i="1"/>
  <c r="AU1296" i="1"/>
  <c r="AT1296" i="1"/>
  <c r="AS1296" i="1"/>
  <c r="AR1296" i="1"/>
  <c r="AQ1296" i="1"/>
  <c r="AP1296" i="1"/>
  <c r="AO1296" i="1"/>
  <c r="K1296" i="1"/>
  <c r="J1296" i="1"/>
  <c r="I1296" i="1"/>
  <c r="H1296" i="1"/>
  <c r="G1296" i="1"/>
  <c r="F1296" i="1"/>
  <c r="E1296" i="1"/>
  <c r="D1296" i="1"/>
  <c r="C1296" i="1"/>
  <c r="BI1295" i="1"/>
  <c r="BG1295" i="1"/>
  <c r="AX1295" i="1"/>
  <c r="AV1295" i="1"/>
  <c r="AM1295" i="1"/>
  <c r="AK1295" i="1"/>
  <c r="B1295" i="1"/>
  <c r="BI1294" i="1"/>
  <c r="BG1294" i="1"/>
  <c r="AX1294" i="1"/>
  <c r="AV1294" i="1"/>
  <c r="AM1294" i="1"/>
  <c r="AK1294" i="1"/>
  <c r="BI1293" i="1"/>
  <c r="BG1293" i="1"/>
  <c r="AX1293" i="1"/>
  <c r="AV1293" i="1"/>
  <c r="AM1293" i="1"/>
  <c r="AK1293" i="1"/>
  <c r="F1293" i="1"/>
  <c r="AF1293" i="1" s="1"/>
  <c r="B1293" i="1"/>
  <c r="BI1292" i="1"/>
  <c r="BG1292" i="1"/>
  <c r="AX1292" i="1"/>
  <c r="AV1292" i="1"/>
  <c r="AM1292" i="1"/>
  <c r="AK1292" i="1"/>
  <c r="BI1291" i="1"/>
  <c r="BG1291" i="1"/>
  <c r="AX1291" i="1"/>
  <c r="AV1291" i="1"/>
  <c r="AM1291" i="1"/>
  <c r="AK1291" i="1"/>
  <c r="B1291" i="1"/>
  <c r="BI1290" i="1"/>
  <c r="BG1290" i="1"/>
  <c r="AX1290" i="1"/>
  <c r="AV1290" i="1"/>
  <c r="AM1290" i="1"/>
  <c r="AK1290" i="1"/>
  <c r="BI1289" i="1"/>
  <c r="BG1289" i="1"/>
  <c r="AX1289" i="1"/>
  <c r="AV1289" i="1"/>
  <c r="AM1289" i="1"/>
  <c r="AK1289" i="1"/>
  <c r="F1289" i="1"/>
  <c r="AF1289" i="1" s="1"/>
  <c r="B1289" i="1"/>
  <c r="BI1288" i="1"/>
  <c r="BH1288" i="1"/>
  <c r="BG1288" i="1"/>
  <c r="BF1288" i="1"/>
  <c r="BE1288" i="1"/>
  <c r="BD1288" i="1"/>
  <c r="BC1288" i="1"/>
  <c r="BB1288" i="1"/>
  <c r="BA1288" i="1"/>
  <c r="AZ1288" i="1"/>
  <c r="AX1288" i="1"/>
  <c r="AW1288" i="1"/>
  <c r="AV1288" i="1"/>
  <c r="AU1288" i="1"/>
  <c r="AT1288" i="1"/>
  <c r="AS1288" i="1"/>
  <c r="AR1288" i="1"/>
  <c r="AQ1288" i="1"/>
  <c r="AP1288" i="1"/>
  <c r="AO1288" i="1"/>
  <c r="AN1288" i="1"/>
  <c r="J1288" i="1"/>
  <c r="H1288" i="1"/>
  <c r="F1288" i="1"/>
  <c r="D1288" i="1"/>
  <c r="C1288" i="1"/>
  <c r="K1288" i="1" s="1"/>
  <c r="B1288" i="1"/>
  <c r="B1294" i="1" s="1"/>
  <c r="BI1287" i="1"/>
  <c r="BH1287" i="1"/>
  <c r="BG1287" i="1"/>
  <c r="BF1287" i="1"/>
  <c r="BE1287" i="1"/>
  <c r="BD1287" i="1"/>
  <c r="BC1287" i="1"/>
  <c r="BB1287" i="1"/>
  <c r="BA1287" i="1"/>
  <c r="AZ1287" i="1"/>
  <c r="AX1287" i="1"/>
  <c r="AW1287" i="1"/>
  <c r="AV1287" i="1"/>
  <c r="AU1287" i="1"/>
  <c r="AT1287" i="1"/>
  <c r="AS1287" i="1"/>
  <c r="AR1287" i="1"/>
  <c r="AQ1287" i="1"/>
  <c r="AP1287" i="1"/>
  <c r="AO1287" i="1"/>
  <c r="K1287" i="1"/>
  <c r="J1287" i="1"/>
  <c r="I1287" i="1"/>
  <c r="H1287" i="1"/>
  <c r="G1287" i="1"/>
  <c r="F1287" i="1"/>
  <c r="E1287" i="1"/>
  <c r="D1287" i="1"/>
  <c r="C1287" i="1"/>
  <c r="AM1286" i="1"/>
  <c r="AK1286" i="1"/>
  <c r="AM1285" i="1"/>
  <c r="AK1285" i="1"/>
  <c r="AM1284" i="1"/>
  <c r="AK1284" i="1"/>
  <c r="AM1283" i="1"/>
  <c r="AK1283" i="1"/>
  <c r="AM1282" i="1"/>
  <c r="AK1282" i="1"/>
  <c r="AM1281" i="1"/>
  <c r="AK1281" i="1"/>
  <c r="AM1280" i="1"/>
  <c r="AK1280" i="1"/>
  <c r="BI1279" i="1"/>
  <c r="BH1279" i="1"/>
  <c r="BG1279" i="1"/>
  <c r="BF1279" i="1"/>
  <c r="BE1279" i="1"/>
  <c r="BD1279" i="1"/>
  <c r="BC1279" i="1"/>
  <c r="BB1279" i="1"/>
  <c r="BA1279" i="1"/>
  <c r="AZ1279" i="1"/>
  <c r="AX1279" i="1"/>
  <c r="AW1279" i="1"/>
  <c r="AV1279" i="1"/>
  <c r="AU1279" i="1"/>
  <c r="AT1279" i="1"/>
  <c r="AS1279" i="1"/>
  <c r="AR1279" i="1"/>
  <c r="AQ1279" i="1"/>
  <c r="AP1279" i="1"/>
  <c r="AO1279" i="1"/>
  <c r="AN1279" i="1"/>
  <c r="I1279" i="1"/>
  <c r="E1279" i="1"/>
  <c r="C1279" i="1"/>
  <c r="BI1278" i="1"/>
  <c r="BH1278" i="1"/>
  <c r="BG1278" i="1"/>
  <c r="BF1278" i="1"/>
  <c r="BE1278" i="1"/>
  <c r="BD1278" i="1"/>
  <c r="BC1278" i="1"/>
  <c r="BB1278" i="1"/>
  <c r="BA1278" i="1"/>
  <c r="AZ1278" i="1"/>
  <c r="AX1278" i="1"/>
  <c r="AW1278" i="1"/>
  <c r="AV1278" i="1"/>
  <c r="AU1278" i="1"/>
  <c r="AT1278" i="1"/>
  <c r="AS1278" i="1"/>
  <c r="AR1278" i="1"/>
  <c r="AQ1278" i="1"/>
  <c r="AP1278" i="1"/>
  <c r="AO1278" i="1"/>
  <c r="K1278" i="1"/>
  <c r="J1278" i="1"/>
  <c r="I1278" i="1"/>
  <c r="H1278" i="1"/>
  <c r="G1278" i="1"/>
  <c r="F1278" i="1"/>
  <c r="E1278" i="1"/>
  <c r="D1278" i="1"/>
  <c r="C1278" i="1"/>
  <c r="BI1277" i="1"/>
  <c r="BG1277" i="1"/>
  <c r="AX1277" i="1"/>
  <c r="AV1277" i="1"/>
  <c r="AM1277" i="1"/>
  <c r="AK1277" i="1"/>
  <c r="F1277" i="1"/>
  <c r="AF1277" i="1" s="1"/>
  <c r="B1277" i="1"/>
  <c r="BI1276" i="1"/>
  <c r="BG1276" i="1"/>
  <c r="AX1276" i="1"/>
  <c r="AV1276" i="1"/>
  <c r="AM1276" i="1"/>
  <c r="AK1276" i="1"/>
  <c r="D1276" i="1"/>
  <c r="BI1275" i="1"/>
  <c r="BG1275" i="1"/>
  <c r="AX1275" i="1"/>
  <c r="AV1275" i="1"/>
  <c r="AM1275" i="1"/>
  <c r="AK1275" i="1"/>
  <c r="B1275" i="1"/>
  <c r="BI1274" i="1"/>
  <c r="BG1274" i="1"/>
  <c r="AX1274" i="1"/>
  <c r="AV1274" i="1"/>
  <c r="AM1274" i="1"/>
  <c r="AK1274" i="1"/>
  <c r="BI1273" i="1"/>
  <c r="BG1273" i="1"/>
  <c r="AX1273" i="1"/>
  <c r="AV1273" i="1"/>
  <c r="AM1273" i="1"/>
  <c r="AK1273" i="1"/>
  <c r="F1273" i="1"/>
  <c r="AF1273" i="1" s="1"/>
  <c r="B1273" i="1"/>
  <c r="BI1272" i="1"/>
  <c r="BG1272" i="1"/>
  <c r="AX1272" i="1"/>
  <c r="AV1272" i="1"/>
  <c r="AM1272" i="1"/>
  <c r="AK1272" i="1"/>
  <c r="BI1271" i="1"/>
  <c r="BG1271" i="1"/>
  <c r="AX1271" i="1"/>
  <c r="AV1271" i="1"/>
  <c r="AM1271" i="1"/>
  <c r="AK1271" i="1"/>
  <c r="B1271" i="1"/>
  <c r="BI1270" i="1"/>
  <c r="BH1270" i="1"/>
  <c r="BG1270" i="1"/>
  <c r="BF1270" i="1"/>
  <c r="BE1270" i="1"/>
  <c r="BD1270" i="1"/>
  <c r="BC1270" i="1"/>
  <c r="BB1270" i="1"/>
  <c r="BA1270" i="1"/>
  <c r="AZ1270" i="1"/>
  <c r="AX1270" i="1"/>
  <c r="AW1270" i="1"/>
  <c r="AV1270" i="1"/>
  <c r="AU1270" i="1"/>
  <c r="AT1270" i="1"/>
  <c r="AS1270" i="1"/>
  <c r="AR1270" i="1"/>
  <c r="AQ1270" i="1"/>
  <c r="AP1270" i="1"/>
  <c r="AO1270" i="1"/>
  <c r="AN1270" i="1"/>
  <c r="J1270" i="1"/>
  <c r="H1270" i="1"/>
  <c r="F1270" i="1"/>
  <c r="D1270" i="1"/>
  <c r="C1270" i="1"/>
  <c r="K1270" i="1" s="1"/>
  <c r="B1270" i="1"/>
  <c r="B1276" i="1" s="1"/>
  <c r="BI1269" i="1"/>
  <c r="BH1269" i="1"/>
  <c r="BG1269" i="1"/>
  <c r="BF1269" i="1"/>
  <c r="BE1269" i="1"/>
  <c r="BD1269" i="1"/>
  <c r="BC1269" i="1"/>
  <c r="BB1269" i="1"/>
  <c r="BA1269" i="1"/>
  <c r="AZ1269" i="1"/>
  <c r="AX1269" i="1"/>
  <c r="AW1269" i="1"/>
  <c r="AV1269" i="1"/>
  <c r="AU1269" i="1"/>
  <c r="AT1269" i="1"/>
  <c r="AS1269" i="1"/>
  <c r="AR1269" i="1"/>
  <c r="AQ1269" i="1"/>
  <c r="AP1269" i="1"/>
  <c r="AO1269" i="1"/>
  <c r="K1269" i="1"/>
  <c r="J1269" i="1"/>
  <c r="I1269" i="1"/>
  <c r="H1269" i="1"/>
  <c r="G1269" i="1"/>
  <c r="F1269" i="1"/>
  <c r="E1269" i="1"/>
  <c r="D1269" i="1"/>
  <c r="C1269" i="1"/>
  <c r="AM1268" i="1"/>
  <c r="AK1268" i="1"/>
  <c r="AM1267" i="1"/>
  <c r="AK1267" i="1"/>
  <c r="AM1266" i="1"/>
  <c r="AK1266" i="1"/>
  <c r="AM1265" i="1"/>
  <c r="AK1265" i="1"/>
  <c r="AM1264" i="1"/>
  <c r="AK1264" i="1"/>
  <c r="AM1263" i="1"/>
  <c r="AK1263" i="1"/>
  <c r="AM1262" i="1"/>
  <c r="AK1262" i="1"/>
  <c r="BI1261" i="1"/>
  <c r="BH1261" i="1"/>
  <c r="BG1261" i="1"/>
  <c r="BF1261" i="1"/>
  <c r="BE1261" i="1"/>
  <c r="BD1261" i="1"/>
  <c r="BC1261" i="1"/>
  <c r="BB1261" i="1"/>
  <c r="BA1261" i="1"/>
  <c r="AZ1261" i="1"/>
  <c r="AX1261" i="1"/>
  <c r="AW1261" i="1"/>
  <c r="AV1261" i="1"/>
  <c r="AU1261" i="1"/>
  <c r="AT1261" i="1"/>
  <c r="AS1261" i="1"/>
  <c r="AR1261" i="1"/>
  <c r="AQ1261" i="1"/>
  <c r="AP1261" i="1"/>
  <c r="AO1261" i="1"/>
  <c r="AN1261" i="1"/>
  <c r="I1261" i="1"/>
  <c r="E1261" i="1"/>
  <c r="C1261" i="1"/>
  <c r="BI1260" i="1"/>
  <c r="BH1260" i="1"/>
  <c r="BG1260" i="1"/>
  <c r="BF1260" i="1"/>
  <c r="BE1260" i="1"/>
  <c r="BD1260" i="1"/>
  <c r="BC1260" i="1"/>
  <c r="BB1260" i="1"/>
  <c r="BA1260" i="1"/>
  <c r="AZ1260" i="1"/>
  <c r="AX1260" i="1"/>
  <c r="AW1260" i="1"/>
  <c r="AV1260" i="1"/>
  <c r="AU1260" i="1"/>
  <c r="AT1260" i="1"/>
  <c r="AS1260" i="1"/>
  <c r="AR1260" i="1"/>
  <c r="AQ1260" i="1"/>
  <c r="AP1260" i="1"/>
  <c r="AO1260" i="1"/>
  <c r="K1260" i="1"/>
  <c r="J1260" i="1"/>
  <c r="I1260" i="1"/>
  <c r="H1260" i="1"/>
  <c r="G1260" i="1"/>
  <c r="F1260" i="1"/>
  <c r="E1260" i="1"/>
  <c r="D1260" i="1"/>
  <c r="C1260" i="1"/>
  <c r="BI1259" i="1"/>
  <c r="BG1259" i="1"/>
  <c r="AX1259" i="1"/>
  <c r="AV1259" i="1"/>
  <c r="AM1259" i="1"/>
  <c r="AK1259" i="1"/>
  <c r="B1259" i="1"/>
  <c r="BI1258" i="1"/>
  <c r="BG1258" i="1"/>
  <c r="AX1258" i="1"/>
  <c r="AV1258" i="1"/>
  <c r="AM1258" i="1"/>
  <c r="AK1258" i="1"/>
  <c r="BI1257" i="1"/>
  <c r="BG1257" i="1"/>
  <c r="AX1257" i="1"/>
  <c r="AV1257" i="1"/>
  <c r="AM1257" i="1"/>
  <c r="AK1257" i="1"/>
  <c r="AF1257" i="1"/>
  <c r="F1257" i="1"/>
  <c r="B1257" i="1"/>
  <c r="BI1256" i="1"/>
  <c r="BG1256" i="1"/>
  <c r="AX1256" i="1"/>
  <c r="AV1256" i="1"/>
  <c r="AM1256" i="1"/>
  <c r="AK1256" i="1"/>
  <c r="BI1255" i="1"/>
  <c r="BG1255" i="1"/>
  <c r="AX1255" i="1"/>
  <c r="AV1255" i="1"/>
  <c r="AM1255" i="1"/>
  <c r="AK1255" i="1"/>
  <c r="B1255" i="1"/>
  <c r="BI1254" i="1"/>
  <c r="BG1254" i="1"/>
  <c r="AX1254" i="1"/>
  <c r="AV1254" i="1"/>
  <c r="AM1254" i="1"/>
  <c r="AK1254" i="1"/>
  <c r="BI1253" i="1"/>
  <c r="BG1253" i="1"/>
  <c r="AX1253" i="1"/>
  <c r="AV1253" i="1"/>
  <c r="AM1253" i="1"/>
  <c r="AK1253" i="1"/>
  <c r="AF1253" i="1"/>
  <c r="F1253" i="1"/>
  <c r="B1253" i="1"/>
  <c r="BI1252" i="1"/>
  <c r="BH1252" i="1"/>
  <c r="BG1252" i="1"/>
  <c r="BF1252" i="1"/>
  <c r="BE1252" i="1"/>
  <c r="BD1252" i="1"/>
  <c r="BC1252" i="1"/>
  <c r="BB1252" i="1"/>
  <c r="BA1252" i="1"/>
  <c r="AZ1252" i="1"/>
  <c r="AX1252" i="1"/>
  <c r="AW1252" i="1"/>
  <c r="AV1252" i="1"/>
  <c r="AU1252" i="1"/>
  <c r="AT1252" i="1"/>
  <c r="AS1252" i="1"/>
  <c r="AR1252" i="1"/>
  <c r="AQ1252" i="1"/>
  <c r="AP1252" i="1"/>
  <c r="AO1252" i="1"/>
  <c r="AN1252" i="1"/>
  <c r="J1252" i="1"/>
  <c r="H1252" i="1"/>
  <c r="F1252" i="1"/>
  <c r="D1252" i="1"/>
  <c r="C1252" i="1"/>
  <c r="K1252" i="1" s="1"/>
  <c r="B1252" i="1"/>
  <c r="B1258" i="1" s="1"/>
  <c r="BI1251" i="1"/>
  <c r="BH1251" i="1"/>
  <c r="BG1251" i="1"/>
  <c r="BF1251" i="1"/>
  <c r="BE1251" i="1"/>
  <c r="BD1251" i="1"/>
  <c r="BC1251" i="1"/>
  <c r="BB1251" i="1"/>
  <c r="BA1251" i="1"/>
  <c r="AZ1251" i="1"/>
  <c r="AX1251" i="1"/>
  <c r="AW1251" i="1"/>
  <c r="AV1251" i="1"/>
  <c r="AU1251" i="1"/>
  <c r="AT1251" i="1"/>
  <c r="AS1251" i="1"/>
  <c r="AR1251" i="1"/>
  <c r="AQ1251" i="1"/>
  <c r="AP1251" i="1"/>
  <c r="AO1251" i="1"/>
  <c r="K1251" i="1"/>
  <c r="J1251" i="1"/>
  <c r="I1251" i="1"/>
  <c r="H1251" i="1"/>
  <c r="G1251" i="1"/>
  <c r="F1251" i="1"/>
  <c r="E1251" i="1"/>
  <c r="D1251" i="1"/>
  <c r="C1251" i="1"/>
  <c r="AM1250" i="1"/>
  <c r="AK1250" i="1"/>
  <c r="AM1249" i="1"/>
  <c r="AK1249" i="1"/>
  <c r="AM1248" i="1"/>
  <c r="AK1248" i="1"/>
  <c r="AM1247" i="1"/>
  <c r="AK1247" i="1"/>
  <c r="AM1246" i="1"/>
  <c r="AK1246" i="1"/>
  <c r="AM1245" i="1"/>
  <c r="AK1245" i="1"/>
  <c r="AM1244" i="1"/>
  <c r="AK1244" i="1"/>
  <c r="BI1243" i="1"/>
  <c r="BH1243" i="1"/>
  <c r="BG1243" i="1"/>
  <c r="BF1243" i="1"/>
  <c r="BE1243" i="1"/>
  <c r="BD1243" i="1"/>
  <c r="BC1243" i="1"/>
  <c r="BB1243" i="1"/>
  <c r="BA1243" i="1"/>
  <c r="AZ1243" i="1"/>
  <c r="AX1243" i="1"/>
  <c r="AW1243" i="1"/>
  <c r="AV1243" i="1"/>
  <c r="AU1243" i="1"/>
  <c r="AT1243" i="1"/>
  <c r="AS1243" i="1"/>
  <c r="AR1243" i="1"/>
  <c r="AQ1243" i="1"/>
  <c r="AP1243" i="1"/>
  <c r="AO1243" i="1"/>
  <c r="AN1243" i="1"/>
  <c r="I1243" i="1"/>
  <c r="E1243" i="1"/>
  <c r="C1243" i="1"/>
  <c r="BI1242" i="1"/>
  <c r="BH1242" i="1"/>
  <c r="BG1242" i="1"/>
  <c r="BF1242" i="1"/>
  <c r="BE1242" i="1"/>
  <c r="BD1242" i="1"/>
  <c r="BC1242" i="1"/>
  <c r="BB1242" i="1"/>
  <c r="BA1242" i="1"/>
  <c r="AZ1242" i="1"/>
  <c r="AX1242" i="1"/>
  <c r="AW1242" i="1"/>
  <c r="AV1242" i="1"/>
  <c r="AU1242" i="1"/>
  <c r="AT1242" i="1"/>
  <c r="AS1242" i="1"/>
  <c r="AR1242" i="1"/>
  <c r="AQ1242" i="1"/>
  <c r="AP1242" i="1"/>
  <c r="AO1242" i="1"/>
  <c r="K1242" i="1"/>
  <c r="J1242" i="1"/>
  <c r="I1242" i="1"/>
  <c r="H1242" i="1"/>
  <c r="G1242" i="1"/>
  <c r="F1242" i="1"/>
  <c r="E1242" i="1"/>
  <c r="D1242" i="1"/>
  <c r="C1242" i="1"/>
  <c r="BI1241" i="1"/>
  <c r="BG1241" i="1"/>
  <c r="AX1241" i="1"/>
  <c r="AV1241" i="1"/>
  <c r="AM1241" i="1"/>
  <c r="AK1241" i="1"/>
  <c r="BI1240" i="1"/>
  <c r="BG1240" i="1"/>
  <c r="AX1240" i="1"/>
  <c r="AV1240" i="1"/>
  <c r="AM1240" i="1"/>
  <c r="AK1240" i="1"/>
  <c r="AV1239" i="1"/>
  <c r="AM1239" i="1"/>
  <c r="AK1239" i="1"/>
  <c r="BG1239" i="1" s="1"/>
  <c r="AM1238" i="1"/>
  <c r="AK1238" i="1"/>
  <c r="AM1237" i="1"/>
  <c r="AK1237" i="1"/>
  <c r="AM1236" i="1"/>
  <c r="AK1236" i="1"/>
  <c r="AM1235" i="1"/>
  <c r="AK1235" i="1"/>
  <c r="BI1234" i="1"/>
  <c r="BH1234" i="1"/>
  <c r="BG1234" i="1"/>
  <c r="BF1234" i="1"/>
  <c r="BE1234" i="1"/>
  <c r="BD1234" i="1"/>
  <c r="BC1234" i="1"/>
  <c r="BB1234" i="1"/>
  <c r="BA1234" i="1"/>
  <c r="AZ1234" i="1"/>
  <c r="AX1234" i="1"/>
  <c r="AW1234" i="1"/>
  <c r="AV1234" i="1"/>
  <c r="AU1234" i="1"/>
  <c r="AT1234" i="1"/>
  <c r="AS1234" i="1"/>
  <c r="AR1234" i="1"/>
  <c r="AQ1234" i="1"/>
  <c r="AP1234" i="1"/>
  <c r="AO1234" i="1"/>
  <c r="AN1234" i="1"/>
  <c r="G1234" i="1"/>
  <c r="C1234" i="1"/>
  <c r="BI1233" i="1"/>
  <c r="BH1233" i="1"/>
  <c r="BG1233" i="1"/>
  <c r="BF1233" i="1"/>
  <c r="BE1233" i="1"/>
  <c r="BD1233" i="1"/>
  <c r="BC1233" i="1"/>
  <c r="BB1233" i="1"/>
  <c r="BA1233" i="1"/>
  <c r="AZ1233" i="1"/>
  <c r="AX1233" i="1"/>
  <c r="AW1233" i="1"/>
  <c r="AV1233" i="1"/>
  <c r="AU1233" i="1"/>
  <c r="AT1233" i="1"/>
  <c r="AS1233" i="1"/>
  <c r="AR1233" i="1"/>
  <c r="AQ1233" i="1"/>
  <c r="AP1233" i="1"/>
  <c r="AO1233" i="1"/>
  <c r="K1233" i="1"/>
  <c r="J1233" i="1"/>
  <c r="I1233" i="1"/>
  <c r="H1233" i="1"/>
  <c r="G1233" i="1"/>
  <c r="F1233" i="1"/>
  <c r="E1233" i="1"/>
  <c r="D1233" i="1"/>
  <c r="C1233" i="1"/>
  <c r="BI1232" i="1"/>
  <c r="BG1232" i="1"/>
  <c r="AX1232" i="1"/>
  <c r="AV1232" i="1"/>
  <c r="AM1232" i="1"/>
  <c r="AK1232" i="1"/>
  <c r="BI1231" i="1"/>
  <c r="BG1231" i="1"/>
  <c r="AX1231" i="1"/>
  <c r="AV1231" i="1"/>
  <c r="AM1231" i="1"/>
  <c r="AK1231" i="1"/>
  <c r="BI1230" i="1"/>
  <c r="BG1230" i="1"/>
  <c r="AX1230" i="1"/>
  <c r="AV1230" i="1"/>
  <c r="AM1230" i="1"/>
  <c r="AK1230" i="1"/>
  <c r="BI1229" i="1"/>
  <c r="BG1229" i="1"/>
  <c r="AX1229" i="1"/>
  <c r="AV1229" i="1"/>
  <c r="AM1229" i="1"/>
  <c r="AK1229" i="1"/>
  <c r="B1229" i="1"/>
  <c r="BI1228" i="1"/>
  <c r="BG1228" i="1"/>
  <c r="AX1228" i="1"/>
  <c r="AV1228" i="1"/>
  <c r="AM1228" i="1"/>
  <c r="AK1228" i="1"/>
  <c r="BI1227" i="1"/>
  <c r="BG1227" i="1"/>
  <c r="AX1227" i="1"/>
  <c r="AV1227" i="1"/>
  <c r="AM1227" i="1"/>
  <c r="AK1227" i="1"/>
  <c r="BI1226" i="1"/>
  <c r="BG1226" i="1"/>
  <c r="AX1226" i="1"/>
  <c r="AV1226" i="1"/>
  <c r="AM1226" i="1"/>
  <c r="AK1226" i="1"/>
  <c r="BI1225" i="1"/>
  <c r="BH1225" i="1"/>
  <c r="BG1225" i="1"/>
  <c r="BF1225" i="1"/>
  <c r="BE1225" i="1"/>
  <c r="BD1225" i="1"/>
  <c r="BC1225" i="1"/>
  <c r="BB1225" i="1"/>
  <c r="BA1225" i="1"/>
  <c r="AZ1225" i="1"/>
  <c r="AX1225" i="1"/>
  <c r="AW1225" i="1"/>
  <c r="AV1225" i="1"/>
  <c r="AU1225" i="1"/>
  <c r="AT1225" i="1"/>
  <c r="AS1225" i="1"/>
  <c r="AR1225" i="1"/>
  <c r="AQ1225" i="1"/>
  <c r="AP1225" i="1"/>
  <c r="AO1225" i="1"/>
  <c r="AN1225" i="1"/>
  <c r="J1225" i="1"/>
  <c r="H1225" i="1"/>
  <c r="F1225" i="1"/>
  <c r="D1225" i="1"/>
  <c r="C1225" i="1"/>
  <c r="K1225" i="1" s="1"/>
  <c r="B1225" i="1"/>
  <c r="BI1224" i="1"/>
  <c r="BH1224" i="1"/>
  <c r="BG1224" i="1"/>
  <c r="BF1224" i="1"/>
  <c r="BE1224" i="1"/>
  <c r="BD1224" i="1"/>
  <c r="BC1224" i="1"/>
  <c r="BB1224" i="1"/>
  <c r="BA1224" i="1"/>
  <c r="AZ1224" i="1"/>
  <c r="AX1224" i="1"/>
  <c r="AW1224" i="1"/>
  <c r="AV1224" i="1"/>
  <c r="AU1224" i="1"/>
  <c r="AT1224" i="1"/>
  <c r="AS1224" i="1"/>
  <c r="AR1224" i="1"/>
  <c r="AQ1224" i="1"/>
  <c r="AP1224" i="1"/>
  <c r="AO1224" i="1"/>
  <c r="K1224" i="1"/>
  <c r="J1224" i="1"/>
  <c r="I1224" i="1"/>
  <c r="H1224" i="1"/>
  <c r="G1224" i="1"/>
  <c r="F1224" i="1"/>
  <c r="E1224" i="1"/>
  <c r="D1224" i="1"/>
  <c r="C1224" i="1"/>
  <c r="AM1223" i="1"/>
  <c r="AK1223" i="1"/>
  <c r="AM1222" i="1"/>
  <c r="AK1222" i="1"/>
  <c r="AM1221" i="1"/>
  <c r="AK1221" i="1"/>
  <c r="AM1220" i="1"/>
  <c r="AK1220" i="1"/>
  <c r="AM1219" i="1"/>
  <c r="AK1219" i="1"/>
  <c r="AM1218" i="1"/>
  <c r="AK1218" i="1"/>
  <c r="AM1217" i="1"/>
  <c r="AK1217" i="1"/>
  <c r="BI1216" i="1"/>
  <c r="BH1216" i="1"/>
  <c r="BG1216" i="1"/>
  <c r="BF1216" i="1"/>
  <c r="BE1216" i="1"/>
  <c r="BD1216" i="1"/>
  <c r="BC1216" i="1"/>
  <c r="BB1216" i="1"/>
  <c r="BA1216" i="1"/>
  <c r="AZ1216" i="1"/>
  <c r="AX1216" i="1"/>
  <c r="AW1216" i="1"/>
  <c r="AV1216" i="1"/>
  <c r="AU1216" i="1"/>
  <c r="AT1216" i="1"/>
  <c r="AS1216" i="1"/>
  <c r="AR1216" i="1"/>
  <c r="AQ1216" i="1"/>
  <c r="AP1216" i="1"/>
  <c r="AO1216" i="1"/>
  <c r="AN1216" i="1"/>
  <c r="G1216" i="1"/>
  <c r="C1216" i="1"/>
  <c r="BI1215" i="1"/>
  <c r="BH1215" i="1"/>
  <c r="BG1215" i="1"/>
  <c r="BF1215" i="1"/>
  <c r="BE1215" i="1"/>
  <c r="BD1215" i="1"/>
  <c r="BC1215" i="1"/>
  <c r="BB1215" i="1"/>
  <c r="BA1215" i="1"/>
  <c r="AZ1215" i="1"/>
  <c r="AX1215" i="1"/>
  <c r="AW1215" i="1"/>
  <c r="AV1215" i="1"/>
  <c r="AU1215" i="1"/>
  <c r="AT1215" i="1"/>
  <c r="AS1215" i="1"/>
  <c r="AR1215" i="1"/>
  <c r="AQ1215" i="1"/>
  <c r="AP1215" i="1"/>
  <c r="AO1215" i="1"/>
  <c r="K1215" i="1"/>
  <c r="J1215" i="1"/>
  <c r="I1215" i="1"/>
  <c r="H1215" i="1"/>
  <c r="G1215" i="1"/>
  <c r="F1215" i="1"/>
  <c r="E1215" i="1"/>
  <c r="D1215" i="1"/>
  <c r="C1215" i="1"/>
  <c r="BI1214" i="1"/>
  <c r="BG1214" i="1"/>
  <c r="AX1214" i="1"/>
  <c r="AV1214" i="1"/>
  <c r="AM1214" i="1"/>
  <c r="AK1214" i="1"/>
  <c r="BI1213" i="1"/>
  <c r="BG1213" i="1"/>
  <c r="AX1213" i="1"/>
  <c r="AV1213" i="1"/>
  <c r="AM1213" i="1"/>
  <c r="AK1213" i="1"/>
  <c r="BI1212" i="1"/>
  <c r="BG1212" i="1"/>
  <c r="AX1212" i="1"/>
  <c r="AV1212" i="1"/>
  <c r="AM1212" i="1"/>
  <c r="AK1212" i="1"/>
  <c r="BI1211" i="1"/>
  <c r="BG1211" i="1"/>
  <c r="AX1211" i="1"/>
  <c r="AV1211" i="1"/>
  <c r="AM1211" i="1"/>
  <c r="AK1211" i="1"/>
  <c r="B1211" i="1"/>
  <c r="BI1210" i="1"/>
  <c r="BG1210" i="1"/>
  <c r="AX1210" i="1"/>
  <c r="AV1210" i="1"/>
  <c r="AM1210" i="1"/>
  <c r="AK1210" i="1"/>
  <c r="BI1209" i="1"/>
  <c r="BG1209" i="1"/>
  <c r="AX1209" i="1"/>
  <c r="AV1209" i="1"/>
  <c r="AM1209" i="1"/>
  <c r="AK1209" i="1"/>
  <c r="BI1208" i="1"/>
  <c r="BG1208" i="1"/>
  <c r="AX1208" i="1"/>
  <c r="AV1208" i="1"/>
  <c r="AM1208" i="1"/>
  <c r="AK1208" i="1"/>
  <c r="BI1207" i="1"/>
  <c r="BH1207" i="1"/>
  <c r="BG1207" i="1"/>
  <c r="BF1207" i="1"/>
  <c r="BE1207" i="1"/>
  <c r="BD1207" i="1"/>
  <c r="BC1207" i="1"/>
  <c r="BB1207" i="1"/>
  <c r="BA1207" i="1"/>
  <c r="AZ1207" i="1"/>
  <c r="AX1207" i="1"/>
  <c r="AW1207" i="1"/>
  <c r="AV1207" i="1"/>
  <c r="AU1207" i="1"/>
  <c r="AT1207" i="1"/>
  <c r="AS1207" i="1"/>
  <c r="AR1207" i="1"/>
  <c r="AQ1207" i="1"/>
  <c r="AP1207" i="1"/>
  <c r="AO1207" i="1"/>
  <c r="AN1207" i="1"/>
  <c r="J1207" i="1"/>
  <c r="H1207" i="1"/>
  <c r="F1207" i="1"/>
  <c r="D1207" i="1"/>
  <c r="C1207" i="1"/>
  <c r="K1207" i="1" s="1"/>
  <c r="B1207" i="1"/>
  <c r="BI1206" i="1"/>
  <c r="BH1206" i="1"/>
  <c r="BG1206" i="1"/>
  <c r="BF1206" i="1"/>
  <c r="BE1206" i="1"/>
  <c r="BD1206" i="1"/>
  <c r="BC1206" i="1"/>
  <c r="BB1206" i="1"/>
  <c r="BA1206" i="1"/>
  <c r="AZ1206" i="1"/>
  <c r="AX1206" i="1"/>
  <c r="AW1206" i="1"/>
  <c r="AV1206" i="1"/>
  <c r="AU1206" i="1"/>
  <c r="AT1206" i="1"/>
  <c r="AS1206" i="1"/>
  <c r="AR1206" i="1"/>
  <c r="AQ1206" i="1"/>
  <c r="AP1206" i="1"/>
  <c r="AO1206" i="1"/>
  <c r="K1206" i="1"/>
  <c r="J1206" i="1"/>
  <c r="I1206" i="1"/>
  <c r="H1206" i="1"/>
  <c r="G1206" i="1"/>
  <c r="F1206" i="1"/>
  <c r="E1206" i="1"/>
  <c r="D1206" i="1"/>
  <c r="C1206" i="1"/>
  <c r="AM1205" i="1"/>
  <c r="AK1205" i="1"/>
  <c r="AX1204" i="1"/>
  <c r="AV1204" i="1"/>
  <c r="AM1204" i="1"/>
  <c r="BI1204" i="1" s="1"/>
  <c r="AK1204" i="1"/>
  <c r="BG1204" i="1" s="1"/>
  <c r="BI1203" i="1"/>
  <c r="BG1203" i="1"/>
  <c r="AX1203" i="1"/>
  <c r="AV1203" i="1"/>
  <c r="AM1203" i="1"/>
  <c r="AK1203" i="1"/>
  <c r="BI1202" i="1"/>
  <c r="BG1202" i="1"/>
  <c r="AX1202" i="1"/>
  <c r="AV1202" i="1"/>
  <c r="AM1202" i="1"/>
  <c r="AK1202" i="1"/>
  <c r="BI1201" i="1"/>
  <c r="AX1201" i="1"/>
  <c r="AM1201" i="1"/>
  <c r="AK1201" i="1"/>
  <c r="AV1201" i="1" s="1"/>
  <c r="AM1200" i="1"/>
  <c r="BI1200" i="1" s="1"/>
  <c r="AK1200" i="1"/>
  <c r="BG1200" i="1" s="1"/>
  <c r="AM1199" i="1"/>
  <c r="BI1199" i="1" s="1"/>
  <c r="AK1199" i="1"/>
  <c r="BG1199" i="1" s="1"/>
  <c r="BI1198" i="1"/>
  <c r="BH1198" i="1"/>
  <c r="BG1198" i="1"/>
  <c r="BF1198" i="1"/>
  <c r="BE1198" i="1"/>
  <c r="BD1198" i="1"/>
  <c r="BC1198" i="1"/>
  <c r="BB1198" i="1"/>
  <c r="BA1198" i="1"/>
  <c r="AZ1198" i="1"/>
  <c r="AX1198" i="1"/>
  <c r="AW1198" i="1"/>
  <c r="AV1198" i="1"/>
  <c r="AU1198" i="1"/>
  <c r="AT1198" i="1"/>
  <c r="AS1198" i="1"/>
  <c r="AR1198" i="1"/>
  <c r="AQ1198" i="1"/>
  <c r="AP1198" i="1"/>
  <c r="AO1198" i="1"/>
  <c r="AN1198" i="1"/>
  <c r="C1198" i="1"/>
  <c r="J1198" i="1" s="1"/>
  <c r="BI1197" i="1"/>
  <c r="BH1197" i="1"/>
  <c r="BG1197" i="1"/>
  <c r="BF1197" i="1"/>
  <c r="BE1197" i="1"/>
  <c r="BD1197" i="1"/>
  <c r="BC1197" i="1"/>
  <c r="BB1197" i="1"/>
  <c r="BA1197" i="1"/>
  <c r="AZ1197" i="1"/>
  <c r="AX1197" i="1"/>
  <c r="AW1197" i="1"/>
  <c r="AV1197" i="1"/>
  <c r="AU1197" i="1"/>
  <c r="AT1197" i="1"/>
  <c r="AS1197" i="1"/>
  <c r="AR1197" i="1"/>
  <c r="AQ1197" i="1"/>
  <c r="AP1197" i="1"/>
  <c r="AO1197" i="1"/>
  <c r="K1197" i="1"/>
  <c r="J1197" i="1"/>
  <c r="I1197" i="1"/>
  <c r="H1197" i="1"/>
  <c r="G1197" i="1"/>
  <c r="F1197" i="1"/>
  <c r="E1197" i="1"/>
  <c r="D1197" i="1"/>
  <c r="C1197" i="1"/>
  <c r="BI1196" i="1"/>
  <c r="BG1196" i="1"/>
  <c r="AX1196" i="1"/>
  <c r="AV1196" i="1"/>
  <c r="AM1196" i="1"/>
  <c r="AK1196" i="1"/>
  <c r="BI1195" i="1"/>
  <c r="BG1195" i="1"/>
  <c r="AX1195" i="1"/>
  <c r="AV1195" i="1"/>
  <c r="AM1195" i="1"/>
  <c r="AK1195" i="1"/>
  <c r="BI1194" i="1"/>
  <c r="BG1194" i="1"/>
  <c r="AX1194" i="1"/>
  <c r="AV1194" i="1"/>
  <c r="AM1194" i="1"/>
  <c r="AK1194" i="1"/>
  <c r="BI1193" i="1"/>
  <c r="BG1193" i="1"/>
  <c r="AX1193" i="1"/>
  <c r="AV1193" i="1"/>
  <c r="AM1193" i="1"/>
  <c r="AK1193" i="1"/>
  <c r="BI1192" i="1"/>
  <c r="BG1192" i="1"/>
  <c r="AX1192" i="1"/>
  <c r="AV1192" i="1"/>
  <c r="AM1192" i="1"/>
  <c r="AK1192" i="1"/>
  <c r="BI1191" i="1"/>
  <c r="BG1191" i="1"/>
  <c r="AX1191" i="1"/>
  <c r="AV1191" i="1"/>
  <c r="AM1191" i="1"/>
  <c r="AK1191" i="1"/>
  <c r="BI1190" i="1"/>
  <c r="BG1190" i="1"/>
  <c r="AX1190" i="1"/>
  <c r="AV1190" i="1"/>
  <c r="AM1190" i="1"/>
  <c r="AK1190" i="1"/>
  <c r="BI1189" i="1"/>
  <c r="BH1189" i="1"/>
  <c r="BG1189" i="1"/>
  <c r="BF1189" i="1"/>
  <c r="BE1189" i="1"/>
  <c r="BD1189" i="1"/>
  <c r="BC1189" i="1"/>
  <c r="BB1189" i="1"/>
  <c r="BA1189" i="1"/>
  <c r="AZ1189" i="1"/>
  <c r="AX1189" i="1"/>
  <c r="AW1189" i="1"/>
  <c r="AV1189" i="1"/>
  <c r="AU1189" i="1"/>
  <c r="AT1189" i="1"/>
  <c r="AS1189" i="1"/>
  <c r="AR1189" i="1"/>
  <c r="AQ1189" i="1"/>
  <c r="AP1189" i="1"/>
  <c r="AO1189" i="1"/>
  <c r="AN1189" i="1"/>
  <c r="J1189" i="1"/>
  <c r="H1189" i="1"/>
  <c r="F1189" i="1"/>
  <c r="D1189" i="1"/>
  <c r="C1189" i="1"/>
  <c r="K1189" i="1" s="1"/>
  <c r="B1189" i="1"/>
  <c r="BI1188" i="1"/>
  <c r="BH1188" i="1"/>
  <c r="BG1188" i="1"/>
  <c r="BF1188" i="1"/>
  <c r="BE1188" i="1"/>
  <c r="BD1188" i="1"/>
  <c r="BC1188" i="1"/>
  <c r="BB1188" i="1"/>
  <c r="BA1188" i="1"/>
  <c r="AZ1188" i="1"/>
  <c r="AX1188" i="1"/>
  <c r="AW1188" i="1"/>
  <c r="AV1188" i="1"/>
  <c r="AU1188" i="1"/>
  <c r="AT1188" i="1"/>
  <c r="AS1188" i="1"/>
  <c r="AR1188" i="1"/>
  <c r="AQ1188" i="1"/>
  <c r="AP1188" i="1"/>
  <c r="AO1188" i="1"/>
  <c r="K1188" i="1"/>
  <c r="J1188" i="1"/>
  <c r="I1188" i="1"/>
  <c r="H1188" i="1"/>
  <c r="G1188" i="1"/>
  <c r="F1188" i="1"/>
  <c r="E1188" i="1"/>
  <c r="D1188" i="1"/>
  <c r="C1188" i="1"/>
  <c r="AM1187" i="1"/>
  <c r="AK1187" i="1"/>
  <c r="AM1186" i="1"/>
  <c r="AK1186" i="1"/>
  <c r="AM1185" i="1"/>
  <c r="AK1185" i="1"/>
  <c r="AM1184" i="1"/>
  <c r="AK1184" i="1"/>
  <c r="AM1183" i="1"/>
  <c r="AK1183" i="1"/>
  <c r="AM1182" i="1"/>
  <c r="AK1182" i="1"/>
  <c r="AM1181" i="1"/>
  <c r="AK1181" i="1"/>
  <c r="BI1180" i="1"/>
  <c r="BH1180" i="1"/>
  <c r="BG1180" i="1"/>
  <c r="BF1180" i="1"/>
  <c r="BE1180" i="1"/>
  <c r="BD1180" i="1"/>
  <c r="BC1180" i="1"/>
  <c r="BB1180" i="1"/>
  <c r="BA1180" i="1"/>
  <c r="AZ1180" i="1"/>
  <c r="AX1180" i="1"/>
  <c r="AW1180" i="1"/>
  <c r="AV1180" i="1"/>
  <c r="AU1180" i="1"/>
  <c r="AT1180" i="1"/>
  <c r="AS1180" i="1"/>
  <c r="AR1180" i="1"/>
  <c r="AQ1180" i="1"/>
  <c r="AP1180" i="1"/>
  <c r="AO1180" i="1"/>
  <c r="AN1180" i="1"/>
  <c r="C1180" i="1"/>
  <c r="BI1179" i="1"/>
  <c r="BH1179" i="1"/>
  <c r="BG1179" i="1"/>
  <c r="BF1179" i="1"/>
  <c r="BE1179" i="1"/>
  <c r="BD1179" i="1"/>
  <c r="BC1179" i="1"/>
  <c r="BB1179" i="1"/>
  <c r="BA1179" i="1"/>
  <c r="AZ1179" i="1"/>
  <c r="AX1179" i="1"/>
  <c r="AW1179" i="1"/>
  <c r="AV1179" i="1"/>
  <c r="AU1179" i="1"/>
  <c r="AT1179" i="1"/>
  <c r="AS1179" i="1"/>
  <c r="AR1179" i="1"/>
  <c r="AQ1179" i="1"/>
  <c r="AP1179" i="1"/>
  <c r="AO1179" i="1"/>
  <c r="K1179" i="1"/>
  <c r="J1179" i="1"/>
  <c r="I1179" i="1"/>
  <c r="H1179" i="1"/>
  <c r="G1179" i="1"/>
  <c r="F1179" i="1"/>
  <c r="E1179" i="1"/>
  <c r="D1179" i="1"/>
  <c r="C1179" i="1"/>
  <c r="BI1178" i="1"/>
  <c r="BG1178" i="1"/>
  <c r="AX1178" i="1"/>
  <c r="AV1178" i="1"/>
  <c r="AM1178" i="1"/>
  <c r="AK1178" i="1"/>
  <c r="BI1177" i="1"/>
  <c r="BG1177" i="1"/>
  <c r="AX1177" i="1"/>
  <c r="AV1177" i="1"/>
  <c r="AM1177" i="1"/>
  <c r="AK1177" i="1"/>
  <c r="BI1176" i="1"/>
  <c r="BG1176" i="1"/>
  <c r="AX1176" i="1"/>
  <c r="AV1176" i="1"/>
  <c r="AM1176" i="1"/>
  <c r="AK1176" i="1"/>
  <c r="BI1175" i="1"/>
  <c r="BG1175" i="1"/>
  <c r="AX1175" i="1"/>
  <c r="AV1175" i="1"/>
  <c r="AM1175" i="1"/>
  <c r="AK1175" i="1"/>
  <c r="BI1174" i="1"/>
  <c r="BG1174" i="1"/>
  <c r="AX1174" i="1"/>
  <c r="AV1174" i="1"/>
  <c r="AM1174" i="1"/>
  <c r="AK1174" i="1"/>
  <c r="BI1173" i="1"/>
  <c r="BG1173" i="1"/>
  <c r="AX1173" i="1"/>
  <c r="AV1173" i="1"/>
  <c r="AM1173" i="1"/>
  <c r="AK1173" i="1"/>
  <c r="BI1172" i="1"/>
  <c r="BG1172" i="1"/>
  <c r="AX1172" i="1"/>
  <c r="AV1172" i="1"/>
  <c r="AM1172" i="1"/>
  <c r="AK1172" i="1"/>
  <c r="BI1171" i="1"/>
  <c r="BH1171" i="1"/>
  <c r="BG1171" i="1"/>
  <c r="BF1171" i="1"/>
  <c r="BE1171" i="1"/>
  <c r="BD1171" i="1"/>
  <c r="BC1171" i="1"/>
  <c r="BB1171" i="1"/>
  <c r="BA1171" i="1"/>
  <c r="AZ1171" i="1"/>
  <c r="AX1171" i="1"/>
  <c r="AW1171" i="1"/>
  <c r="AV1171" i="1"/>
  <c r="AU1171" i="1"/>
  <c r="AT1171" i="1"/>
  <c r="AS1171" i="1"/>
  <c r="AR1171" i="1"/>
  <c r="AQ1171" i="1"/>
  <c r="AP1171" i="1"/>
  <c r="AO1171" i="1"/>
  <c r="AN1171" i="1"/>
  <c r="J1171" i="1"/>
  <c r="H1171" i="1"/>
  <c r="F1171" i="1"/>
  <c r="D1171" i="1"/>
  <c r="C1171" i="1"/>
  <c r="K1171" i="1" s="1"/>
  <c r="B1171" i="1"/>
  <c r="B1178" i="1" s="1"/>
  <c r="BI1170" i="1"/>
  <c r="BH1170" i="1"/>
  <c r="BG1170" i="1"/>
  <c r="BF1170" i="1"/>
  <c r="BE1170" i="1"/>
  <c r="BD1170" i="1"/>
  <c r="BC1170" i="1"/>
  <c r="BB1170" i="1"/>
  <c r="BA1170" i="1"/>
  <c r="AZ1170" i="1"/>
  <c r="AX1170" i="1"/>
  <c r="AW1170" i="1"/>
  <c r="AV1170" i="1"/>
  <c r="AU1170" i="1"/>
  <c r="AT1170" i="1"/>
  <c r="AS1170" i="1"/>
  <c r="AR1170" i="1"/>
  <c r="AQ1170" i="1"/>
  <c r="AP1170" i="1"/>
  <c r="AO1170" i="1"/>
  <c r="K1170" i="1"/>
  <c r="J1170" i="1"/>
  <c r="I1170" i="1"/>
  <c r="H1170" i="1"/>
  <c r="G1170" i="1"/>
  <c r="F1170" i="1"/>
  <c r="E1170" i="1"/>
  <c r="D1170" i="1"/>
  <c r="C1170" i="1"/>
  <c r="AM1169" i="1"/>
  <c r="AK1169" i="1"/>
  <c r="AM1168" i="1"/>
  <c r="AK1168" i="1"/>
  <c r="AM1167" i="1"/>
  <c r="AK1167" i="1"/>
  <c r="AM1166" i="1"/>
  <c r="AK1166" i="1"/>
  <c r="AM1165" i="1"/>
  <c r="AK1165" i="1"/>
  <c r="AM1164" i="1"/>
  <c r="AK1164" i="1"/>
  <c r="AM1163" i="1"/>
  <c r="AK1163" i="1"/>
  <c r="BI1162" i="1"/>
  <c r="BH1162" i="1"/>
  <c r="BG1162" i="1"/>
  <c r="BF1162" i="1"/>
  <c r="BE1162" i="1"/>
  <c r="BD1162" i="1"/>
  <c r="BC1162" i="1"/>
  <c r="BB1162" i="1"/>
  <c r="BA1162" i="1"/>
  <c r="AZ1162" i="1"/>
  <c r="AX1162" i="1"/>
  <c r="AW1162" i="1"/>
  <c r="AV1162" i="1"/>
  <c r="AU1162" i="1"/>
  <c r="AT1162" i="1"/>
  <c r="AS1162" i="1"/>
  <c r="AR1162" i="1"/>
  <c r="AQ1162" i="1"/>
  <c r="AP1162" i="1"/>
  <c r="AO1162" i="1"/>
  <c r="AN1162" i="1"/>
  <c r="C1162" i="1"/>
  <c r="BI1161" i="1"/>
  <c r="BH1161" i="1"/>
  <c r="BG1161" i="1"/>
  <c r="BF1161" i="1"/>
  <c r="BE1161" i="1"/>
  <c r="BD1161" i="1"/>
  <c r="BC1161" i="1"/>
  <c r="BB1161" i="1"/>
  <c r="BA1161" i="1"/>
  <c r="AZ1161" i="1"/>
  <c r="AX1161" i="1"/>
  <c r="AW1161" i="1"/>
  <c r="AV1161" i="1"/>
  <c r="AU1161" i="1"/>
  <c r="AT1161" i="1"/>
  <c r="AS1161" i="1"/>
  <c r="AR1161" i="1"/>
  <c r="AQ1161" i="1"/>
  <c r="AP1161" i="1"/>
  <c r="AO1161" i="1"/>
  <c r="K1161" i="1"/>
  <c r="J1161" i="1"/>
  <c r="I1161" i="1"/>
  <c r="H1161" i="1"/>
  <c r="G1161" i="1"/>
  <c r="F1161" i="1"/>
  <c r="E1161" i="1"/>
  <c r="D1161" i="1"/>
  <c r="C1161" i="1"/>
  <c r="BI1160" i="1"/>
  <c r="BG1160" i="1"/>
  <c r="AX1160" i="1"/>
  <c r="AV1160" i="1"/>
  <c r="AM1160" i="1"/>
  <c r="AK1160" i="1"/>
  <c r="BI1159" i="1"/>
  <c r="BG1159" i="1"/>
  <c r="AX1159" i="1"/>
  <c r="AV1159" i="1"/>
  <c r="AM1159" i="1"/>
  <c r="AK1159" i="1"/>
  <c r="BI1158" i="1"/>
  <c r="BG1158" i="1"/>
  <c r="AX1158" i="1"/>
  <c r="AV1158" i="1"/>
  <c r="AM1158" i="1"/>
  <c r="AK1158" i="1"/>
  <c r="BI1157" i="1"/>
  <c r="BG1157" i="1"/>
  <c r="AX1157" i="1"/>
  <c r="AV1157" i="1"/>
  <c r="AM1157" i="1"/>
  <c r="AK1157" i="1"/>
  <c r="BI1156" i="1"/>
  <c r="BG1156" i="1"/>
  <c r="AX1156" i="1"/>
  <c r="AV1156" i="1"/>
  <c r="AM1156" i="1"/>
  <c r="AK1156" i="1"/>
  <c r="BI1155" i="1"/>
  <c r="BG1155" i="1"/>
  <c r="AX1155" i="1"/>
  <c r="AV1155" i="1"/>
  <c r="AM1155" i="1"/>
  <c r="AK1155" i="1"/>
  <c r="BI1154" i="1"/>
  <c r="BG1154" i="1"/>
  <c r="AX1154" i="1"/>
  <c r="AV1154" i="1"/>
  <c r="AM1154" i="1"/>
  <c r="AK1154" i="1"/>
  <c r="BI1153" i="1"/>
  <c r="BH1153" i="1"/>
  <c r="BG1153" i="1"/>
  <c r="BF1153" i="1"/>
  <c r="BE1153" i="1"/>
  <c r="BD1153" i="1"/>
  <c r="BC1153" i="1"/>
  <c r="BB1153" i="1"/>
  <c r="BA1153" i="1"/>
  <c r="AZ1153" i="1"/>
  <c r="AX1153" i="1"/>
  <c r="AW1153" i="1"/>
  <c r="AV1153" i="1"/>
  <c r="AU1153" i="1"/>
  <c r="AT1153" i="1"/>
  <c r="AS1153" i="1"/>
  <c r="AR1153" i="1"/>
  <c r="AQ1153" i="1"/>
  <c r="AP1153" i="1"/>
  <c r="AO1153" i="1"/>
  <c r="AN1153" i="1"/>
  <c r="J1153" i="1"/>
  <c r="H1153" i="1"/>
  <c r="F1153" i="1"/>
  <c r="D1153" i="1"/>
  <c r="C1153" i="1"/>
  <c r="K1153" i="1" s="1"/>
  <c r="B1153" i="1"/>
  <c r="B1160" i="1" s="1"/>
  <c r="BI1152" i="1"/>
  <c r="BH1152" i="1"/>
  <c r="BG1152" i="1"/>
  <c r="BF1152" i="1"/>
  <c r="BE1152" i="1"/>
  <c r="BD1152" i="1"/>
  <c r="BC1152" i="1"/>
  <c r="BB1152" i="1"/>
  <c r="BA1152" i="1"/>
  <c r="AZ1152" i="1"/>
  <c r="AX1152" i="1"/>
  <c r="AW1152" i="1"/>
  <c r="AV1152" i="1"/>
  <c r="AU1152" i="1"/>
  <c r="AT1152" i="1"/>
  <c r="AS1152" i="1"/>
  <c r="AR1152" i="1"/>
  <c r="AQ1152" i="1"/>
  <c r="AP1152" i="1"/>
  <c r="AO1152" i="1"/>
  <c r="K1152" i="1"/>
  <c r="J1152" i="1"/>
  <c r="I1152" i="1"/>
  <c r="H1152" i="1"/>
  <c r="G1152" i="1"/>
  <c r="F1152" i="1"/>
  <c r="E1152" i="1"/>
  <c r="D1152" i="1"/>
  <c r="C1152" i="1"/>
  <c r="AM1151" i="1"/>
  <c r="AK1151" i="1"/>
  <c r="AM1150" i="1"/>
  <c r="AK1150" i="1"/>
  <c r="AM1149" i="1"/>
  <c r="AK1149" i="1"/>
  <c r="AM1148" i="1"/>
  <c r="AK1148" i="1"/>
  <c r="AM1147" i="1"/>
  <c r="AK1147" i="1"/>
  <c r="AM1146" i="1"/>
  <c r="AK1146" i="1"/>
  <c r="AM1145" i="1"/>
  <c r="AK1145" i="1"/>
  <c r="BI1144" i="1"/>
  <c r="BH1144" i="1"/>
  <c r="BG1144" i="1"/>
  <c r="BF1144" i="1"/>
  <c r="BE1144" i="1"/>
  <c r="BD1144" i="1"/>
  <c r="BC1144" i="1"/>
  <c r="BB1144" i="1"/>
  <c r="BA1144" i="1"/>
  <c r="AZ1144" i="1"/>
  <c r="AX1144" i="1"/>
  <c r="AW1144" i="1"/>
  <c r="AV1144" i="1"/>
  <c r="AU1144" i="1"/>
  <c r="AT1144" i="1"/>
  <c r="AS1144" i="1"/>
  <c r="AR1144" i="1"/>
  <c r="AQ1144" i="1"/>
  <c r="AP1144" i="1"/>
  <c r="AO1144" i="1"/>
  <c r="AN1144" i="1"/>
  <c r="C1144" i="1"/>
  <c r="BI1143" i="1"/>
  <c r="BH1143" i="1"/>
  <c r="BG1143" i="1"/>
  <c r="BF1143" i="1"/>
  <c r="BE1143" i="1"/>
  <c r="BD1143" i="1"/>
  <c r="BC1143" i="1"/>
  <c r="BB1143" i="1"/>
  <c r="BA1143" i="1"/>
  <c r="AZ1143" i="1"/>
  <c r="AX1143" i="1"/>
  <c r="AW1143" i="1"/>
  <c r="AV1143" i="1"/>
  <c r="AU1143" i="1"/>
  <c r="AT1143" i="1"/>
  <c r="AS1143" i="1"/>
  <c r="AR1143" i="1"/>
  <c r="AQ1143" i="1"/>
  <c r="AP1143" i="1"/>
  <c r="AO1143" i="1"/>
  <c r="K1143" i="1"/>
  <c r="J1143" i="1"/>
  <c r="I1143" i="1"/>
  <c r="H1143" i="1"/>
  <c r="G1143" i="1"/>
  <c r="F1143" i="1"/>
  <c r="E1143" i="1"/>
  <c r="D1143" i="1"/>
  <c r="C1143" i="1"/>
  <c r="BI1142" i="1"/>
  <c r="BG1142" i="1"/>
  <c r="AX1142" i="1"/>
  <c r="AV1142" i="1"/>
  <c r="AM1142" i="1"/>
  <c r="AK1142" i="1"/>
  <c r="BI1141" i="1"/>
  <c r="BG1141" i="1"/>
  <c r="AX1141" i="1"/>
  <c r="AV1141" i="1"/>
  <c r="AM1141" i="1"/>
  <c r="AK1141" i="1"/>
  <c r="BI1140" i="1"/>
  <c r="BG1140" i="1"/>
  <c r="AX1140" i="1"/>
  <c r="AV1140" i="1"/>
  <c r="AM1140" i="1"/>
  <c r="AK1140" i="1"/>
  <c r="BI1139" i="1"/>
  <c r="BG1139" i="1"/>
  <c r="AX1139" i="1"/>
  <c r="AV1139" i="1"/>
  <c r="AM1139" i="1"/>
  <c r="AK1139" i="1"/>
  <c r="BI1138" i="1"/>
  <c r="BG1138" i="1"/>
  <c r="AX1138" i="1"/>
  <c r="AV1138" i="1"/>
  <c r="AM1138" i="1"/>
  <c r="AK1138" i="1"/>
  <c r="BI1137" i="1"/>
  <c r="BG1137" i="1"/>
  <c r="AX1137" i="1"/>
  <c r="AV1137" i="1"/>
  <c r="AM1137" i="1"/>
  <c r="AK1137" i="1"/>
  <c r="BI1136" i="1"/>
  <c r="BG1136" i="1"/>
  <c r="AX1136" i="1"/>
  <c r="AV1136" i="1"/>
  <c r="AM1136" i="1"/>
  <c r="AK1136" i="1"/>
  <c r="BI1135" i="1"/>
  <c r="BH1135" i="1"/>
  <c r="BG1135" i="1"/>
  <c r="BF1135" i="1"/>
  <c r="BE1135" i="1"/>
  <c r="BD1135" i="1"/>
  <c r="BC1135" i="1"/>
  <c r="BB1135" i="1"/>
  <c r="BA1135" i="1"/>
  <c r="AZ1135" i="1"/>
  <c r="AX1135" i="1"/>
  <c r="AW1135" i="1"/>
  <c r="AV1135" i="1"/>
  <c r="AU1135" i="1"/>
  <c r="AT1135" i="1"/>
  <c r="AS1135" i="1"/>
  <c r="AR1135" i="1"/>
  <c r="AQ1135" i="1"/>
  <c r="AP1135" i="1"/>
  <c r="AO1135" i="1"/>
  <c r="AN1135" i="1"/>
  <c r="J1135" i="1"/>
  <c r="H1135" i="1"/>
  <c r="F1135" i="1"/>
  <c r="D1135" i="1"/>
  <c r="C1135" i="1"/>
  <c r="K1135" i="1" s="1"/>
  <c r="B1135" i="1"/>
  <c r="B1142" i="1" s="1"/>
  <c r="BI1134" i="1"/>
  <c r="BH1134" i="1"/>
  <c r="BG1134" i="1"/>
  <c r="BF1134" i="1"/>
  <c r="BE1134" i="1"/>
  <c r="BD1134" i="1"/>
  <c r="BC1134" i="1"/>
  <c r="BB1134" i="1"/>
  <c r="BA1134" i="1"/>
  <c r="AZ1134" i="1"/>
  <c r="AX1134" i="1"/>
  <c r="AW1134" i="1"/>
  <c r="AV1134" i="1"/>
  <c r="AU1134" i="1"/>
  <c r="AT1134" i="1"/>
  <c r="AS1134" i="1"/>
  <c r="AR1134" i="1"/>
  <c r="AQ1134" i="1"/>
  <c r="AP1134" i="1"/>
  <c r="AO1134" i="1"/>
  <c r="K1134" i="1"/>
  <c r="J1134" i="1"/>
  <c r="I1134" i="1"/>
  <c r="H1134" i="1"/>
  <c r="G1134" i="1"/>
  <c r="F1134" i="1"/>
  <c r="E1134" i="1"/>
  <c r="D1134" i="1"/>
  <c r="C1134" i="1"/>
  <c r="AM1133" i="1"/>
  <c r="AK1133" i="1"/>
  <c r="AM1132" i="1"/>
  <c r="AK1132" i="1"/>
  <c r="AM1131" i="1"/>
  <c r="AK1131" i="1"/>
  <c r="AM1130" i="1"/>
  <c r="AK1130" i="1"/>
  <c r="AM1129" i="1"/>
  <c r="AK1129" i="1"/>
  <c r="AM1128" i="1"/>
  <c r="AK1128" i="1"/>
  <c r="AM1127" i="1"/>
  <c r="AK1127" i="1"/>
  <c r="BI1126" i="1"/>
  <c r="BH1126" i="1"/>
  <c r="BG1126" i="1"/>
  <c r="BF1126" i="1"/>
  <c r="BE1126" i="1"/>
  <c r="BD1126" i="1"/>
  <c r="BC1126" i="1"/>
  <c r="BB1126" i="1"/>
  <c r="BA1126" i="1"/>
  <c r="AZ1126" i="1"/>
  <c r="AX1126" i="1"/>
  <c r="AW1126" i="1"/>
  <c r="AV1126" i="1"/>
  <c r="AU1126" i="1"/>
  <c r="AT1126" i="1"/>
  <c r="AS1126" i="1"/>
  <c r="AR1126" i="1"/>
  <c r="AQ1126" i="1"/>
  <c r="AP1126" i="1"/>
  <c r="AO1126" i="1"/>
  <c r="AN1126" i="1"/>
  <c r="G1126" i="1"/>
  <c r="C1126" i="1"/>
  <c r="BI1125" i="1"/>
  <c r="BH1125" i="1"/>
  <c r="BG1125" i="1"/>
  <c r="BF1125" i="1"/>
  <c r="BE1125" i="1"/>
  <c r="BD1125" i="1"/>
  <c r="BC1125" i="1"/>
  <c r="BB1125" i="1"/>
  <c r="BA1125" i="1"/>
  <c r="AZ1125" i="1"/>
  <c r="AX1125" i="1"/>
  <c r="AW1125" i="1"/>
  <c r="AV1125" i="1"/>
  <c r="AU1125" i="1"/>
  <c r="AT1125" i="1"/>
  <c r="AS1125" i="1"/>
  <c r="AR1125" i="1"/>
  <c r="AQ1125" i="1"/>
  <c r="AP1125" i="1"/>
  <c r="AO1125" i="1"/>
  <c r="K1125" i="1"/>
  <c r="J1125" i="1"/>
  <c r="I1125" i="1"/>
  <c r="H1125" i="1"/>
  <c r="G1125" i="1"/>
  <c r="F1125" i="1"/>
  <c r="E1125" i="1"/>
  <c r="D1125" i="1"/>
  <c r="C1125" i="1"/>
  <c r="BI1124" i="1"/>
  <c r="BG1124" i="1"/>
  <c r="AX1124" i="1"/>
  <c r="AV1124" i="1"/>
  <c r="AM1124" i="1"/>
  <c r="AK1124" i="1"/>
  <c r="BI1123" i="1"/>
  <c r="BG1123" i="1"/>
  <c r="AX1123" i="1"/>
  <c r="AV1123" i="1"/>
  <c r="AM1123" i="1"/>
  <c r="AK1123" i="1"/>
  <c r="BI1122" i="1"/>
  <c r="BG1122" i="1"/>
  <c r="AX1122" i="1"/>
  <c r="AV1122" i="1"/>
  <c r="AM1122" i="1"/>
  <c r="AK1122" i="1"/>
  <c r="BI1121" i="1"/>
  <c r="BG1121" i="1"/>
  <c r="AX1121" i="1"/>
  <c r="AV1121" i="1"/>
  <c r="AM1121" i="1"/>
  <c r="AK1121" i="1"/>
  <c r="B1121" i="1"/>
  <c r="BI1120" i="1"/>
  <c r="BG1120" i="1"/>
  <c r="AX1120" i="1"/>
  <c r="AV1120" i="1"/>
  <c r="AM1120" i="1"/>
  <c r="AK1120" i="1"/>
  <c r="BI1119" i="1"/>
  <c r="BG1119" i="1"/>
  <c r="AX1119" i="1"/>
  <c r="AV1119" i="1"/>
  <c r="AM1119" i="1"/>
  <c r="AK1119" i="1"/>
  <c r="BI1118" i="1"/>
  <c r="BG1118" i="1"/>
  <c r="AX1118" i="1"/>
  <c r="AV1118" i="1"/>
  <c r="AM1118" i="1"/>
  <c r="AK1118" i="1"/>
  <c r="BI1117" i="1"/>
  <c r="BH1117" i="1"/>
  <c r="BG1117" i="1"/>
  <c r="BF1117" i="1"/>
  <c r="BE1117" i="1"/>
  <c r="BD1117" i="1"/>
  <c r="BC1117" i="1"/>
  <c r="BB1117" i="1"/>
  <c r="BA1117" i="1"/>
  <c r="AZ1117" i="1"/>
  <c r="AX1117" i="1"/>
  <c r="AW1117" i="1"/>
  <c r="AV1117" i="1"/>
  <c r="AU1117" i="1"/>
  <c r="AT1117" i="1"/>
  <c r="AS1117" i="1"/>
  <c r="AR1117" i="1"/>
  <c r="AQ1117" i="1"/>
  <c r="AP1117" i="1"/>
  <c r="AO1117" i="1"/>
  <c r="AN1117" i="1"/>
  <c r="J1117" i="1"/>
  <c r="H1117" i="1"/>
  <c r="F1117" i="1"/>
  <c r="D1117" i="1"/>
  <c r="C1117" i="1"/>
  <c r="K1117" i="1" s="1"/>
  <c r="B1117" i="1"/>
  <c r="BI1116" i="1"/>
  <c r="BH1116" i="1"/>
  <c r="BG1116" i="1"/>
  <c r="BF1116" i="1"/>
  <c r="BE1116" i="1"/>
  <c r="BD1116" i="1"/>
  <c r="BC1116" i="1"/>
  <c r="BB1116" i="1"/>
  <c r="BA1116" i="1"/>
  <c r="AZ1116" i="1"/>
  <c r="AX1116" i="1"/>
  <c r="AW1116" i="1"/>
  <c r="AV1116" i="1"/>
  <c r="AU1116" i="1"/>
  <c r="AT1116" i="1"/>
  <c r="AS1116" i="1"/>
  <c r="AR1116" i="1"/>
  <c r="AQ1116" i="1"/>
  <c r="AP1116" i="1"/>
  <c r="AO1116" i="1"/>
  <c r="K1116" i="1"/>
  <c r="J1116" i="1"/>
  <c r="I1116" i="1"/>
  <c r="H1116" i="1"/>
  <c r="G1116" i="1"/>
  <c r="F1116" i="1"/>
  <c r="E1116" i="1"/>
  <c r="D1116" i="1"/>
  <c r="C1116" i="1"/>
  <c r="AM1115" i="1"/>
  <c r="AK1115" i="1"/>
  <c r="AM1114" i="1"/>
  <c r="AK1114" i="1"/>
  <c r="AM1113" i="1"/>
  <c r="AK1113" i="1"/>
  <c r="AM1112" i="1"/>
  <c r="AK1112" i="1"/>
  <c r="AM1111" i="1"/>
  <c r="AK1111" i="1"/>
  <c r="AM1110" i="1"/>
  <c r="AK1110" i="1"/>
  <c r="AM1109" i="1"/>
  <c r="AK1109" i="1"/>
  <c r="BI1108" i="1"/>
  <c r="BH1108" i="1"/>
  <c r="BG1108" i="1"/>
  <c r="BF1108" i="1"/>
  <c r="BE1108" i="1"/>
  <c r="BD1108" i="1"/>
  <c r="BC1108" i="1"/>
  <c r="BB1108" i="1"/>
  <c r="BA1108" i="1"/>
  <c r="AZ1108" i="1"/>
  <c r="AX1108" i="1"/>
  <c r="AW1108" i="1"/>
  <c r="AV1108" i="1"/>
  <c r="AU1108" i="1"/>
  <c r="AT1108" i="1"/>
  <c r="AS1108" i="1"/>
  <c r="AR1108" i="1"/>
  <c r="AQ1108" i="1"/>
  <c r="AP1108" i="1"/>
  <c r="AO1108" i="1"/>
  <c r="AN1108" i="1"/>
  <c r="G1108" i="1"/>
  <c r="C1108" i="1"/>
  <c r="BI1107" i="1"/>
  <c r="BH1107" i="1"/>
  <c r="BG1107" i="1"/>
  <c r="BF1107" i="1"/>
  <c r="BE1107" i="1"/>
  <c r="BD1107" i="1"/>
  <c r="BC1107" i="1"/>
  <c r="BB1107" i="1"/>
  <c r="BA1107" i="1"/>
  <c r="AZ1107" i="1"/>
  <c r="AX1107" i="1"/>
  <c r="AW1107" i="1"/>
  <c r="AV1107" i="1"/>
  <c r="AU1107" i="1"/>
  <c r="AT1107" i="1"/>
  <c r="AS1107" i="1"/>
  <c r="AR1107" i="1"/>
  <c r="AQ1107" i="1"/>
  <c r="AP1107" i="1"/>
  <c r="AO1107" i="1"/>
  <c r="K1107" i="1"/>
  <c r="J1107" i="1"/>
  <c r="I1107" i="1"/>
  <c r="H1107" i="1"/>
  <c r="G1107" i="1"/>
  <c r="F1107" i="1"/>
  <c r="E1107" i="1"/>
  <c r="D1107" i="1"/>
  <c r="C1107" i="1"/>
  <c r="BI1106" i="1"/>
  <c r="BG1106" i="1"/>
  <c r="AX1106" i="1"/>
  <c r="AV1106" i="1"/>
  <c r="AM1106" i="1"/>
  <c r="AK1106" i="1"/>
  <c r="BI1105" i="1"/>
  <c r="BG1105" i="1"/>
  <c r="AX1105" i="1"/>
  <c r="AV1105" i="1"/>
  <c r="AM1105" i="1"/>
  <c r="AK1105" i="1"/>
  <c r="BI1104" i="1"/>
  <c r="BG1104" i="1"/>
  <c r="AX1104" i="1"/>
  <c r="AV1104" i="1"/>
  <c r="AM1104" i="1"/>
  <c r="AK1104" i="1"/>
  <c r="BI1103" i="1"/>
  <c r="BG1103" i="1"/>
  <c r="AX1103" i="1"/>
  <c r="AV1103" i="1"/>
  <c r="AM1103" i="1"/>
  <c r="AK1103" i="1"/>
  <c r="B1103" i="1"/>
  <c r="BI1102" i="1"/>
  <c r="BG1102" i="1"/>
  <c r="AX1102" i="1"/>
  <c r="AV1102" i="1"/>
  <c r="AM1102" i="1"/>
  <c r="AK1102" i="1"/>
  <c r="BI1101" i="1"/>
  <c r="BG1101" i="1"/>
  <c r="AX1101" i="1"/>
  <c r="AV1101" i="1"/>
  <c r="AM1101" i="1"/>
  <c r="AK1101" i="1"/>
  <c r="BI1100" i="1"/>
  <c r="BG1100" i="1"/>
  <c r="AX1100" i="1"/>
  <c r="AV1100" i="1"/>
  <c r="AM1100" i="1"/>
  <c r="AK1100" i="1"/>
  <c r="BI1099" i="1"/>
  <c r="BH1099" i="1"/>
  <c r="BG1099" i="1"/>
  <c r="BF1099" i="1"/>
  <c r="BE1099" i="1"/>
  <c r="BD1099" i="1"/>
  <c r="BC1099" i="1"/>
  <c r="BB1099" i="1"/>
  <c r="BA1099" i="1"/>
  <c r="AZ1099" i="1"/>
  <c r="AX1099" i="1"/>
  <c r="AW1099" i="1"/>
  <c r="AV1099" i="1"/>
  <c r="AU1099" i="1"/>
  <c r="AT1099" i="1"/>
  <c r="AS1099" i="1"/>
  <c r="AR1099" i="1"/>
  <c r="AQ1099" i="1"/>
  <c r="AP1099" i="1"/>
  <c r="AO1099" i="1"/>
  <c r="AN1099" i="1"/>
  <c r="J1099" i="1"/>
  <c r="H1099" i="1"/>
  <c r="F1099" i="1"/>
  <c r="D1099" i="1"/>
  <c r="C1099" i="1"/>
  <c r="K1099" i="1" s="1"/>
  <c r="B1099" i="1"/>
  <c r="BI1098" i="1"/>
  <c r="BH1098" i="1"/>
  <c r="BG1098" i="1"/>
  <c r="BF1098" i="1"/>
  <c r="BE1098" i="1"/>
  <c r="BD1098" i="1"/>
  <c r="BC1098" i="1"/>
  <c r="BB1098" i="1"/>
  <c r="BA1098" i="1"/>
  <c r="AZ1098" i="1"/>
  <c r="AX1098" i="1"/>
  <c r="AW1098" i="1"/>
  <c r="AV1098" i="1"/>
  <c r="AU1098" i="1"/>
  <c r="AT1098" i="1"/>
  <c r="AS1098" i="1"/>
  <c r="AR1098" i="1"/>
  <c r="AQ1098" i="1"/>
  <c r="AP1098" i="1"/>
  <c r="AO1098" i="1"/>
  <c r="K1098" i="1"/>
  <c r="J1098" i="1"/>
  <c r="I1098" i="1"/>
  <c r="H1098" i="1"/>
  <c r="G1098" i="1"/>
  <c r="F1098" i="1"/>
  <c r="E1098" i="1"/>
  <c r="D1098" i="1"/>
  <c r="C1098" i="1"/>
  <c r="AX1097" i="1"/>
  <c r="AV1097" i="1"/>
  <c r="AM1097" i="1"/>
  <c r="BI1097" i="1" s="1"/>
  <c r="AK1097" i="1"/>
  <c r="BG1097" i="1" s="1"/>
  <c r="B1097" i="1"/>
  <c r="BI1096" i="1"/>
  <c r="BG1096" i="1"/>
  <c r="AX1096" i="1"/>
  <c r="AV1096" i="1"/>
  <c r="AM1096" i="1"/>
  <c r="AK1096" i="1"/>
  <c r="BI1095" i="1"/>
  <c r="BG1095" i="1"/>
  <c r="AX1095" i="1"/>
  <c r="AV1095" i="1"/>
  <c r="AM1095" i="1"/>
  <c r="AK1095" i="1"/>
  <c r="B1095" i="1"/>
  <c r="BI1094" i="1"/>
  <c r="BG1094" i="1"/>
  <c r="AX1094" i="1"/>
  <c r="AV1094" i="1"/>
  <c r="AM1094" i="1"/>
  <c r="AK1094" i="1"/>
  <c r="BI1093" i="1"/>
  <c r="BG1093" i="1"/>
  <c r="AX1093" i="1"/>
  <c r="AV1093" i="1"/>
  <c r="AM1093" i="1"/>
  <c r="AK1093" i="1"/>
  <c r="B1093" i="1"/>
  <c r="BI1092" i="1"/>
  <c r="BG1092" i="1"/>
  <c r="AX1092" i="1"/>
  <c r="AV1092" i="1"/>
  <c r="AM1092" i="1"/>
  <c r="AK1092" i="1"/>
  <c r="BI1091" i="1"/>
  <c r="BG1091" i="1"/>
  <c r="AX1091" i="1"/>
  <c r="AV1091" i="1"/>
  <c r="AM1091" i="1"/>
  <c r="AK1091" i="1"/>
  <c r="B1091" i="1"/>
  <c r="BI1090" i="1"/>
  <c r="BH1090" i="1"/>
  <c r="BG1090" i="1"/>
  <c r="BF1090" i="1"/>
  <c r="BE1090" i="1"/>
  <c r="BD1090" i="1"/>
  <c r="BC1090" i="1"/>
  <c r="BB1090" i="1"/>
  <c r="BA1090" i="1"/>
  <c r="AZ1090" i="1"/>
  <c r="AX1090" i="1"/>
  <c r="AW1090" i="1"/>
  <c r="AV1090" i="1"/>
  <c r="AU1090" i="1"/>
  <c r="AT1090" i="1"/>
  <c r="AS1090" i="1"/>
  <c r="AR1090" i="1"/>
  <c r="AQ1090" i="1"/>
  <c r="AP1090" i="1"/>
  <c r="AO1090" i="1"/>
  <c r="AN1090" i="1"/>
  <c r="J1090" i="1"/>
  <c r="H1090" i="1"/>
  <c r="F1090" i="1"/>
  <c r="D1090" i="1"/>
  <c r="C1090" i="1"/>
  <c r="K1090" i="1" s="1"/>
  <c r="B1090" i="1"/>
  <c r="B1096" i="1" s="1"/>
  <c r="BI1089" i="1"/>
  <c r="BH1089" i="1"/>
  <c r="BG1089" i="1"/>
  <c r="BF1089" i="1"/>
  <c r="BE1089" i="1"/>
  <c r="BD1089" i="1"/>
  <c r="BC1089" i="1"/>
  <c r="BB1089" i="1"/>
  <c r="BA1089" i="1"/>
  <c r="AZ1089" i="1"/>
  <c r="AX1089" i="1"/>
  <c r="AW1089" i="1"/>
  <c r="AV1089" i="1"/>
  <c r="AU1089" i="1"/>
  <c r="AT1089" i="1"/>
  <c r="AS1089" i="1"/>
  <c r="AR1089" i="1"/>
  <c r="AQ1089" i="1"/>
  <c r="AP1089" i="1"/>
  <c r="AO1089" i="1"/>
  <c r="K1089" i="1"/>
  <c r="J1089" i="1"/>
  <c r="I1089" i="1"/>
  <c r="H1089" i="1"/>
  <c r="G1089" i="1"/>
  <c r="F1089" i="1"/>
  <c r="E1089" i="1"/>
  <c r="D1089" i="1"/>
  <c r="C1089" i="1"/>
  <c r="AM1088" i="1"/>
  <c r="AK1088" i="1"/>
  <c r="AM1087" i="1"/>
  <c r="AK1087" i="1"/>
  <c r="AM1086" i="1"/>
  <c r="AK1086" i="1"/>
  <c r="AM1085" i="1"/>
  <c r="AK1085" i="1"/>
  <c r="AM1084" i="1"/>
  <c r="AK1084" i="1"/>
  <c r="AM1083" i="1"/>
  <c r="AK1083" i="1"/>
  <c r="AM1082" i="1"/>
  <c r="AK1082" i="1"/>
  <c r="BI1081" i="1"/>
  <c r="BH1081" i="1"/>
  <c r="BG1081" i="1"/>
  <c r="BF1081" i="1"/>
  <c r="BE1081" i="1"/>
  <c r="BD1081" i="1"/>
  <c r="BC1081" i="1"/>
  <c r="BB1081" i="1"/>
  <c r="BA1081" i="1"/>
  <c r="AZ1081" i="1"/>
  <c r="AX1081" i="1"/>
  <c r="AW1081" i="1"/>
  <c r="AV1081" i="1"/>
  <c r="AU1081" i="1"/>
  <c r="AT1081" i="1"/>
  <c r="AS1081" i="1"/>
  <c r="AR1081" i="1"/>
  <c r="AQ1081" i="1"/>
  <c r="AP1081" i="1"/>
  <c r="AO1081" i="1"/>
  <c r="AN1081" i="1"/>
  <c r="I1081" i="1"/>
  <c r="E1081" i="1"/>
  <c r="C1081" i="1"/>
  <c r="BI1080" i="1"/>
  <c r="BH1080" i="1"/>
  <c r="BG1080" i="1"/>
  <c r="BF1080" i="1"/>
  <c r="BE1080" i="1"/>
  <c r="BD1080" i="1"/>
  <c r="BC1080" i="1"/>
  <c r="BB1080" i="1"/>
  <c r="BA1080" i="1"/>
  <c r="AZ1080" i="1"/>
  <c r="AX1080" i="1"/>
  <c r="AW1080" i="1"/>
  <c r="AV1080" i="1"/>
  <c r="AU1080" i="1"/>
  <c r="AT1080" i="1"/>
  <c r="AS1080" i="1"/>
  <c r="AR1080" i="1"/>
  <c r="AQ1080" i="1"/>
  <c r="AP1080" i="1"/>
  <c r="AO1080" i="1"/>
  <c r="K1080" i="1"/>
  <c r="J1080" i="1"/>
  <c r="I1080" i="1"/>
  <c r="H1080" i="1"/>
  <c r="G1080" i="1"/>
  <c r="F1080" i="1"/>
  <c r="E1080" i="1"/>
  <c r="D1080" i="1"/>
  <c r="C1080" i="1"/>
  <c r="BI1079" i="1"/>
  <c r="BG1079" i="1"/>
  <c r="AX1079" i="1"/>
  <c r="AV1079" i="1"/>
  <c r="AM1079" i="1"/>
  <c r="AK1079" i="1"/>
  <c r="B1079" i="1"/>
  <c r="BI1078" i="1"/>
  <c r="BG1078" i="1"/>
  <c r="AX1078" i="1"/>
  <c r="AV1078" i="1"/>
  <c r="AM1078" i="1"/>
  <c r="AK1078" i="1"/>
  <c r="BI1077" i="1"/>
  <c r="BG1077" i="1"/>
  <c r="AX1077" i="1"/>
  <c r="AV1077" i="1"/>
  <c r="AM1077" i="1"/>
  <c r="AK1077" i="1"/>
  <c r="B1077" i="1"/>
  <c r="BI1076" i="1"/>
  <c r="BG1076" i="1"/>
  <c r="AX1076" i="1"/>
  <c r="AV1076" i="1"/>
  <c r="AM1076" i="1"/>
  <c r="AK1076" i="1"/>
  <c r="BI1075" i="1"/>
  <c r="BG1075" i="1"/>
  <c r="AX1075" i="1"/>
  <c r="AV1075" i="1"/>
  <c r="AM1075" i="1"/>
  <c r="AK1075" i="1"/>
  <c r="B1075" i="1"/>
  <c r="BI1074" i="1"/>
  <c r="BG1074" i="1"/>
  <c r="AX1074" i="1"/>
  <c r="AV1074" i="1"/>
  <c r="AM1074" i="1"/>
  <c r="AK1074" i="1"/>
  <c r="BI1073" i="1"/>
  <c r="BG1073" i="1"/>
  <c r="AX1073" i="1"/>
  <c r="AV1073" i="1"/>
  <c r="AM1073" i="1"/>
  <c r="AK1073" i="1"/>
  <c r="B1073" i="1"/>
  <c r="BI1072" i="1"/>
  <c r="BH1072" i="1"/>
  <c r="BG1072" i="1"/>
  <c r="BF1072" i="1"/>
  <c r="BE1072" i="1"/>
  <c r="BD1072" i="1"/>
  <c r="BC1072" i="1"/>
  <c r="BB1072" i="1"/>
  <c r="BA1072" i="1"/>
  <c r="AZ1072" i="1"/>
  <c r="AX1072" i="1"/>
  <c r="AW1072" i="1"/>
  <c r="AV1072" i="1"/>
  <c r="AU1072" i="1"/>
  <c r="AT1072" i="1"/>
  <c r="AS1072" i="1"/>
  <c r="AR1072" i="1"/>
  <c r="AQ1072" i="1"/>
  <c r="AP1072" i="1"/>
  <c r="AO1072" i="1"/>
  <c r="AN1072" i="1"/>
  <c r="J1072" i="1"/>
  <c r="H1072" i="1"/>
  <c r="F1072" i="1"/>
  <c r="D1072" i="1"/>
  <c r="C1072" i="1"/>
  <c r="K1072" i="1" s="1"/>
  <c r="B1072" i="1"/>
  <c r="B1078" i="1" s="1"/>
  <c r="BI1071" i="1"/>
  <c r="BH1071" i="1"/>
  <c r="BG1071" i="1"/>
  <c r="BF1071" i="1"/>
  <c r="BE1071" i="1"/>
  <c r="BD1071" i="1"/>
  <c r="BC1071" i="1"/>
  <c r="BB1071" i="1"/>
  <c r="BA1071" i="1"/>
  <c r="AZ1071" i="1"/>
  <c r="AX1071" i="1"/>
  <c r="AW1071" i="1"/>
  <c r="AV1071" i="1"/>
  <c r="AU1071" i="1"/>
  <c r="AT1071" i="1"/>
  <c r="AS1071" i="1"/>
  <c r="AR1071" i="1"/>
  <c r="AQ1071" i="1"/>
  <c r="AP1071" i="1"/>
  <c r="AO1071" i="1"/>
  <c r="K1071" i="1"/>
  <c r="J1071" i="1"/>
  <c r="I1071" i="1"/>
  <c r="H1071" i="1"/>
  <c r="G1071" i="1"/>
  <c r="F1071" i="1"/>
  <c r="E1071" i="1"/>
  <c r="D1071" i="1"/>
  <c r="C1071" i="1"/>
  <c r="AM1070" i="1"/>
  <c r="AK1070" i="1"/>
  <c r="AM1069" i="1"/>
  <c r="AK1069" i="1"/>
  <c r="AM1068" i="1"/>
  <c r="AK1068" i="1"/>
  <c r="AM1067" i="1"/>
  <c r="AK1067" i="1"/>
  <c r="AM1066" i="1"/>
  <c r="AK1066" i="1"/>
  <c r="AM1065" i="1"/>
  <c r="AK1065" i="1"/>
  <c r="AM1064" i="1"/>
  <c r="AK1064" i="1"/>
  <c r="BI1063" i="1"/>
  <c r="BH1063" i="1"/>
  <c r="BG1063" i="1"/>
  <c r="BF1063" i="1"/>
  <c r="BE1063" i="1"/>
  <c r="BD1063" i="1"/>
  <c r="BC1063" i="1"/>
  <c r="BB1063" i="1"/>
  <c r="BA1063" i="1"/>
  <c r="AZ1063" i="1"/>
  <c r="AX1063" i="1"/>
  <c r="AW1063" i="1"/>
  <c r="AV1063" i="1"/>
  <c r="AU1063" i="1"/>
  <c r="AT1063" i="1"/>
  <c r="AS1063" i="1"/>
  <c r="AR1063" i="1"/>
  <c r="AQ1063" i="1"/>
  <c r="AP1063" i="1"/>
  <c r="AO1063" i="1"/>
  <c r="AN1063" i="1"/>
  <c r="I1063" i="1"/>
  <c r="E1063" i="1"/>
  <c r="C1063" i="1"/>
  <c r="BI1062" i="1"/>
  <c r="BH1062" i="1"/>
  <c r="BG1062" i="1"/>
  <c r="BF1062" i="1"/>
  <c r="BE1062" i="1"/>
  <c r="BD1062" i="1"/>
  <c r="BC1062" i="1"/>
  <c r="BB1062" i="1"/>
  <c r="BA1062" i="1"/>
  <c r="AZ1062" i="1"/>
  <c r="AX1062" i="1"/>
  <c r="AW1062" i="1"/>
  <c r="AV1062" i="1"/>
  <c r="AU1062" i="1"/>
  <c r="AT1062" i="1"/>
  <c r="AS1062" i="1"/>
  <c r="AR1062" i="1"/>
  <c r="AQ1062" i="1"/>
  <c r="AP1062" i="1"/>
  <c r="AO1062" i="1"/>
  <c r="K1062" i="1"/>
  <c r="J1062" i="1"/>
  <c r="I1062" i="1"/>
  <c r="H1062" i="1"/>
  <c r="G1062" i="1"/>
  <c r="F1062" i="1"/>
  <c r="E1062" i="1"/>
  <c r="D1062" i="1"/>
  <c r="C1062" i="1"/>
  <c r="BI1061" i="1"/>
  <c r="BG1061" i="1"/>
  <c r="AX1061" i="1"/>
  <c r="AV1061" i="1"/>
  <c r="AM1061" i="1"/>
  <c r="AK1061" i="1"/>
  <c r="B1061" i="1"/>
  <c r="BI1060" i="1"/>
  <c r="BG1060" i="1"/>
  <c r="AX1060" i="1"/>
  <c r="AV1060" i="1"/>
  <c r="AM1060" i="1"/>
  <c r="AK1060" i="1"/>
  <c r="BI1059" i="1"/>
  <c r="BG1059" i="1"/>
  <c r="AX1059" i="1"/>
  <c r="AV1059" i="1"/>
  <c r="AM1059" i="1"/>
  <c r="AK1059" i="1"/>
  <c r="B1059" i="1"/>
  <c r="BI1058" i="1"/>
  <c r="BG1058" i="1"/>
  <c r="AX1058" i="1"/>
  <c r="AV1058" i="1"/>
  <c r="AM1058" i="1"/>
  <c r="AK1058" i="1"/>
  <c r="BI1057" i="1"/>
  <c r="BG1057" i="1"/>
  <c r="AX1057" i="1"/>
  <c r="AV1057" i="1"/>
  <c r="AM1057" i="1"/>
  <c r="AK1057" i="1"/>
  <c r="B1057" i="1"/>
  <c r="BI1056" i="1"/>
  <c r="BG1056" i="1"/>
  <c r="AX1056" i="1"/>
  <c r="AV1056" i="1"/>
  <c r="AM1056" i="1"/>
  <c r="AK1056" i="1"/>
  <c r="BI1055" i="1"/>
  <c r="BG1055" i="1"/>
  <c r="AX1055" i="1"/>
  <c r="AV1055" i="1"/>
  <c r="AM1055" i="1"/>
  <c r="AK1055" i="1"/>
  <c r="B1055" i="1"/>
  <c r="BI1054" i="1"/>
  <c r="BH1054" i="1"/>
  <c r="BG1054" i="1"/>
  <c r="BF1054" i="1"/>
  <c r="BE1054" i="1"/>
  <c r="BD1054" i="1"/>
  <c r="BC1054" i="1"/>
  <c r="BB1054" i="1"/>
  <c r="BA1054" i="1"/>
  <c r="AZ1054" i="1"/>
  <c r="AX1054" i="1"/>
  <c r="AW1054" i="1"/>
  <c r="AV1054" i="1"/>
  <c r="AU1054" i="1"/>
  <c r="AT1054" i="1"/>
  <c r="AS1054" i="1"/>
  <c r="AR1054" i="1"/>
  <c r="AQ1054" i="1"/>
  <c r="AP1054" i="1"/>
  <c r="AO1054" i="1"/>
  <c r="AN1054" i="1"/>
  <c r="J1054" i="1"/>
  <c r="H1054" i="1"/>
  <c r="F1054" i="1"/>
  <c r="D1054" i="1"/>
  <c r="C1054" i="1"/>
  <c r="K1054" i="1" s="1"/>
  <c r="B1054" i="1"/>
  <c r="B1060" i="1" s="1"/>
  <c r="BI1053" i="1"/>
  <c r="BH1053" i="1"/>
  <c r="BG1053" i="1"/>
  <c r="BF1053" i="1"/>
  <c r="BE1053" i="1"/>
  <c r="BD1053" i="1"/>
  <c r="BC1053" i="1"/>
  <c r="BB1053" i="1"/>
  <c r="BA1053" i="1"/>
  <c r="AZ1053" i="1"/>
  <c r="AX1053" i="1"/>
  <c r="AW1053" i="1"/>
  <c r="AV1053" i="1"/>
  <c r="AU1053" i="1"/>
  <c r="AT1053" i="1"/>
  <c r="AS1053" i="1"/>
  <c r="AR1053" i="1"/>
  <c r="AQ1053" i="1"/>
  <c r="AP1053" i="1"/>
  <c r="AO1053" i="1"/>
  <c r="K1053" i="1"/>
  <c r="J1053" i="1"/>
  <c r="I1053" i="1"/>
  <c r="H1053" i="1"/>
  <c r="G1053" i="1"/>
  <c r="F1053" i="1"/>
  <c r="E1053" i="1"/>
  <c r="D1053" i="1"/>
  <c r="C1053" i="1"/>
  <c r="AM1052" i="1"/>
  <c r="AK1052" i="1"/>
  <c r="AM1051" i="1"/>
  <c r="AK1051" i="1"/>
  <c r="AM1050" i="1"/>
  <c r="AK1050" i="1"/>
  <c r="AM1049" i="1"/>
  <c r="AK1049" i="1"/>
  <c r="AM1048" i="1"/>
  <c r="AK1048" i="1"/>
  <c r="AM1047" i="1"/>
  <c r="AK1047" i="1"/>
  <c r="AM1046" i="1"/>
  <c r="AK1046" i="1"/>
  <c r="BI1045" i="1"/>
  <c r="BH1045" i="1"/>
  <c r="BG1045" i="1"/>
  <c r="BF1045" i="1"/>
  <c r="BE1045" i="1"/>
  <c r="BD1045" i="1"/>
  <c r="BC1045" i="1"/>
  <c r="BB1045" i="1"/>
  <c r="BA1045" i="1"/>
  <c r="AZ1045" i="1"/>
  <c r="AX1045" i="1"/>
  <c r="AW1045" i="1"/>
  <c r="AV1045" i="1"/>
  <c r="AU1045" i="1"/>
  <c r="AT1045" i="1"/>
  <c r="AS1045" i="1"/>
  <c r="AR1045" i="1"/>
  <c r="AQ1045" i="1"/>
  <c r="AP1045" i="1"/>
  <c r="AO1045" i="1"/>
  <c r="AN1045" i="1"/>
  <c r="I1045" i="1"/>
  <c r="E1045" i="1"/>
  <c r="C1045" i="1"/>
  <c r="BI1044" i="1"/>
  <c r="BH1044" i="1"/>
  <c r="BG1044" i="1"/>
  <c r="BF1044" i="1"/>
  <c r="BE1044" i="1"/>
  <c r="BD1044" i="1"/>
  <c r="BC1044" i="1"/>
  <c r="BB1044" i="1"/>
  <c r="BA1044" i="1"/>
  <c r="AZ1044" i="1"/>
  <c r="AX1044" i="1"/>
  <c r="AW1044" i="1"/>
  <c r="AV1044" i="1"/>
  <c r="AU1044" i="1"/>
  <c r="AT1044" i="1"/>
  <c r="AS1044" i="1"/>
  <c r="AR1044" i="1"/>
  <c r="AQ1044" i="1"/>
  <c r="AP1044" i="1"/>
  <c r="AO1044" i="1"/>
  <c r="K1044" i="1"/>
  <c r="J1044" i="1"/>
  <c r="I1044" i="1"/>
  <c r="H1044" i="1"/>
  <c r="G1044" i="1"/>
  <c r="F1044" i="1"/>
  <c r="E1044" i="1"/>
  <c r="D1044" i="1"/>
  <c r="C1044" i="1"/>
  <c r="BI1043" i="1"/>
  <c r="BG1043" i="1"/>
  <c r="AX1043" i="1"/>
  <c r="AV1043" i="1"/>
  <c r="AM1043" i="1"/>
  <c r="AK1043" i="1"/>
  <c r="B1043" i="1"/>
  <c r="BI1042" i="1"/>
  <c r="BG1042" i="1"/>
  <c r="AX1042" i="1"/>
  <c r="AV1042" i="1"/>
  <c r="AM1042" i="1"/>
  <c r="AK1042" i="1"/>
  <c r="BI1041" i="1"/>
  <c r="BG1041" i="1"/>
  <c r="AX1041" i="1"/>
  <c r="AV1041" i="1"/>
  <c r="AM1041" i="1"/>
  <c r="AK1041" i="1"/>
  <c r="B1041" i="1"/>
  <c r="BI1040" i="1"/>
  <c r="BG1040" i="1"/>
  <c r="AX1040" i="1"/>
  <c r="AV1040" i="1"/>
  <c r="AM1040" i="1"/>
  <c r="AK1040" i="1"/>
  <c r="BI1039" i="1"/>
  <c r="BG1039" i="1"/>
  <c r="AX1039" i="1"/>
  <c r="AV1039" i="1"/>
  <c r="AM1039" i="1"/>
  <c r="AK1039" i="1"/>
  <c r="B1039" i="1"/>
  <c r="BI1038" i="1"/>
  <c r="BG1038" i="1"/>
  <c r="AX1038" i="1"/>
  <c r="AV1038" i="1"/>
  <c r="AM1038" i="1"/>
  <c r="AK1038" i="1"/>
  <c r="BI1037" i="1"/>
  <c r="BG1037" i="1"/>
  <c r="AX1037" i="1"/>
  <c r="AV1037" i="1"/>
  <c r="AM1037" i="1"/>
  <c r="AK1037" i="1"/>
  <c r="B1037" i="1"/>
  <c r="BI1036" i="1"/>
  <c r="BH1036" i="1"/>
  <c r="BG1036" i="1"/>
  <c r="BF1036" i="1"/>
  <c r="BE1036" i="1"/>
  <c r="BD1036" i="1"/>
  <c r="BC1036" i="1"/>
  <c r="BB1036" i="1"/>
  <c r="BA1036" i="1"/>
  <c r="AZ1036" i="1"/>
  <c r="AX1036" i="1"/>
  <c r="AW1036" i="1"/>
  <c r="AV1036" i="1"/>
  <c r="AU1036" i="1"/>
  <c r="AT1036" i="1"/>
  <c r="AS1036" i="1"/>
  <c r="AR1036" i="1"/>
  <c r="AQ1036" i="1"/>
  <c r="AP1036" i="1"/>
  <c r="AO1036" i="1"/>
  <c r="AN1036" i="1"/>
  <c r="J1036" i="1"/>
  <c r="H1036" i="1"/>
  <c r="F1036" i="1"/>
  <c r="D1036" i="1"/>
  <c r="C1036" i="1"/>
  <c r="K1036" i="1" s="1"/>
  <c r="B1036" i="1"/>
  <c r="B1042" i="1" s="1"/>
  <c r="BI1035" i="1"/>
  <c r="BH1035" i="1"/>
  <c r="BG1035" i="1"/>
  <c r="BF1035" i="1"/>
  <c r="BE1035" i="1"/>
  <c r="BD1035" i="1"/>
  <c r="BC1035" i="1"/>
  <c r="BB1035" i="1"/>
  <c r="BA1035" i="1"/>
  <c r="AZ1035" i="1"/>
  <c r="AX1035" i="1"/>
  <c r="AW1035" i="1"/>
  <c r="AV1035" i="1"/>
  <c r="AU1035" i="1"/>
  <c r="AT1035" i="1"/>
  <c r="AS1035" i="1"/>
  <c r="AR1035" i="1"/>
  <c r="AQ1035" i="1"/>
  <c r="AP1035" i="1"/>
  <c r="AO1035" i="1"/>
  <c r="K1035" i="1"/>
  <c r="J1035" i="1"/>
  <c r="I1035" i="1"/>
  <c r="H1035" i="1"/>
  <c r="G1035" i="1"/>
  <c r="F1035" i="1"/>
  <c r="E1035" i="1"/>
  <c r="D1035" i="1"/>
  <c r="C1035" i="1"/>
  <c r="AM1034" i="1"/>
  <c r="AK1034" i="1"/>
  <c r="AM1033" i="1"/>
  <c r="AK1033" i="1"/>
  <c r="AM1032" i="1"/>
  <c r="AK1032" i="1"/>
  <c r="AM1031" i="1"/>
  <c r="AK1031" i="1"/>
  <c r="AM1030" i="1"/>
  <c r="AK1030" i="1"/>
  <c r="AM1029" i="1"/>
  <c r="AK1029" i="1"/>
  <c r="AM1028" i="1"/>
  <c r="AK1028" i="1"/>
  <c r="BI1027" i="1"/>
  <c r="BH1027" i="1"/>
  <c r="BG1027" i="1"/>
  <c r="BF1027" i="1"/>
  <c r="BE1027" i="1"/>
  <c r="BD1027" i="1"/>
  <c r="BC1027" i="1"/>
  <c r="BB1027" i="1"/>
  <c r="BA1027" i="1"/>
  <c r="AZ1027" i="1"/>
  <c r="AX1027" i="1"/>
  <c r="AW1027" i="1"/>
  <c r="AV1027" i="1"/>
  <c r="AU1027" i="1"/>
  <c r="AT1027" i="1"/>
  <c r="AS1027" i="1"/>
  <c r="AR1027" i="1"/>
  <c r="AQ1027" i="1"/>
  <c r="AP1027" i="1"/>
  <c r="AO1027" i="1"/>
  <c r="AN1027" i="1"/>
  <c r="I1027" i="1"/>
  <c r="E1027" i="1"/>
  <c r="C1027" i="1"/>
  <c r="BI1026" i="1"/>
  <c r="BH1026" i="1"/>
  <c r="BG1026" i="1"/>
  <c r="BF1026" i="1"/>
  <c r="BE1026" i="1"/>
  <c r="BD1026" i="1"/>
  <c r="BC1026" i="1"/>
  <c r="BB1026" i="1"/>
  <c r="BA1026" i="1"/>
  <c r="AZ1026" i="1"/>
  <c r="AX1026" i="1"/>
  <c r="AW1026" i="1"/>
  <c r="AV1026" i="1"/>
  <c r="AU1026" i="1"/>
  <c r="AT1026" i="1"/>
  <c r="AS1026" i="1"/>
  <c r="AR1026" i="1"/>
  <c r="AQ1026" i="1"/>
  <c r="AP1026" i="1"/>
  <c r="AO1026" i="1"/>
  <c r="K1026" i="1"/>
  <c r="J1026" i="1"/>
  <c r="I1026" i="1"/>
  <c r="H1026" i="1"/>
  <c r="G1026" i="1"/>
  <c r="F1026" i="1"/>
  <c r="E1026" i="1"/>
  <c r="D1026" i="1"/>
  <c r="C1026" i="1"/>
  <c r="BI1025" i="1"/>
  <c r="BG1025" i="1"/>
  <c r="AX1025" i="1"/>
  <c r="AV1025" i="1"/>
  <c r="AM1025" i="1"/>
  <c r="AK1025" i="1"/>
  <c r="B1025" i="1"/>
  <c r="BI1024" i="1"/>
  <c r="BG1024" i="1"/>
  <c r="AX1024" i="1"/>
  <c r="AV1024" i="1"/>
  <c r="AM1024" i="1"/>
  <c r="AK1024" i="1"/>
  <c r="BI1023" i="1"/>
  <c r="BG1023" i="1"/>
  <c r="AX1023" i="1"/>
  <c r="AV1023" i="1"/>
  <c r="AM1023" i="1"/>
  <c r="AK1023" i="1"/>
  <c r="B1023" i="1"/>
  <c r="BI1022" i="1"/>
  <c r="BG1022" i="1"/>
  <c r="AX1022" i="1"/>
  <c r="AV1022" i="1"/>
  <c r="AM1022" i="1"/>
  <c r="AK1022" i="1"/>
  <c r="BI1021" i="1"/>
  <c r="BG1021" i="1"/>
  <c r="AX1021" i="1"/>
  <c r="AV1021" i="1"/>
  <c r="AM1021" i="1"/>
  <c r="AK1021" i="1"/>
  <c r="B1021" i="1"/>
  <c r="BI1020" i="1"/>
  <c r="BG1020" i="1"/>
  <c r="AX1020" i="1"/>
  <c r="AV1020" i="1"/>
  <c r="AM1020" i="1"/>
  <c r="AK1020" i="1"/>
  <c r="BI1019" i="1"/>
  <c r="BG1019" i="1"/>
  <c r="AX1019" i="1"/>
  <c r="AV1019" i="1"/>
  <c r="AM1019" i="1"/>
  <c r="AK1019" i="1"/>
  <c r="B1019" i="1"/>
  <c r="BI1018" i="1"/>
  <c r="BH1018" i="1"/>
  <c r="BG1018" i="1"/>
  <c r="BF1018" i="1"/>
  <c r="BE1018" i="1"/>
  <c r="BD1018" i="1"/>
  <c r="BC1018" i="1"/>
  <c r="BB1018" i="1"/>
  <c r="BA1018" i="1"/>
  <c r="AZ1018" i="1"/>
  <c r="AX1018" i="1"/>
  <c r="AW1018" i="1"/>
  <c r="AV1018" i="1"/>
  <c r="AU1018" i="1"/>
  <c r="AT1018" i="1"/>
  <c r="AS1018" i="1"/>
  <c r="AR1018" i="1"/>
  <c r="AQ1018" i="1"/>
  <c r="AP1018" i="1"/>
  <c r="AO1018" i="1"/>
  <c r="AN1018" i="1"/>
  <c r="J1018" i="1"/>
  <c r="H1018" i="1"/>
  <c r="F1018" i="1"/>
  <c r="D1018" i="1"/>
  <c r="C1018" i="1"/>
  <c r="K1018" i="1" s="1"/>
  <c r="B1018" i="1"/>
  <c r="B1024" i="1" s="1"/>
  <c r="BI1017" i="1"/>
  <c r="BH1017" i="1"/>
  <c r="BG1017" i="1"/>
  <c r="BF1017" i="1"/>
  <c r="BE1017" i="1"/>
  <c r="BD1017" i="1"/>
  <c r="BC1017" i="1"/>
  <c r="BB1017" i="1"/>
  <c r="BA1017" i="1"/>
  <c r="AZ1017" i="1"/>
  <c r="AX1017" i="1"/>
  <c r="AW1017" i="1"/>
  <c r="AV1017" i="1"/>
  <c r="AU1017" i="1"/>
  <c r="AT1017" i="1"/>
  <c r="AS1017" i="1"/>
  <c r="AR1017" i="1"/>
  <c r="AQ1017" i="1"/>
  <c r="AP1017" i="1"/>
  <c r="AO1017" i="1"/>
  <c r="K1017" i="1"/>
  <c r="J1017" i="1"/>
  <c r="I1017" i="1"/>
  <c r="H1017" i="1"/>
  <c r="G1017" i="1"/>
  <c r="F1017" i="1"/>
  <c r="E1017" i="1"/>
  <c r="D1017" i="1"/>
  <c r="C1017" i="1"/>
  <c r="AM1016" i="1"/>
  <c r="AK1016" i="1"/>
  <c r="AM1015" i="1"/>
  <c r="AK1015" i="1"/>
  <c r="AM1014" i="1"/>
  <c r="AK1014" i="1"/>
  <c r="AM1013" i="1"/>
  <c r="AK1013" i="1"/>
  <c r="AM1012" i="1"/>
  <c r="AK1012" i="1"/>
  <c r="AM1011" i="1"/>
  <c r="AK1011" i="1"/>
  <c r="AM1010" i="1"/>
  <c r="AK1010" i="1"/>
  <c r="BI1009" i="1"/>
  <c r="BH1009" i="1"/>
  <c r="BG1009" i="1"/>
  <c r="BF1009" i="1"/>
  <c r="BE1009" i="1"/>
  <c r="BD1009" i="1"/>
  <c r="BC1009" i="1"/>
  <c r="BB1009" i="1"/>
  <c r="BA1009" i="1"/>
  <c r="AZ1009" i="1"/>
  <c r="AX1009" i="1"/>
  <c r="AW1009" i="1"/>
  <c r="AV1009" i="1"/>
  <c r="AU1009" i="1"/>
  <c r="AT1009" i="1"/>
  <c r="AS1009" i="1"/>
  <c r="AR1009" i="1"/>
  <c r="AQ1009" i="1"/>
  <c r="AP1009" i="1"/>
  <c r="AO1009" i="1"/>
  <c r="AN1009" i="1"/>
  <c r="I1009" i="1"/>
  <c r="E1009" i="1"/>
  <c r="C1009" i="1"/>
  <c r="BI1008" i="1"/>
  <c r="BH1008" i="1"/>
  <c r="BG1008" i="1"/>
  <c r="BF1008" i="1"/>
  <c r="BE1008" i="1"/>
  <c r="BD1008" i="1"/>
  <c r="BC1008" i="1"/>
  <c r="BB1008" i="1"/>
  <c r="BA1008" i="1"/>
  <c r="AZ1008" i="1"/>
  <c r="AX1008" i="1"/>
  <c r="AW1008" i="1"/>
  <c r="AV1008" i="1"/>
  <c r="AU1008" i="1"/>
  <c r="AT1008" i="1"/>
  <c r="AS1008" i="1"/>
  <c r="AR1008" i="1"/>
  <c r="AQ1008" i="1"/>
  <c r="AP1008" i="1"/>
  <c r="AO1008" i="1"/>
  <c r="K1008" i="1"/>
  <c r="J1008" i="1"/>
  <c r="I1008" i="1"/>
  <c r="H1008" i="1"/>
  <c r="G1008" i="1"/>
  <c r="F1008" i="1"/>
  <c r="E1008" i="1"/>
  <c r="D1008" i="1"/>
  <c r="C1008" i="1"/>
  <c r="BI1007" i="1"/>
  <c r="BG1007" i="1"/>
  <c r="AX1007" i="1"/>
  <c r="AV1007" i="1"/>
  <c r="AM1007" i="1"/>
  <c r="AK1007" i="1"/>
  <c r="F1007" i="1"/>
  <c r="AF1007" i="1" s="1"/>
  <c r="B1007" i="1"/>
  <c r="BI1006" i="1"/>
  <c r="BG1006" i="1"/>
  <c r="AX1006" i="1"/>
  <c r="AV1006" i="1"/>
  <c r="AM1006" i="1"/>
  <c r="AK1006" i="1"/>
  <c r="BI1005" i="1"/>
  <c r="BG1005" i="1"/>
  <c r="AX1005" i="1"/>
  <c r="AV1005" i="1"/>
  <c r="AM1005" i="1"/>
  <c r="AK1005" i="1"/>
  <c r="B1005" i="1"/>
  <c r="F1005" i="1" s="1"/>
  <c r="AF1005" i="1" s="1"/>
  <c r="BI1004" i="1"/>
  <c r="BG1004" i="1"/>
  <c r="AX1004" i="1"/>
  <c r="AV1004" i="1"/>
  <c r="AM1004" i="1"/>
  <c r="AK1004" i="1"/>
  <c r="BI1003" i="1"/>
  <c r="BG1003" i="1"/>
  <c r="AX1003" i="1"/>
  <c r="AV1003" i="1"/>
  <c r="AM1003" i="1"/>
  <c r="AK1003" i="1"/>
  <c r="F1003" i="1"/>
  <c r="AF1003" i="1" s="1"/>
  <c r="B1003" i="1"/>
  <c r="BI1002" i="1"/>
  <c r="BG1002" i="1"/>
  <c r="AX1002" i="1"/>
  <c r="AV1002" i="1"/>
  <c r="AM1002" i="1"/>
  <c r="AK1002" i="1"/>
  <c r="BI1001" i="1"/>
  <c r="BG1001" i="1"/>
  <c r="AX1001" i="1"/>
  <c r="AV1001" i="1"/>
  <c r="AM1001" i="1"/>
  <c r="AK1001" i="1"/>
  <c r="B1001" i="1"/>
  <c r="F1001" i="1" s="1"/>
  <c r="AF1001" i="1" s="1"/>
  <c r="BI1000" i="1"/>
  <c r="BH1000" i="1"/>
  <c r="BG1000" i="1"/>
  <c r="BF1000" i="1"/>
  <c r="BE1000" i="1"/>
  <c r="BD1000" i="1"/>
  <c r="BC1000" i="1"/>
  <c r="BB1000" i="1"/>
  <c r="BA1000" i="1"/>
  <c r="AZ1000" i="1"/>
  <c r="AX1000" i="1"/>
  <c r="AW1000" i="1"/>
  <c r="AV1000" i="1"/>
  <c r="AU1000" i="1"/>
  <c r="AT1000" i="1"/>
  <c r="AS1000" i="1"/>
  <c r="AR1000" i="1"/>
  <c r="AQ1000" i="1"/>
  <c r="AP1000" i="1"/>
  <c r="AO1000" i="1"/>
  <c r="AN1000" i="1"/>
  <c r="J1000" i="1"/>
  <c r="H1000" i="1"/>
  <c r="F1000" i="1"/>
  <c r="D1000" i="1"/>
  <c r="C1000" i="1"/>
  <c r="K1000" i="1" s="1"/>
  <c r="B1000" i="1"/>
  <c r="B1006" i="1" s="1"/>
  <c r="BI999" i="1"/>
  <c r="BH999" i="1"/>
  <c r="BG999" i="1"/>
  <c r="BF999" i="1"/>
  <c r="BE999" i="1"/>
  <c r="BD999" i="1"/>
  <c r="BC999" i="1"/>
  <c r="BB999" i="1"/>
  <c r="BA999" i="1"/>
  <c r="AZ999" i="1"/>
  <c r="AX999" i="1"/>
  <c r="AW999" i="1"/>
  <c r="AV999" i="1"/>
  <c r="AU999" i="1"/>
  <c r="AT999" i="1"/>
  <c r="AS999" i="1"/>
  <c r="AR999" i="1"/>
  <c r="AQ999" i="1"/>
  <c r="AP999" i="1"/>
  <c r="AO999" i="1"/>
  <c r="K999" i="1"/>
  <c r="J999" i="1"/>
  <c r="I999" i="1"/>
  <c r="H999" i="1"/>
  <c r="G999" i="1"/>
  <c r="F999" i="1"/>
  <c r="E999" i="1"/>
  <c r="D999" i="1"/>
  <c r="C999" i="1"/>
  <c r="AM998" i="1"/>
  <c r="AK998" i="1"/>
  <c r="AM997" i="1"/>
  <c r="AK997" i="1"/>
  <c r="AM996" i="1"/>
  <c r="AK996" i="1"/>
  <c r="AM995" i="1"/>
  <c r="AK995" i="1"/>
  <c r="AM994" i="1"/>
  <c r="AK994" i="1"/>
  <c r="AM993" i="1"/>
  <c r="AK993" i="1"/>
  <c r="AM992" i="1"/>
  <c r="AK992" i="1"/>
  <c r="BI991" i="1"/>
  <c r="BH991" i="1"/>
  <c r="BG991" i="1"/>
  <c r="BF991" i="1"/>
  <c r="BE991" i="1"/>
  <c r="BD991" i="1"/>
  <c r="BC991" i="1"/>
  <c r="BB991" i="1"/>
  <c r="BA991" i="1"/>
  <c r="AZ991" i="1"/>
  <c r="AX991" i="1"/>
  <c r="AW991" i="1"/>
  <c r="AV991" i="1"/>
  <c r="AU991" i="1"/>
  <c r="AT991" i="1"/>
  <c r="AS991" i="1"/>
  <c r="AR991" i="1"/>
  <c r="AQ991" i="1"/>
  <c r="AP991" i="1"/>
  <c r="AO991" i="1"/>
  <c r="AN991" i="1"/>
  <c r="I991" i="1"/>
  <c r="E991" i="1"/>
  <c r="C991" i="1"/>
  <c r="BI990" i="1"/>
  <c r="BH990" i="1"/>
  <c r="BG990" i="1"/>
  <c r="BF990" i="1"/>
  <c r="BE990" i="1"/>
  <c r="BD990" i="1"/>
  <c r="BC990" i="1"/>
  <c r="BB990" i="1"/>
  <c r="BA990" i="1"/>
  <c r="AZ990" i="1"/>
  <c r="AX990" i="1"/>
  <c r="AW990" i="1"/>
  <c r="AV990" i="1"/>
  <c r="AU990" i="1"/>
  <c r="AT990" i="1"/>
  <c r="AS990" i="1"/>
  <c r="AR990" i="1"/>
  <c r="AQ990" i="1"/>
  <c r="AP990" i="1"/>
  <c r="AO990" i="1"/>
  <c r="K990" i="1"/>
  <c r="J990" i="1"/>
  <c r="I990" i="1"/>
  <c r="H990" i="1"/>
  <c r="G990" i="1"/>
  <c r="F990" i="1"/>
  <c r="E990" i="1"/>
  <c r="D990" i="1"/>
  <c r="C990" i="1"/>
  <c r="BI989" i="1"/>
  <c r="BG989" i="1"/>
  <c r="AX989" i="1"/>
  <c r="AV989" i="1"/>
  <c r="AM989" i="1"/>
  <c r="AK989" i="1"/>
  <c r="B989" i="1"/>
  <c r="F989" i="1" s="1"/>
  <c r="AF989" i="1" s="1"/>
  <c r="BI988" i="1"/>
  <c r="BG988" i="1"/>
  <c r="AX988" i="1"/>
  <c r="AV988" i="1"/>
  <c r="AM988" i="1"/>
  <c r="AK988" i="1"/>
  <c r="BI987" i="1"/>
  <c r="BG987" i="1"/>
  <c r="AX987" i="1"/>
  <c r="AV987" i="1"/>
  <c r="AM987" i="1"/>
  <c r="AK987" i="1"/>
  <c r="F987" i="1"/>
  <c r="AF987" i="1" s="1"/>
  <c r="B987" i="1"/>
  <c r="BI986" i="1"/>
  <c r="BG986" i="1"/>
  <c r="AX986" i="1"/>
  <c r="AV986" i="1"/>
  <c r="AM986" i="1"/>
  <c r="AK986" i="1"/>
  <c r="BI985" i="1"/>
  <c r="BG985" i="1"/>
  <c r="AX985" i="1"/>
  <c r="AV985" i="1"/>
  <c r="AM985" i="1"/>
  <c r="AK985" i="1"/>
  <c r="B985" i="1"/>
  <c r="F985" i="1" s="1"/>
  <c r="AF985" i="1" s="1"/>
  <c r="BI984" i="1"/>
  <c r="BG984" i="1"/>
  <c r="AX984" i="1"/>
  <c r="AV984" i="1"/>
  <c r="AM984" i="1"/>
  <c r="AK984" i="1"/>
  <c r="BI983" i="1"/>
  <c r="BG983" i="1"/>
  <c r="AX983" i="1"/>
  <c r="AV983" i="1"/>
  <c r="AM983" i="1"/>
  <c r="AK983" i="1"/>
  <c r="F983" i="1"/>
  <c r="AF983" i="1" s="1"/>
  <c r="B983" i="1"/>
  <c r="BI982" i="1"/>
  <c r="BH982" i="1"/>
  <c r="BG982" i="1"/>
  <c r="BF982" i="1"/>
  <c r="BE982" i="1"/>
  <c r="BD982" i="1"/>
  <c r="BC982" i="1"/>
  <c r="BB982" i="1"/>
  <c r="BA982" i="1"/>
  <c r="AZ982" i="1"/>
  <c r="AX982" i="1"/>
  <c r="AW982" i="1"/>
  <c r="AV982" i="1"/>
  <c r="AU982" i="1"/>
  <c r="AT982" i="1"/>
  <c r="AS982" i="1"/>
  <c r="AR982" i="1"/>
  <c r="AQ982" i="1"/>
  <c r="AP982" i="1"/>
  <c r="AO982" i="1"/>
  <c r="AN982" i="1"/>
  <c r="J982" i="1"/>
  <c r="H982" i="1"/>
  <c r="F982" i="1"/>
  <c r="D982" i="1"/>
  <c r="C982" i="1"/>
  <c r="K982" i="1" s="1"/>
  <c r="B982" i="1"/>
  <c r="B988" i="1" s="1"/>
  <c r="D988" i="1" s="1"/>
  <c r="BI981" i="1"/>
  <c r="BH981" i="1"/>
  <c r="BG981" i="1"/>
  <c r="BF981" i="1"/>
  <c r="BE981" i="1"/>
  <c r="BD981" i="1"/>
  <c r="BC981" i="1"/>
  <c r="BB981" i="1"/>
  <c r="BA981" i="1"/>
  <c r="AZ981" i="1"/>
  <c r="AX981" i="1"/>
  <c r="AW981" i="1"/>
  <c r="AV981" i="1"/>
  <c r="AU981" i="1"/>
  <c r="AT981" i="1"/>
  <c r="AS981" i="1"/>
  <c r="AR981" i="1"/>
  <c r="AQ981" i="1"/>
  <c r="AP981" i="1"/>
  <c r="AO981" i="1"/>
  <c r="K981" i="1"/>
  <c r="J981" i="1"/>
  <c r="I981" i="1"/>
  <c r="H981" i="1"/>
  <c r="G981" i="1"/>
  <c r="F981" i="1"/>
  <c r="E981" i="1"/>
  <c r="D981" i="1"/>
  <c r="C981" i="1"/>
  <c r="AM980" i="1"/>
  <c r="AK980" i="1"/>
  <c r="AM979" i="1"/>
  <c r="AK979" i="1"/>
  <c r="AM978" i="1"/>
  <c r="AK978" i="1"/>
  <c r="AM977" i="1"/>
  <c r="AK977" i="1"/>
  <c r="AM976" i="1"/>
  <c r="AK976" i="1"/>
  <c r="AM975" i="1"/>
  <c r="AK975" i="1"/>
  <c r="AM974" i="1"/>
  <c r="AK974" i="1"/>
  <c r="BI973" i="1"/>
  <c r="BH973" i="1"/>
  <c r="BG973" i="1"/>
  <c r="BF973" i="1"/>
  <c r="BE973" i="1"/>
  <c r="BD973" i="1"/>
  <c r="BC973" i="1"/>
  <c r="BB973" i="1"/>
  <c r="BA973" i="1"/>
  <c r="AZ973" i="1"/>
  <c r="AX973" i="1"/>
  <c r="AW973" i="1"/>
  <c r="AV973" i="1"/>
  <c r="AU973" i="1"/>
  <c r="AT973" i="1"/>
  <c r="AS973" i="1"/>
  <c r="AR973" i="1"/>
  <c r="AQ973" i="1"/>
  <c r="AP973" i="1"/>
  <c r="AO973" i="1"/>
  <c r="AN973" i="1"/>
  <c r="I973" i="1"/>
  <c r="E973" i="1"/>
  <c r="C973" i="1"/>
  <c r="BI972" i="1"/>
  <c r="BH972" i="1"/>
  <c r="BG972" i="1"/>
  <c r="BF972" i="1"/>
  <c r="BE972" i="1"/>
  <c r="BD972" i="1"/>
  <c r="BC972" i="1"/>
  <c r="BB972" i="1"/>
  <c r="BA972" i="1"/>
  <c r="AZ972" i="1"/>
  <c r="AX972" i="1"/>
  <c r="AW972" i="1"/>
  <c r="AV972" i="1"/>
  <c r="AU972" i="1"/>
  <c r="AT972" i="1"/>
  <c r="AS972" i="1"/>
  <c r="AR972" i="1"/>
  <c r="AQ972" i="1"/>
  <c r="AP972" i="1"/>
  <c r="AO972" i="1"/>
  <c r="K972" i="1"/>
  <c r="J972" i="1"/>
  <c r="I972" i="1"/>
  <c r="H972" i="1"/>
  <c r="G972" i="1"/>
  <c r="F972" i="1"/>
  <c r="E972" i="1"/>
  <c r="D972" i="1"/>
  <c r="C972" i="1"/>
  <c r="BI971" i="1"/>
  <c r="BG971" i="1"/>
  <c r="AX971" i="1"/>
  <c r="AV971" i="1"/>
  <c r="AM971" i="1"/>
  <c r="AK971" i="1"/>
  <c r="AX970" i="1"/>
  <c r="AM970" i="1"/>
  <c r="BI970" i="1" s="1"/>
  <c r="AK970" i="1"/>
  <c r="AV970" i="1" s="1"/>
  <c r="AM969" i="1"/>
  <c r="AK969" i="1"/>
  <c r="AM968" i="1"/>
  <c r="AK968" i="1"/>
  <c r="AM967" i="1"/>
  <c r="AK967" i="1"/>
  <c r="AM966" i="1"/>
  <c r="AK966" i="1"/>
  <c r="AM965" i="1"/>
  <c r="AK965" i="1"/>
  <c r="BI964" i="1"/>
  <c r="BH964" i="1"/>
  <c r="BG964" i="1"/>
  <c r="BF964" i="1"/>
  <c r="BE964" i="1"/>
  <c r="BD964" i="1"/>
  <c r="BC964" i="1"/>
  <c r="BB964" i="1"/>
  <c r="BA964" i="1"/>
  <c r="AZ964" i="1"/>
  <c r="AX964" i="1"/>
  <c r="AW964" i="1"/>
  <c r="AV964" i="1"/>
  <c r="AU964" i="1"/>
  <c r="AT964" i="1"/>
  <c r="AS964" i="1"/>
  <c r="AR964" i="1"/>
  <c r="AQ964" i="1"/>
  <c r="AP964" i="1"/>
  <c r="AO964" i="1"/>
  <c r="AN964" i="1"/>
  <c r="C964" i="1"/>
  <c r="I964" i="1" s="1"/>
  <c r="BI963" i="1"/>
  <c r="BH963" i="1"/>
  <c r="BG963" i="1"/>
  <c r="BF963" i="1"/>
  <c r="BE963" i="1"/>
  <c r="BD963" i="1"/>
  <c r="BC963" i="1"/>
  <c r="BB963" i="1"/>
  <c r="BA963" i="1"/>
  <c r="AZ963" i="1"/>
  <c r="AX963" i="1"/>
  <c r="AW963" i="1"/>
  <c r="AV963" i="1"/>
  <c r="AU963" i="1"/>
  <c r="AT963" i="1"/>
  <c r="AS963" i="1"/>
  <c r="AR963" i="1"/>
  <c r="AQ963" i="1"/>
  <c r="AP963" i="1"/>
  <c r="AO963" i="1"/>
  <c r="J963" i="1"/>
  <c r="H963" i="1"/>
  <c r="F963" i="1"/>
  <c r="D963" i="1"/>
  <c r="C963" i="1"/>
  <c r="K963" i="1" s="1"/>
  <c r="BI962" i="1"/>
  <c r="BG962" i="1"/>
  <c r="AX962" i="1"/>
  <c r="AV962" i="1"/>
  <c r="AM962" i="1"/>
  <c r="AK962" i="1"/>
  <c r="BI961" i="1"/>
  <c r="BG961" i="1"/>
  <c r="AX961" i="1"/>
  <c r="AV961" i="1"/>
  <c r="AM961" i="1"/>
  <c r="AK961" i="1"/>
  <c r="BI960" i="1"/>
  <c r="BG960" i="1"/>
  <c r="AX960" i="1"/>
  <c r="AV960" i="1"/>
  <c r="AM960" i="1"/>
  <c r="AK960" i="1"/>
  <c r="BI959" i="1"/>
  <c r="BG959" i="1"/>
  <c r="AX959" i="1"/>
  <c r="AV959" i="1"/>
  <c r="AM959" i="1"/>
  <c r="AK959" i="1"/>
  <c r="BI958" i="1"/>
  <c r="BG958" i="1"/>
  <c r="AX958" i="1"/>
  <c r="AV958" i="1"/>
  <c r="AM958" i="1"/>
  <c r="AK958" i="1"/>
  <c r="BI957" i="1"/>
  <c r="BG957" i="1"/>
  <c r="AX957" i="1"/>
  <c r="AV957" i="1"/>
  <c r="AM957" i="1"/>
  <c r="AK957" i="1"/>
  <c r="BI956" i="1"/>
  <c r="BG956" i="1"/>
  <c r="AX956" i="1"/>
  <c r="AV956" i="1"/>
  <c r="AM956" i="1"/>
  <c r="AK956" i="1"/>
  <c r="BI955" i="1"/>
  <c r="BH955" i="1"/>
  <c r="BG955" i="1"/>
  <c r="BF955" i="1"/>
  <c r="BE955" i="1"/>
  <c r="BD955" i="1"/>
  <c r="BC955" i="1"/>
  <c r="BB955" i="1"/>
  <c r="BA955" i="1"/>
  <c r="AZ955" i="1"/>
  <c r="AX955" i="1"/>
  <c r="AW955" i="1"/>
  <c r="AV955" i="1"/>
  <c r="AU955" i="1"/>
  <c r="AT955" i="1"/>
  <c r="AS955" i="1"/>
  <c r="AR955" i="1"/>
  <c r="AQ955" i="1"/>
  <c r="AP955" i="1"/>
  <c r="AO955" i="1"/>
  <c r="AN955" i="1"/>
  <c r="J955" i="1"/>
  <c r="H955" i="1"/>
  <c r="F955" i="1"/>
  <c r="D955" i="1"/>
  <c r="C955" i="1"/>
  <c r="K955" i="1" s="1"/>
  <c r="B955" i="1"/>
  <c r="B961" i="1" s="1"/>
  <c r="BI954" i="1"/>
  <c r="BH954" i="1"/>
  <c r="BG954" i="1"/>
  <c r="BF954" i="1"/>
  <c r="BE954" i="1"/>
  <c r="BD954" i="1"/>
  <c r="BC954" i="1"/>
  <c r="BB954" i="1"/>
  <c r="BA954" i="1"/>
  <c r="AZ954" i="1"/>
  <c r="AX954" i="1"/>
  <c r="AW954" i="1"/>
  <c r="AV954" i="1"/>
  <c r="AU954" i="1"/>
  <c r="AT954" i="1"/>
  <c r="AS954" i="1"/>
  <c r="AR954" i="1"/>
  <c r="AQ954" i="1"/>
  <c r="AP954" i="1"/>
  <c r="AO954" i="1"/>
  <c r="K954" i="1"/>
  <c r="J954" i="1"/>
  <c r="I954" i="1"/>
  <c r="H954" i="1"/>
  <c r="G954" i="1"/>
  <c r="F954" i="1"/>
  <c r="E954" i="1"/>
  <c r="D954" i="1"/>
  <c r="C954" i="1"/>
  <c r="AM953" i="1"/>
  <c r="AK953" i="1"/>
  <c r="AM952" i="1"/>
  <c r="AK952" i="1"/>
  <c r="AM951" i="1"/>
  <c r="AK951" i="1"/>
  <c r="AM950" i="1"/>
  <c r="AK950" i="1"/>
  <c r="AM949" i="1"/>
  <c r="AK949" i="1"/>
  <c r="AM948" i="1"/>
  <c r="AK948" i="1"/>
  <c r="AM947" i="1"/>
  <c r="AK947" i="1"/>
  <c r="BI946" i="1"/>
  <c r="BH946" i="1"/>
  <c r="BG946" i="1"/>
  <c r="BF946" i="1"/>
  <c r="BE946" i="1"/>
  <c r="BD946" i="1"/>
  <c r="BC946" i="1"/>
  <c r="BB946" i="1"/>
  <c r="BA946" i="1"/>
  <c r="AZ946" i="1"/>
  <c r="AX946" i="1"/>
  <c r="AW946" i="1"/>
  <c r="AV946" i="1"/>
  <c r="AU946" i="1"/>
  <c r="AT946" i="1"/>
  <c r="AS946" i="1"/>
  <c r="AR946" i="1"/>
  <c r="AQ946" i="1"/>
  <c r="AP946" i="1"/>
  <c r="AO946" i="1"/>
  <c r="AN946" i="1"/>
  <c r="C946" i="1"/>
  <c r="I946" i="1" s="1"/>
  <c r="BI945" i="1"/>
  <c r="BH945" i="1"/>
  <c r="BG945" i="1"/>
  <c r="BF945" i="1"/>
  <c r="BE945" i="1"/>
  <c r="BD945" i="1"/>
  <c r="BC945" i="1"/>
  <c r="BB945" i="1"/>
  <c r="BA945" i="1"/>
  <c r="AZ945" i="1"/>
  <c r="AX945" i="1"/>
  <c r="AW945" i="1"/>
  <c r="AV945" i="1"/>
  <c r="AU945" i="1"/>
  <c r="AT945" i="1"/>
  <c r="AS945" i="1"/>
  <c r="AR945" i="1"/>
  <c r="AQ945" i="1"/>
  <c r="AP945" i="1"/>
  <c r="AO945" i="1"/>
  <c r="K945" i="1"/>
  <c r="J945" i="1"/>
  <c r="I945" i="1"/>
  <c r="H945" i="1"/>
  <c r="G945" i="1"/>
  <c r="F945" i="1"/>
  <c r="E945" i="1"/>
  <c r="D945" i="1"/>
  <c r="C945" i="1"/>
  <c r="BI944" i="1"/>
  <c r="BG944" i="1"/>
  <c r="AX944" i="1"/>
  <c r="AV944" i="1"/>
  <c r="AM944" i="1"/>
  <c r="AK944" i="1"/>
  <c r="BI943" i="1"/>
  <c r="BG943" i="1"/>
  <c r="AX943" i="1"/>
  <c r="AV943" i="1"/>
  <c r="AM943" i="1"/>
  <c r="AK943" i="1"/>
  <c r="BI942" i="1"/>
  <c r="BG942" i="1"/>
  <c r="AX942" i="1"/>
  <c r="AV942" i="1"/>
  <c r="AM942" i="1"/>
  <c r="AK942" i="1"/>
  <c r="BI941" i="1"/>
  <c r="BG941" i="1"/>
  <c r="AX941" i="1"/>
  <c r="AV941" i="1"/>
  <c r="AM941" i="1"/>
  <c r="AK941" i="1"/>
  <c r="BI940" i="1"/>
  <c r="BG940" i="1"/>
  <c r="AX940" i="1"/>
  <c r="AV940" i="1"/>
  <c r="AM940" i="1"/>
  <c r="AK940" i="1"/>
  <c r="BI939" i="1"/>
  <c r="BG939" i="1"/>
  <c r="AX939" i="1"/>
  <c r="AV939" i="1"/>
  <c r="AM939" i="1"/>
  <c r="AK939" i="1"/>
  <c r="BI938" i="1"/>
  <c r="BG938" i="1"/>
  <c r="AX938" i="1"/>
  <c r="AV938" i="1"/>
  <c r="AM938" i="1"/>
  <c r="AK938" i="1"/>
  <c r="BI937" i="1"/>
  <c r="BH937" i="1"/>
  <c r="BG937" i="1"/>
  <c r="BF937" i="1"/>
  <c r="BE937" i="1"/>
  <c r="BD937" i="1"/>
  <c r="BC937" i="1"/>
  <c r="BB937" i="1"/>
  <c r="BA937" i="1"/>
  <c r="AZ937" i="1"/>
  <c r="AX937" i="1"/>
  <c r="AW937" i="1"/>
  <c r="AV937" i="1"/>
  <c r="AU937" i="1"/>
  <c r="AT937" i="1"/>
  <c r="AS937" i="1"/>
  <c r="AR937" i="1"/>
  <c r="AQ937" i="1"/>
  <c r="AP937" i="1"/>
  <c r="AO937" i="1"/>
  <c r="AN937" i="1"/>
  <c r="J937" i="1"/>
  <c r="H937" i="1"/>
  <c r="F937" i="1"/>
  <c r="D937" i="1"/>
  <c r="C937" i="1"/>
  <c r="K937" i="1" s="1"/>
  <c r="B937" i="1"/>
  <c r="B943" i="1" s="1"/>
  <c r="BI936" i="1"/>
  <c r="BH936" i="1"/>
  <c r="BG936" i="1"/>
  <c r="BF936" i="1"/>
  <c r="BE936" i="1"/>
  <c r="BD936" i="1"/>
  <c r="BC936" i="1"/>
  <c r="BB936" i="1"/>
  <c r="BA936" i="1"/>
  <c r="AZ936" i="1"/>
  <c r="AX936" i="1"/>
  <c r="AW936" i="1"/>
  <c r="AV936" i="1"/>
  <c r="AU936" i="1"/>
  <c r="AT936" i="1"/>
  <c r="AS936" i="1"/>
  <c r="AR936" i="1"/>
  <c r="AQ936" i="1"/>
  <c r="AP936" i="1"/>
  <c r="AO936" i="1"/>
  <c r="K936" i="1"/>
  <c r="J936" i="1"/>
  <c r="I936" i="1"/>
  <c r="H936" i="1"/>
  <c r="G936" i="1"/>
  <c r="F936" i="1"/>
  <c r="E936" i="1"/>
  <c r="D936" i="1"/>
  <c r="C936" i="1"/>
  <c r="AM935" i="1"/>
  <c r="AK935" i="1"/>
  <c r="AM934" i="1"/>
  <c r="AK934" i="1"/>
  <c r="AM933" i="1"/>
  <c r="AK933" i="1"/>
  <c r="AM932" i="1"/>
  <c r="AK932" i="1"/>
  <c r="AM931" i="1"/>
  <c r="AK931" i="1"/>
  <c r="AM930" i="1"/>
  <c r="AK930" i="1"/>
  <c r="AM929" i="1"/>
  <c r="AK929" i="1"/>
  <c r="BI928" i="1"/>
  <c r="BH928" i="1"/>
  <c r="BG928" i="1"/>
  <c r="BF928" i="1"/>
  <c r="BE928" i="1"/>
  <c r="BD928" i="1"/>
  <c r="BC928" i="1"/>
  <c r="BB928" i="1"/>
  <c r="BA928" i="1"/>
  <c r="AZ928" i="1"/>
  <c r="AX928" i="1"/>
  <c r="AW928" i="1"/>
  <c r="AV928" i="1"/>
  <c r="AU928" i="1"/>
  <c r="AT928" i="1"/>
  <c r="AS928" i="1"/>
  <c r="AR928" i="1"/>
  <c r="AQ928" i="1"/>
  <c r="AP928" i="1"/>
  <c r="AO928" i="1"/>
  <c r="AN928" i="1"/>
  <c r="C928" i="1"/>
  <c r="I928" i="1" s="1"/>
  <c r="BI927" i="1"/>
  <c r="BH927" i="1"/>
  <c r="BG927" i="1"/>
  <c r="BF927" i="1"/>
  <c r="BE927" i="1"/>
  <c r="BD927" i="1"/>
  <c r="BC927" i="1"/>
  <c r="BB927" i="1"/>
  <c r="BA927" i="1"/>
  <c r="AZ927" i="1"/>
  <c r="AX927" i="1"/>
  <c r="AW927" i="1"/>
  <c r="AV927" i="1"/>
  <c r="AU927" i="1"/>
  <c r="AT927" i="1"/>
  <c r="AS927" i="1"/>
  <c r="AR927" i="1"/>
  <c r="AQ927" i="1"/>
  <c r="AP927" i="1"/>
  <c r="AO927" i="1"/>
  <c r="K927" i="1"/>
  <c r="J927" i="1"/>
  <c r="I927" i="1"/>
  <c r="H927" i="1"/>
  <c r="G927" i="1"/>
  <c r="F927" i="1"/>
  <c r="E927" i="1"/>
  <c r="D927" i="1"/>
  <c r="C927" i="1"/>
  <c r="BI926" i="1"/>
  <c r="BG926" i="1"/>
  <c r="AX926" i="1"/>
  <c r="AV926" i="1"/>
  <c r="AM926" i="1"/>
  <c r="AK926" i="1"/>
  <c r="BI925" i="1"/>
  <c r="BG925" i="1"/>
  <c r="AX925" i="1"/>
  <c r="AV925" i="1"/>
  <c r="AM925" i="1"/>
  <c r="AK925" i="1"/>
  <c r="BI924" i="1"/>
  <c r="BG924" i="1"/>
  <c r="AX924" i="1"/>
  <c r="AV924" i="1"/>
  <c r="AM924" i="1"/>
  <c r="AK924" i="1"/>
  <c r="BI923" i="1"/>
  <c r="BG923" i="1"/>
  <c r="AX923" i="1"/>
  <c r="AV923" i="1"/>
  <c r="AM923" i="1"/>
  <c r="AK923" i="1"/>
  <c r="BI922" i="1"/>
  <c r="BG922" i="1"/>
  <c r="AX922" i="1"/>
  <c r="AV922" i="1"/>
  <c r="AM922" i="1"/>
  <c r="AK922" i="1"/>
  <c r="BI921" i="1"/>
  <c r="BG921" i="1"/>
  <c r="AX921" i="1"/>
  <c r="AV921" i="1"/>
  <c r="AM921" i="1"/>
  <c r="AK921" i="1"/>
  <c r="BI920" i="1"/>
  <c r="BG920" i="1"/>
  <c r="AX920" i="1"/>
  <c r="AV920" i="1"/>
  <c r="AM920" i="1"/>
  <c r="AK920" i="1"/>
  <c r="BI919" i="1"/>
  <c r="BH919" i="1"/>
  <c r="BG919" i="1"/>
  <c r="BF919" i="1"/>
  <c r="BE919" i="1"/>
  <c r="BD919" i="1"/>
  <c r="BC919" i="1"/>
  <c r="BB919" i="1"/>
  <c r="BA919" i="1"/>
  <c r="AZ919" i="1"/>
  <c r="AX919" i="1"/>
  <c r="AW919" i="1"/>
  <c r="AV919" i="1"/>
  <c r="AU919" i="1"/>
  <c r="AT919" i="1"/>
  <c r="AS919" i="1"/>
  <c r="AR919" i="1"/>
  <c r="AQ919" i="1"/>
  <c r="AP919" i="1"/>
  <c r="AO919" i="1"/>
  <c r="AN919" i="1"/>
  <c r="J919" i="1"/>
  <c r="H919" i="1"/>
  <c r="F919" i="1"/>
  <c r="D919" i="1"/>
  <c r="C919" i="1"/>
  <c r="K919" i="1" s="1"/>
  <c r="B919" i="1"/>
  <c r="B925" i="1" s="1"/>
  <c r="BI918" i="1"/>
  <c r="BH918" i="1"/>
  <c r="BG918" i="1"/>
  <c r="BF918" i="1"/>
  <c r="BE918" i="1"/>
  <c r="BD918" i="1"/>
  <c r="BC918" i="1"/>
  <c r="BB918" i="1"/>
  <c r="BA918" i="1"/>
  <c r="AZ918" i="1"/>
  <c r="AX918" i="1"/>
  <c r="AW918" i="1"/>
  <c r="AV918" i="1"/>
  <c r="AU918" i="1"/>
  <c r="AT918" i="1"/>
  <c r="AS918" i="1"/>
  <c r="AR918" i="1"/>
  <c r="AQ918" i="1"/>
  <c r="AP918" i="1"/>
  <c r="AO918" i="1"/>
  <c r="K918" i="1"/>
  <c r="J918" i="1"/>
  <c r="I918" i="1"/>
  <c r="H918" i="1"/>
  <c r="G918" i="1"/>
  <c r="F918" i="1"/>
  <c r="E918" i="1"/>
  <c r="D918" i="1"/>
  <c r="C918" i="1"/>
  <c r="AM917" i="1"/>
  <c r="AK917" i="1"/>
  <c r="AM916" i="1"/>
  <c r="AK916" i="1"/>
  <c r="AM915" i="1"/>
  <c r="AK915" i="1"/>
  <c r="AM914" i="1"/>
  <c r="AK914" i="1"/>
  <c r="AM913" i="1"/>
  <c r="AK913" i="1"/>
  <c r="AM912" i="1"/>
  <c r="AK912" i="1"/>
  <c r="AM911" i="1"/>
  <c r="BI911" i="1" s="1"/>
  <c r="AK911" i="1"/>
  <c r="BG911" i="1" s="1"/>
  <c r="BI910" i="1"/>
  <c r="BH910" i="1"/>
  <c r="BG910" i="1"/>
  <c r="BF910" i="1"/>
  <c r="BE910" i="1"/>
  <c r="BD910" i="1"/>
  <c r="BC910" i="1"/>
  <c r="BB910" i="1"/>
  <c r="BA910" i="1"/>
  <c r="AZ910" i="1"/>
  <c r="AX910" i="1"/>
  <c r="AW910" i="1"/>
  <c r="AV910" i="1"/>
  <c r="AU910" i="1"/>
  <c r="AT910" i="1"/>
  <c r="AS910" i="1"/>
  <c r="AR910" i="1"/>
  <c r="AQ910" i="1"/>
  <c r="AP910" i="1"/>
  <c r="AO910" i="1"/>
  <c r="AN910" i="1"/>
  <c r="C910" i="1"/>
  <c r="K910" i="1" s="1"/>
  <c r="BI909" i="1"/>
  <c r="BH909" i="1"/>
  <c r="BG909" i="1"/>
  <c r="BF909" i="1"/>
  <c r="BE909" i="1"/>
  <c r="BD909" i="1"/>
  <c r="BC909" i="1"/>
  <c r="BB909" i="1"/>
  <c r="BA909" i="1"/>
  <c r="AZ909" i="1"/>
  <c r="AX909" i="1"/>
  <c r="AW909" i="1"/>
  <c r="AV909" i="1"/>
  <c r="AU909" i="1"/>
  <c r="AT909" i="1"/>
  <c r="AS909" i="1"/>
  <c r="AR909" i="1"/>
  <c r="AQ909" i="1"/>
  <c r="AP909" i="1"/>
  <c r="AO909" i="1"/>
  <c r="K909" i="1"/>
  <c r="J909" i="1"/>
  <c r="I909" i="1"/>
  <c r="H909" i="1"/>
  <c r="G909" i="1"/>
  <c r="F909" i="1"/>
  <c r="E909" i="1"/>
  <c r="D909" i="1"/>
  <c r="C909" i="1"/>
  <c r="BI908" i="1"/>
  <c r="BG908" i="1"/>
  <c r="AX908" i="1"/>
  <c r="AV908" i="1"/>
  <c r="AM908" i="1"/>
  <c r="AK908" i="1"/>
  <c r="BI907" i="1"/>
  <c r="BG907" i="1"/>
  <c r="AX907" i="1"/>
  <c r="AV907" i="1"/>
  <c r="AM907" i="1"/>
  <c r="AK907" i="1"/>
  <c r="BI906" i="1"/>
  <c r="BG906" i="1"/>
  <c r="AX906" i="1"/>
  <c r="AV906" i="1"/>
  <c r="AM906" i="1"/>
  <c r="AK906" i="1"/>
  <c r="BI905" i="1"/>
  <c r="BG905" i="1"/>
  <c r="AX905" i="1"/>
  <c r="AV905" i="1"/>
  <c r="AM905" i="1"/>
  <c r="AK905" i="1"/>
  <c r="AX904" i="1"/>
  <c r="AV904" i="1"/>
  <c r="AM904" i="1"/>
  <c r="BI904" i="1" s="1"/>
  <c r="AK904" i="1"/>
  <c r="BG904" i="1" s="1"/>
  <c r="AM903" i="1"/>
  <c r="BI903" i="1" s="1"/>
  <c r="AK903" i="1"/>
  <c r="BG903" i="1" s="1"/>
  <c r="AM902" i="1"/>
  <c r="BI902" i="1" s="1"/>
  <c r="AK902" i="1"/>
  <c r="BG902" i="1" s="1"/>
  <c r="BI901" i="1"/>
  <c r="BH901" i="1"/>
  <c r="BG901" i="1"/>
  <c r="BF901" i="1"/>
  <c r="BE901" i="1"/>
  <c r="BD901" i="1"/>
  <c r="BC901" i="1"/>
  <c r="BB901" i="1"/>
  <c r="BA901" i="1"/>
  <c r="AZ901" i="1"/>
  <c r="AX901" i="1"/>
  <c r="AW901" i="1"/>
  <c r="AV901" i="1"/>
  <c r="AU901" i="1"/>
  <c r="AT901" i="1"/>
  <c r="AS901" i="1"/>
  <c r="AR901" i="1"/>
  <c r="AQ901" i="1"/>
  <c r="AP901" i="1"/>
  <c r="AO901" i="1"/>
  <c r="AN901" i="1"/>
  <c r="C901" i="1"/>
  <c r="J901" i="1" s="1"/>
  <c r="AM900" i="1"/>
  <c r="BI900" i="1" s="1"/>
  <c r="AK900" i="1"/>
  <c r="BG900" i="1" s="1"/>
  <c r="J900" i="1"/>
  <c r="AJ900" i="1" s="1"/>
  <c r="H900" i="1"/>
  <c r="AH900" i="1" s="1"/>
  <c r="F900" i="1"/>
  <c r="AF900" i="1" s="1"/>
  <c r="D900" i="1"/>
  <c r="AD900" i="1" s="1"/>
  <c r="C900" i="1"/>
  <c r="K900" i="1" s="1"/>
  <c r="AL900" i="1" s="1"/>
  <c r="BI899" i="1"/>
  <c r="BG899" i="1"/>
  <c r="AX899" i="1"/>
  <c r="AV899" i="1"/>
  <c r="AM899" i="1"/>
  <c r="AK899" i="1"/>
  <c r="BI898" i="1"/>
  <c r="BG898" i="1"/>
  <c r="AX898" i="1"/>
  <c r="AV898" i="1"/>
  <c r="AM898" i="1"/>
  <c r="AK898" i="1"/>
  <c r="AM897" i="1"/>
  <c r="BI897" i="1" s="1"/>
  <c r="AK897" i="1"/>
  <c r="BG897" i="1" s="1"/>
  <c r="AM896" i="1"/>
  <c r="BI896" i="1" s="1"/>
  <c r="AK896" i="1"/>
  <c r="BG896" i="1" s="1"/>
  <c r="AM895" i="1"/>
  <c r="BI895" i="1" s="1"/>
  <c r="AK895" i="1"/>
  <c r="BG895" i="1" s="1"/>
  <c r="AM894" i="1"/>
  <c r="BI894" i="1" s="1"/>
  <c r="AK894" i="1"/>
  <c r="BG894" i="1" s="1"/>
  <c r="AM893" i="1"/>
  <c r="BI893" i="1" s="1"/>
  <c r="AK893" i="1"/>
  <c r="BG893" i="1" s="1"/>
  <c r="AM892" i="1"/>
  <c r="BI892" i="1" s="1"/>
  <c r="AK892" i="1"/>
  <c r="BG892" i="1" s="1"/>
  <c r="C892" i="1"/>
  <c r="J892" i="1" s="1"/>
  <c r="AJ892" i="1" s="1"/>
  <c r="AM891" i="1"/>
  <c r="BI891" i="1" s="1"/>
  <c r="AL891" i="1"/>
  <c r="BH891" i="1" s="1"/>
  <c r="AK891" i="1"/>
  <c r="BG891" i="1" s="1"/>
  <c r="K891" i="1"/>
  <c r="J891" i="1"/>
  <c r="AJ891" i="1" s="1"/>
  <c r="I891" i="1"/>
  <c r="AI891" i="1" s="1"/>
  <c r="H891" i="1"/>
  <c r="AH891" i="1" s="1"/>
  <c r="G891" i="1"/>
  <c r="AG891" i="1" s="1"/>
  <c r="F891" i="1"/>
  <c r="AF891" i="1" s="1"/>
  <c r="E891" i="1"/>
  <c r="AE891" i="1" s="1"/>
  <c r="D891" i="1"/>
  <c r="AD891" i="1" s="1"/>
  <c r="C891" i="1"/>
  <c r="BI890" i="1"/>
  <c r="BG890" i="1"/>
  <c r="AX890" i="1"/>
  <c r="AV890" i="1"/>
  <c r="AM890" i="1"/>
  <c r="AK890" i="1"/>
  <c r="BI889" i="1"/>
  <c r="BG889" i="1"/>
  <c r="AX889" i="1"/>
  <c r="AV889" i="1"/>
  <c r="AM889" i="1"/>
  <c r="AK889" i="1"/>
  <c r="BI888" i="1"/>
  <c r="BG888" i="1"/>
  <c r="AX888" i="1"/>
  <c r="AV888" i="1"/>
  <c r="AM888" i="1"/>
  <c r="AK888" i="1"/>
  <c r="BI887" i="1"/>
  <c r="BG887" i="1"/>
  <c r="AX887" i="1"/>
  <c r="AV887" i="1"/>
  <c r="AM887" i="1"/>
  <c r="AK887" i="1"/>
  <c r="BI886" i="1"/>
  <c r="BG886" i="1"/>
  <c r="AX886" i="1"/>
  <c r="AV886" i="1"/>
  <c r="AM886" i="1"/>
  <c r="AK886" i="1"/>
  <c r="BI885" i="1"/>
  <c r="BG885" i="1"/>
  <c r="AX885" i="1"/>
  <c r="AV885" i="1"/>
  <c r="AM885" i="1"/>
  <c r="AK885" i="1"/>
  <c r="BI884" i="1"/>
  <c r="BG884" i="1"/>
  <c r="AX884" i="1"/>
  <c r="AV884" i="1"/>
  <c r="AM884" i="1"/>
  <c r="AK884" i="1"/>
  <c r="BI883" i="1"/>
  <c r="BG883" i="1"/>
  <c r="AX883" i="1"/>
  <c r="AV883" i="1"/>
  <c r="AM883" i="1"/>
  <c r="AK883" i="1"/>
  <c r="J883" i="1"/>
  <c r="AJ883" i="1" s="1"/>
  <c r="H883" i="1"/>
  <c r="AH883" i="1" s="1"/>
  <c r="F883" i="1"/>
  <c r="AF883" i="1" s="1"/>
  <c r="D883" i="1"/>
  <c r="AD883" i="1" s="1"/>
  <c r="C883" i="1"/>
  <c r="K883" i="1" s="1"/>
  <c r="AL883" i="1" s="1"/>
  <c r="B883" i="1"/>
  <c r="B890" i="1" s="1"/>
  <c r="AM882" i="1"/>
  <c r="BI882" i="1" s="1"/>
  <c r="AK882" i="1"/>
  <c r="BG882" i="1" s="1"/>
  <c r="K882" i="1"/>
  <c r="AL882" i="1" s="1"/>
  <c r="J882" i="1"/>
  <c r="AJ882" i="1" s="1"/>
  <c r="I882" i="1"/>
  <c r="AI882" i="1" s="1"/>
  <c r="H882" i="1"/>
  <c r="AH882" i="1" s="1"/>
  <c r="G882" i="1"/>
  <c r="AG882" i="1" s="1"/>
  <c r="F882" i="1"/>
  <c r="AF882" i="1" s="1"/>
  <c r="E882" i="1"/>
  <c r="AE882" i="1" s="1"/>
  <c r="D882" i="1"/>
  <c r="AD882" i="1" s="1"/>
  <c r="C882" i="1"/>
  <c r="AM881" i="1"/>
  <c r="BI881" i="1" s="1"/>
  <c r="AK881" i="1"/>
  <c r="BG881" i="1" s="1"/>
  <c r="AM880" i="1"/>
  <c r="BI880" i="1" s="1"/>
  <c r="AK880" i="1"/>
  <c r="BG880" i="1" s="1"/>
  <c r="AM879" i="1"/>
  <c r="BI879" i="1" s="1"/>
  <c r="AK879" i="1"/>
  <c r="BG879" i="1" s="1"/>
  <c r="AM878" i="1"/>
  <c r="BI878" i="1" s="1"/>
  <c r="AK878" i="1"/>
  <c r="BG878" i="1" s="1"/>
  <c r="AM877" i="1"/>
  <c r="BI877" i="1" s="1"/>
  <c r="AK877" i="1"/>
  <c r="BG877" i="1" s="1"/>
  <c r="AM876" i="1"/>
  <c r="BI876" i="1" s="1"/>
  <c r="AK876" i="1"/>
  <c r="BG876" i="1" s="1"/>
  <c r="AM875" i="1"/>
  <c r="BI875" i="1" s="1"/>
  <c r="AK875" i="1"/>
  <c r="BG875" i="1" s="1"/>
  <c r="BI874" i="1"/>
  <c r="BH874" i="1"/>
  <c r="BG874" i="1"/>
  <c r="BF874" i="1"/>
  <c r="BE874" i="1"/>
  <c r="BD874" i="1"/>
  <c r="BC874" i="1"/>
  <c r="BB874" i="1"/>
  <c r="BA874" i="1"/>
  <c r="AZ874" i="1"/>
  <c r="AX874" i="1"/>
  <c r="AW874" i="1"/>
  <c r="AV874" i="1"/>
  <c r="AU874" i="1"/>
  <c r="AT874" i="1"/>
  <c r="AS874" i="1"/>
  <c r="AR874" i="1"/>
  <c r="AQ874" i="1"/>
  <c r="AP874" i="1"/>
  <c r="AO874" i="1"/>
  <c r="AN874" i="1"/>
  <c r="C874" i="1"/>
  <c r="J874" i="1" s="1"/>
  <c r="BI873" i="1"/>
  <c r="BH873" i="1"/>
  <c r="BG873" i="1"/>
  <c r="BF873" i="1"/>
  <c r="BE873" i="1"/>
  <c r="BD873" i="1"/>
  <c r="BC873" i="1"/>
  <c r="BB873" i="1"/>
  <c r="BA873" i="1"/>
  <c r="AZ873" i="1"/>
  <c r="AX873" i="1"/>
  <c r="AW873" i="1"/>
  <c r="AV873" i="1"/>
  <c r="AU873" i="1"/>
  <c r="AT873" i="1"/>
  <c r="AS873" i="1"/>
  <c r="AR873" i="1"/>
  <c r="AQ873" i="1"/>
  <c r="AP873" i="1"/>
  <c r="AO873" i="1"/>
  <c r="K873" i="1"/>
  <c r="J873" i="1"/>
  <c r="I873" i="1"/>
  <c r="H873" i="1"/>
  <c r="G873" i="1"/>
  <c r="F873" i="1"/>
  <c r="E873" i="1"/>
  <c r="D873" i="1"/>
  <c r="C873" i="1"/>
  <c r="BI872" i="1"/>
  <c r="BG872" i="1"/>
  <c r="AX872" i="1"/>
  <c r="AV872" i="1"/>
  <c r="AM872" i="1"/>
  <c r="AK872" i="1"/>
  <c r="BI871" i="1"/>
  <c r="BG871" i="1"/>
  <c r="AX871" i="1"/>
  <c r="AV871" i="1"/>
  <c r="AM871" i="1"/>
  <c r="AK871" i="1"/>
  <c r="BI870" i="1"/>
  <c r="BG870" i="1"/>
  <c r="AX870" i="1"/>
  <c r="AV870" i="1"/>
  <c r="AM870" i="1"/>
  <c r="AK870" i="1"/>
  <c r="BI869" i="1"/>
  <c r="BG869" i="1"/>
  <c r="AX869" i="1"/>
  <c r="AV869" i="1"/>
  <c r="AM869" i="1"/>
  <c r="AK869" i="1"/>
  <c r="BI868" i="1"/>
  <c r="BG868" i="1"/>
  <c r="AX868" i="1"/>
  <c r="AV868" i="1"/>
  <c r="AM868" i="1"/>
  <c r="AK868" i="1"/>
  <c r="BI867" i="1"/>
  <c r="BG867" i="1"/>
  <c r="AX867" i="1"/>
  <c r="AV867" i="1"/>
  <c r="AM867" i="1"/>
  <c r="AK867" i="1"/>
  <c r="BI866" i="1"/>
  <c r="BG866" i="1"/>
  <c r="AX866" i="1"/>
  <c r="AV866" i="1"/>
  <c r="AM866" i="1"/>
  <c r="AK866" i="1"/>
  <c r="BI865" i="1"/>
  <c r="BH865" i="1"/>
  <c r="BG865" i="1"/>
  <c r="BF865" i="1"/>
  <c r="BE865" i="1"/>
  <c r="BD865" i="1"/>
  <c r="BC865" i="1"/>
  <c r="BB865" i="1"/>
  <c r="BA865" i="1"/>
  <c r="AZ865" i="1"/>
  <c r="AX865" i="1"/>
  <c r="AW865" i="1"/>
  <c r="AV865" i="1"/>
  <c r="AU865" i="1"/>
  <c r="AT865" i="1"/>
  <c r="AS865" i="1"/>
  <c r="AR865" i="1"/>
  <c r="AQ865" i="1"/>
  <c r="AP865" i="1"/>
  <c r="AO865" i="1"/>
  <c r="AN865" i="1"/>
  <c r="J865" i="1"/>
  <c r="H865" i="1"/>
  <c r="F865" i="1"/>
  <c r="D865" i="1"/>
  <c r="C865" i="1"/>
  <c r="K865" i="1" s="1"/>
  <c r="B865" i="1"/>
  <c r="B872" i="1" s="1"/>
  <c r="BI864" i="1"/>
  <c r="BH864" i="1"/>
  <c r="BG864" i="1"/>
  <c r="BF864" i="1"/>
  <c r="BE864" i="1"/>
  <c r="BD864" i="1"/>
  <c r="BC864" i="1"/>
  <c r="BB864" i="1"/>
  <c r="BA864" i="1"/>
  <c r="AZ864" i="1"/>
  <c r="AX864" i="1"/>
  <c r="AW864" i="1"/>
  <c r="AV864" i="1"/>
  <c r="AU864" i="1"/>
  <c r="AT864" i="1"/>
  <c r="AS864" i="1"/>
  <c r="AR864" i="1"/>
  <c r="AQ864" i="1"/>
  <c r="AP864" i="1"/>
  <c r="AO864" i="1"/>
  <c r="BI863" i="1"/>
  <c r="BG863" i="1"/>
  <c r="AX863" i="1"/>
  <c r="AV863" i="1"/>
  <c r="AM863" i="1"/>
  <c r="AK863" i="1"/>
  <c r="BI862" i="1"/>
  <c r="BG862" i="1"/>
  <c r="AX862" i="1"/>
  <c r="AV862" i="1"/>
  <c r="AM862" i="1"/>
  <c r="AK862" i="1"/>
  <c r="BI861" i="1"/>
  <c r="BG861" i="1"/>
  <c r="AX861" i="1"/>
  <c r="AV861" i="1"/>
  <c r="AM861" i="1"/>
  <c r="AK861" i="1"/>
  <c r="AM860" i="1"/>
  <c r="BI860" i="1" s="1"/>
  <c r="AK860" i="1"/>
  <c r="BG860" i="1" s="1"/>
  <c r="AM859" i="1"/>
  <c r="BI859" i="1" s="1"/>
  <c r="AK859" i="1"/>
  <c r="BG859" i="1" s="1"/>
  <c r="AM858" i="1"/>
  <c r="BI858" i="1" s="1"/>
  <c r="AK858" i="1"/>
  <c r="BG858" i="1" s="1"/>
  <c r="AM857" i="1"/>
  <c r="BI857" i="1" s="1"/>
  <c r="AK857" i="1"/>
  <c r="BG857" i="1" s="1"/>
  <c r="BI856" i="1"/>
  <c r="BH856" i="1"/>
  <c r="BG856" i="1"/>
  <c r="BF856" i="1"/>
  <c r="BE856" i="1"/>
  <c r="BD856" i="1"/>
  <c r="BC856" i="1"/>
  <c r="BB856" i="1"/>
  <c r="BA856" i="1"/>
  <c r="AZ856" i="1"/>
  <c r="AX856" i="1"/>
  <c r="AW856" i="1"/>
  <c r="AV856" i="1"/>
  <c r="AU856" i="1"/>
  <c r="AT856" i="1"/>
  <c r="AS856" i="1"/>
  <c r="AR856" i="1"/>
  <c r="AQ856" i="1"/>
  <c r="AP856" i="1"/>
  <c r="AO856" i="1"/>
  <c r="AN856" i="1"/>
  <c r="C856" i="1"/>
  <c r="K856" i="1" s="1"/>
  <c r="BI855" i="1"/>
  <c r="BH855" i="1"/>
  <c r="BG855" i="1"/>
  <c r="BF855" i="1"/>
  <c r="BE855" i="1"/>
  <c r="BD855" i="1"/>
  <c r="BC855" i="1"/>
  <c r="BB855" i="1"/>
  <c r="BA855" i="1"/>
  <c r="AZ855" i="1"/>
  <c r="AX855" i="1"/>
  <c r="AW855" i="1"/>
  <c r="AV855" i="1"/>
  <c r="AU855" i="1"/>
  <c r="AT855" i="1"/>
  <c r="AS855" i="1"/>
  <c r="AR855" i="1"/>
  <c r="AQ855" i="1"/>
  <c r="AP855" i="1"/>
  <c r="AO855" i="1"/>
  <c r="AN855" i="1"/>
  <c r="AM854" i="1"/>
  <c r="BI854" i="1" s="1"/>
  <c r="AK854" i="1"/>
  <c r="BG854" i="1" s="1"/>
  <c r="AM853" i="1"/>
  <c r="BI853" i="1" s="1"/>
  <c r="AK853" i="1"/>
  <c r="BG853" i="1" s="1"/>
  <c r="AM852" i="1"/>
  <c r="BI852" i="1" s="1"/>
  <c r="AK852" i="1"/>
  <c r="BG852" i="1" s="1"/>
  <c r="AM851" i="1"/>
  <c r="BI851" i="1" s="1"/>
  <c r="AK851" i="1"/>
  <c r="BG851" i="1" s="1"/>
  <c r="AM850" i="1"/>
  <c r="BI850" i="1" s="1"/>
  <c r="AK850" i="1"/>
  <c r="BG850" i="1" s="1"/>
  <c r="AM849" i="1"/>
  <c r="BI849" i="1" s="1"/>
  <c r="AK849" i="1"/>
  <c r="BG849" i="1" s="1"/>
  <c r="AM848" i="1"/>
  <c r="BI848" i="1" s="1"/>
  <c r="AK848" i="1"/>
  <c r="BG848" i="1" s="1"/>
  <c r="BI847" i="1"/>
  <c r="BH847" i="1"/>
  <c r="BG847" i="1"/>
  <c r="BF847" i="1"/>
  <c r="BE847" i="1"/>
  <c r="BD847" i="1"/>
  <c r="BC847" i="1"/>
  <c r="BB847" i="1"/>
  <c r="BA847" i="1"/>
  <c r="AZ847" i="1"/>
  <c r="AX847" i="1"/>
  <c r="AW847" i="1"/>
  <c r="AV847" i="1"/>
  <c r="AU847" i="1"/>
  <c r="AT847" i="1"/>
  <c r="AS847" i="1"/>
  <c r="AR847" i="1"/>
  <c r="AQ847" i="1"/>
  <c r="AP847" i="1"/>
  <c r="AO847" i="1"/>
  <c r="AN847" i="1"/>
  <c r="C847" i="1"/>
  <c r="K847" i="1" s="1"/>
  <c r="BI846" i="1"/>
  <c r="BH846" i="1"/>
  <c r="BG846" i="1"/>
  <c r="BF846" i="1"/>
  <c r="BE846" i="1"/>
  <c r="BD846" i="1"/>
  <c r="BC846" i="1"/>
  <c r="BB846" i="1"/>
  <c r="BA846" i="1"/>
  <c r="AZ846" i="1"/>
  <c r="AX846" i="1"/>
  <c r="AW846" i="1"/>
  <c r="AV846" i="1"/>
  <c r="AU846" i="1"/>
  <c r="AT846" i="1"/>
  <c r="AS846" i="1"/>
  <c r="AR846" i="1"/>
  <c r="AQ846" i="1"/>
  <c r="AP846" i="1"/>
  <c r="AO846" i="1"/>
  <c r="AN846" i="1"/>
  <c r="AM845" i="1"/>
  <c r="BI845" i="1" s="1"/>
  <c r="AK845" i="1"/>
  <c r="BG845" i="1" s="1"/>
  <c r="AM844" i="1"/>
  <c r="BI844" i="1" s="1"/>
  <c r="AK844" i="1"/>
  <c r="BG844" i="1" s="1"/>
  <c r="AM843" i="1"/>
  <c r="BI843" i="1" s="1"/>
  <c r="AK843" i="1"/>
  <c r="BG843" i="1" s="1"/>
  <c r="AM842" i="1"/>
  <c r="BI842" i="1" s="1"/>
  <c r="AK842" i="1"/>
  <c r="BG842" i="1" s="1"/>
  <c r="AM841" i="1"/>
  <c r="BI841" i="1" s="1"/>
  <c r="AK841" i="1"/>
  <c r="BG841" i="1" s="1"/>
  <c r="AM840" i="1"/>
  <c r="BI840" i="1" s="1"/>
  <c r="AK840" i="1"/>
  <c r="BG840" i="1" s="1"/>
  <c r="AM839" i="1"/>
  <c r="BI839" i="1" s="1"/>
  <c r="AK839" i="1"/>
  <c r="BG839" i="1" s="1"/>
  <c r="BI838" i="1"/>
  <c r="BH838" i="1"/>
  <c r="BG838" i="1"/>
  <c r="BF838" i="1"/>
  <c r="BE838" i="1"/>
  <c r="BD838" i="1"/>
  <c r="BC838" i="1"/>
  <c r="BB838" i="1"/>
  <c r="BA838" i="1"/>
  <c r="AZ838" i="1"/>
  <c r="AX838" i="1"/>
  <c r="AW838" i="1"/>
  <c r="AV838" i="1"/>
  <c r="AU838" i="1"/>
  <c r="AT838" i="1"/>
  <c r="AS838" i="1"/>
  <c r="AR838" i="1"/>
  <c r="AQ838" i="1"/>
  <c r="AP838" i="1"/>
  <c r="AO838" i="1"/>
  <c r="AN838" i="1"/>
  <c r="C838" i="1"/>
  <c r="K838" i="1" s="1"/>
  <c r="BI837" i="1"/>
  <c r="BH837" i="1"/>
  <c r="BG837" i="1"/>
  <c r="BF837" i="1"/>
  <c r="BE837" i="1"/>
  <c r="BD837" i="1"/>
  <c r="BC837" i="1"/>
  <c r="BB837" i="1"/>
  <c r="BA837" i="1"/>
  <c r="AZ837" i="1"/>
  <c r="AX837" i="1"/>
  <c r="AW837" i="1"/>
  <c r="AV837" i="1"/>
  <c r="AU837" i="1"/>
  <c r="AT837" i="1"/>
  <c r="AS837" i="1"/>
  <c r="AR837" i="1"/>
  <c r="AQ837" i="1"/>
  <c r="AP837" i="1"/>
  <c r="AO837" i="1"/>
  <c r="AN837" i="1"/>
  <c r="AM836" i="1"/>
  <c r="BI836" i="1" s="1"/>
  <c r="AK836" i="1"/>
  <c r="BG836" i="1" s="1"/>
  <c r="AM835" i="1"/>
  <c r="BI835" i="1" s="1"/>
  <c r="AK835" i="1"/>
  <c r="BG835" i="1" s="1"/>
  <c r="AM834" i="1"/>
  <c r="BI834" i="1" s="1"/>
  <c r="AK834" i="1"/>
  <c r="BG834" i="1" s="1"/>
  <c r="AM833" i="1"/>
  <c r="BI833" i="1" s="1"/>
  <c r="AK833" i="1"/>
  <c r="BG833" i="1" s="1"/>
  <c r="AM832" i="1"/>
  <c r="BI832" i="1" s="1"/>
  <c r="AK832" i="1"/>
  <c r="BG832" i="1" s="1"/>
  <c r="AM831" i="1"/>
  <c r="BI831" i="1" s="1"/>
  <c r="AK831" i="1"/>
  <c r="BG831" i="1" s="1"/>
  <c r="AM830" i="1"/>
  <c r="BI830" i="1" s="1"/>
  <c r="AK830" i="1"/>
  <c r="BG830" i="1" s="1"/>
  <c r="BI829" i="1"/>
  <c r="BH829" i="1"/>
  <c r="BG829" i="1"/>
  <c r="BF829" i="1"/>
  <c r="BE829" i="1"/>
  <c r="BD829" i="1"/>
  <c r="BC829" i="1"/>
  <c r="BB829" i="1"/>
  <c r="BA829" i="1"/>
  <c r="AZ829" i="1"/>
  <c r="AX829" i="1"/>
  <c r="AW829" i="1"/>
  <c r="AV829" i="1"/>
  <c r="AU829" i="1"/>
  <c r="AT829" i="1"/>
  <c r="AS829" i="1"/>
  <c r="AR829" i="1"/>
  <c r="AQ829" i="1"/>
  <c r="AP829" i="1"/>
  <c r="AO829" i="1"/>
  <c r="AN829" i="1"/>
  <c r="C829" i="1"/>
  <c r="K829" i="1" s="1"/>
  <c r="BI828" i="1"/>
  <c r="BH828" i="1"/>
  <c r="BG828" i="1"/>
  <c r="BF828" i="1"/>
  <c r="BE828" i="1"/>
  <c r="BD828" i="1"/>
  <c r="BC828" i="1"/>
  <c r="BB828" i="1"/>
  <c r="BA828" i="1"/>
  <c r="AZ828" i="1"/>
  <c r="AX828" i="1"/>
  <c r="AW828" i="1"/>
  <c r="AV828" i="1"/>
  <c r="AU828" i="1"/>
  <c r="AT828" i="1"/>
  <c r="AS828" i="1"/>
  <c r="AR828" i="1"/>
  <c r="AQ828" i="1"/>
  <c r="AP828" i="1"/>
  <c r="AO828" i="1"/>
  <c r="AN828" i="1"/>
  <c r="AM827" i="1"/>
  <c r="BI827" i="1" s="1"/>
  <c r="AK827" i="1"/>
  <c r="BG827" i="1" s="1"/>
  <c r="AM826" i="1"/>
  <c r="BI826" i="1" s="1"/>
  <c r="AK826" i="1"/>
  <c r="BG826" i="1" s="1"/>
  <c r="AM825" i="1"/>
  <c r="BI825" i="1" s="1"/>
  <c r="AK825" i="1"/>
  <c r="BG825" i="1" s="1"/>
  <c r="AM824" i="1"/>
  <c r="BI824" i="1" s="1"/>
  <c r="AK824" i="1"/>
  <c r="BG824" i="1" s="1"/>
  <c r="AM823" i="1"/>
  <c r="BI823" i="1" s="1"/>
  <c r="AK823" i="1"/>
  <c r="BG823" i="1" s="1"/>
  <c r="AM822" i="1"/>
  <c r="BI822" i="1" s="1"/>
  <c r="AK822" i="1"/>
  <c r="BG822" i="1" s="1"/>
  <c r="AM821" i="1"/>
  <c r="BI821" i="1" s="1"/>
  <c r="AK821" i="1"/>
  <c r="BG821" i="1" s="1"/>
  <c r="BI820" i="1"/>
  <c r="BH820" i="1"/>
  <c r="BG820" i="1"/>
  <c r="BF820" i="1"/>
  <c r="BE820" i="1"/>
  <c r="BD820" i="1"/>
  <c r="BC820" i="1"/>
  <c r="BB820" i="1"/>
  <c r="BA820" i="1"/>
  <c r="AZ820" i="1"/>
  <c r="AX820" i="1"/>
  <c r="AW820" i="1"/>
  <c r="AV820" i="1"/>
  <c r="AU820" i="1"/>
  <c r="AT820" i="1"/>
  <c r="AS820" i="1"/>
  <c r="AR820" i="1"/>
  <c r="AQ820" i="1"/>
  <c r="AP820" i="1"/>
  <c r="AO820" i="1"/>
  <c r="AN820" i="1"/>
  <c r="C820" i="1"/>
  <c r="K820" i="1" s="1"/>
  <c r="BI819" i="1"/>
  <c r="BH819" i="1"/>
  <c r="BG819" i="1"/>
  <c r="BF819" i="1"/>
  <c r="BE819" i="1"/>
  <c r="BD819" i="1"/>
  <c r="BC819" i="1"/>
  <c r="BB819" i="1"/>
  <c r="BA819" i="1"/>
  <c r="AZ819" i="1"/>
  <c r="AX819" i="1"/>
  <c r="AW819" i="1"/>
  <c r="AV819" i="1"/>
  <c r="AU819" i="1"/>
  <c r="AT819" i="1"/>
  <c r="AS819" i="1"/>
  <c r="AR819" i="1"/>
  <c r="AQ819" i="1"/>
  <c r="AP819" i="1"/>
  <c r="AO819" i="1"/>
  <c r="AN819" i="1"/>
  <c r="AM818" i="1"/>
  <c r="BI818" i="1" s="1"/>
  <c r="AK818" i="1"/>
  <c r="BG818" i="1" s="1"/>
  <c r="AM817" i="1"/>
  <c r="BI817" i="1" s="1"/>
  <c r="AK817" i="1"/>
  <c r="BG817" i="1" s="1"/>
  <c r="AM816" i="1"/>
  <c r="BI816" i="1" s="1"/>
  <c r="AK816" i="1"/>
  <c r="BG816" i="1" s="1"/>
  <c r="AM815" i="1"/>
  <c r="BI815" i="1" s="1"/>
  <c r="AK815" i="1"/>
  <c r="BG815" i="1" s="1"/>
  <c r="AM814" i="1"/>
  <c r="BI814" i="1" s="1"/>
  <c r="AK814" i="1"/>
  <c r="BG814" i="1" s="1"/>
  <c r="AM813" i="1"/>
  <c r="BI813" i="1" s="1"/>
  <c r="AK813" i="1"/>
  <c r="BG813" i="1" s="1"/>
  <c r="AM812" i="1"/>
  <c r="BI812" i="1" s="1"/>
  <c r="AK812" i="1"/>
  <c r="BG812" i="1" s="1"/>
  <c r="BI811" i="1"/>
  <c r="BH811" i="1"/>
  <c r="BG811" i="1"/>
  <c r="BF811" i="1"/>
  <c r="BE811" i="1"/>
  <c r="BD811" i="1"/>
  <c r="BC811" i="1"/>
  <c r="BB811" i="1"/>
  <c r="BA811" i="1"/>
  <c r="AZ811" i="1"/>
  <c r="AX811" i="1"/>
  <c r="AW811" i="1"/>
  <c r="AV811" i="1"/>
  <c r="AU811" i="1"/>
  <c r="AT811" i="1"/>
  <c r="AS811" i="1"/>
  <c r="AR811" i="1"/>
  <c r="AQ811" i="1"/>
  <c r="AP811" i="1"/>
  <c r="AO811" i="1"/>
  <c r="AN811" i="1"/>
  <c r="C811" i="1"/>
  <c r="K811" i="1" s="1"/>
  <c r="BI810" i="1"/>
  <c r="BH810" i="1"/>
  <c r="BG810" i="1"/>
  <c r="BF810" i="1"/>
  <c r="BE810" i="1"/>
  <c r="BD810" i="1"/>
  <c r="BC810" i="1"/>
  <c r="BB810" i="1"/>
  <c r="BA810" i="1"/>
  <c r="AZ810" i="1"/>
  <c r="AX810" i="1"/>
  <c r="AW810" i="1"/>
  <c r="AV810" i="1"/>
  <c r="AU810" i="1"/>
  <c r="AT810" i="1"/>
  <c r="AS810" i="1"/>
  <c r="AR810" i="1"/>
  <c r="AQ810" i="1"/>
  <c r="AP810" i="1"/>
  <c r="AO810" i="1"/>
  <c r="AN810" i="1"/>
  <c r="AM809" i="1"/>
  <c r="BI809" i="1" s="1"/>
  <c r="AK809" i="1"/>
  <c r="BG809" i="1" s="1"/>
  <c r="AM808" i="1"/>
  <c r="BI808" i="1" s="1"/>
  <c r="AK808" i="1"/>
  <c r="BG808" i="1" s="1"/>
  <c r="AM807" i="1"/>
  <c r="BI807" i="1" s="1"/>
  <c r="AK807" i="1"/>
  <c r="BG807" i="1" s="1"/>
  <c r="AM806" i="1"/>
  <c r="BI806" i="1" s="1"/>
  <c r="AK806" i="1"/>
  <c r="BG806" i="1" s="1"/>
  <c r="AM805" i="1"/>
  <c r="BI805" i="1" s="1"/>
  <c r="AK805" i="1"/>
  <c r="BG805" i="1" s="1"/>
  <c r="AM804" i="1"/>
  <c r="BI804" i="1" s="1"/>
  <c r="AK804" i="1"/>
  <c r="BG804" i="1" s="1"/>
  <c r="AM803" i="1"/>
  <c r="BI803" i="1" s="1"/>
  <c r="AK803" i="1"/>
  <c r="BG803" i="1" s="1"/>
  <c r="BI802" i="1"/>
  <c r="BH802" i="1"/>
  <c r="BG802" i="1"/>
  <c r="BF802" i="1"/>
  <c r="BE802" i="1"/>
  <c r="BD802" i="1"/>
  <c r="BC802" i="1"/>
  <c r="BB802" i="1"/>
  <c r="BA802" i="1"/>
  <c r="AZ802" i="1"/>
  <c r="AX802" i="1"/>
  <c r="AW802" i="1"/>
  <c r="AV802" i="1"/>
  <c r="AU802" i="1"/>
  <c r="AT802" i="1"/>
  <c r="AS802" i="1"/>
  <c r="AR802" i="1"/>
  <c r="AQ802" i="1"/>
  <c r="AP802" i="1"/>
  <c r="AO802" i="1"/>
  <c r="AN802" i="1"/>
  <c r="C802" i="1"/>
  <c r="K802" i="1" s="1"/>
  <c r="BI801" i="1"/>
  <c r="BH801" i="1"/>
  <c r="BG801" i="1"/>
  <c r="BF801" i="1"/>
  <c r="BE801" i="1"/>
  <c r="BD801" i="1"/>
  <c r="BC801" i="1"/>
  <c r="BB801" i="1"/>
  <c r="BA801" i="1"/>
  <c r="AZ801" i="1"/>
  <c r="AX801" i="1"/>
  <c r="AW801" i="1"/>
  <c r="AV801" i="1"/>
  <c r="AU801" i="1"/>
  <c r="AT801" i="1"/>
  <c r="AS801" i="1"/>
  <c r="AR801" i="1"/>
  <c r="AQ801" i="1"/>
  <c r="AP801" i="1"/>
  <c r="AO801" i="1"/>
  <c r="AN801" i="1"/>
  <c r="AM800" i="1"/>
  <c r="BI800" i="1" s="1"/>
  <c r="AK800" i="1"/>
  <c r="BG800" i="1" s="1"/>
  <c r="AM799" i="1"/>
  <c r="BI799" i="1" s="1"/>
  <c r="AK799" i="1"/>
  <c r="BG799" i="1" s="1"/>
  <c r="AM798" i="1"/>
  <c r="BI798" i="1" s="1"/>
  <c r="AK798" i="1"/>
  <c r="BG798" i="1" s="1"/>
  <c r="AM797" i="1"/>
  <c r="BI797" i="1" s="1"/>
  <c r="AK797" i="1"/>
  <c r="BG797" i="1" s="1"/>
  <c r="AM796" i="1"/>
  <c r="BI796" i="1" s="1"/>
  <c r="AK796" i="1"/>
  <c r="BG796" i="1" s="1"/>
  <c r="AM795" i="1"/>
  <c r="BI795" i="1" s="1"/>
  <c r="AK795" i="1"/>
  <c r="BG795" i="1" s="1"/>
  <c r="AM794" i="1"/>
  <c r="BI794" i="1" s="1"/>
  <c r="AK794" i="1"/>
  <c r="BG794" i="1" s="1"/>
  <c r="BI793" i="1"/>
  <c r="BH793" i="1"/>
  <c r="BG793" i="1"/>
  <c r="BF793" i="1"/>
  <c r="BE793" i="1"/>
  <c r="BD793" i="1"/>
  <c r="BC793" i="1"/>
  <c r="BB793" i="1"/>
  <c r="BA793" i="1"/>
  <c r="AZ793" i="1"/>
  <c r="AX793" i="1"/>
  <c r="AW793" i="1"/>
  <c r="AV793" i="1"/>
  <c r="AU793" i="1"/>
  <c r="AT793" i="1"/>
  <c r="AS793" i="1"/>
  <c r="AR793" i="1"/>
  <c r="AQ793" i="1"/>
  <c r="AP793" i="1"/>
  <c r="AO793" i="1"/>
  <c r="AN793" i="1"/>
  <c r="C793" i="1"/>
  <c r="K793" i="1" s="1"/>
  <c r="BI792" i="1"/>
  <c r="BH792" i="1"/>
  <c r="BG792" i="1"/>
  <c r="BF792" i="1"/>
  <c r="BE792" i="1"/>
  <c r="BD792" i="1"/>
  <c r="BC792" i="1"/>
  <c r="BB792" i="1"/>
  <c r="BA792" i="1"/>
  <c r="AZ792" i="1"/>
  <c r="AX792" i="1"/>
  <c r="AW792" i="1"/>
  <c r="AV792" i="1"/>
  <c r="AU792" i="1"/>
  <c r="AT792" i="1"/>
  <c r="AS792" i="1"/>
  <c r="AR792" i="1"/>
  <c r="AQ792" i="1"/>
  <c r="AP792" i="1"/>
  <c r="AO792" i="1"/>
  <c r="AN792" i="1"/>
  <c r="AM791" i="1"/>
  <c r="BI791" i="1" s="1"/>
  <c r="AK791" i="1"/>
  <c r="BG791" i="1" s="1"/>
  <c r="AM790" i="1"/>
  <c r="BI790" i="1" s="1"/>
  <c r="AK790" i="1"/>
  <c r="BG790" i="1" s="1"/>
  <c r="AM789" i="1"/>
  <c r="BI789" i="1" s="1"/>
  <c r="AK789" i="1"/>
  <c r="BG789" i="1" s="1"/>
  <c r="AM788" i="1"/>
  <c r="BI788" i="1" s="1"/>
  <c r="AK788" i="1"/>
  <c r="BG788" i="1" s="1"/>
  <c r="AM787" i="1"/>
  <c r="BI787" i="1" s="1"/>
  <c r="AK787" i="1"/>
  <c r="BG787" i="1" s="1"/>
  <c r="AM786" i="1"/>
  <c r="BI786" i="1" s="1"/>
  <c r="AK786" i="1"/>
  <c r="BG786" i="1" s="1"/>
  <c r="AM785" i="1"/>
  <c r="BI785" i="1" s="1"/>
  <c r="AK785" i="1"/>
  <c r="BG785" i="1" s="1"/>
  <c r="BI784" i="1"/>
  <c r="BH784" i="1"/>
  <c r="BG784" i="1"/>
  <c r="BF784" i="1"/>
  <c r="BE784" i="1"/>
  <c r="BD784" i="1"/>
  <c r="BC784" i="1"/>
  <c r="BB784" i="1"/>
  <c r="BA784" i="1"/>
  <c r="AZ784" i="1"/>
  <c r="AX784" i="1"/>
  <c r="AW784" i="1"/>
  <c r="AV784" i="1"/>
  <c r="AU784" i="1"/>
  <c r="AT784" i="1"/>
  <c r="AS784" i="1"/>
  <c r="AR784" i="1"/>
  <c r="AQ784" i="1"/>
  <c r="AP784" i="1"/>
  <c r="AO784" i="1"/>
  <c r="AN784" i="1"/>
  <c r="C784" i="1"/>
  <c r="K784" i="1" s="1"/>
  <c r="BI783" i="1"/>
  <c r="BH783" i="1"/>
  <c r="BG783" i="1"/>
  <c r="BF783" i="1"/>
  <c r="BE783" i="1"/>
  <c r="BD783" i="1"/>
  <c r="BC783" i="1"/>
  <c r="BB783" i="1"/>
  <c r="BA783" i="1"/>
  <c r="AZ783" i="1"/>
  <c r="AX783" i="1"/>
  <c r="AW783" i="1"/>
  <c r="AV783" i="1"/>
  <c r="AU783" i="1"/>
  <c r="AT783" i="1"/>
  <c r="AS783" i="1"/>
  <c r="AR783" i="1"/>
  <c r="AQ783" i="1"/>
  <c r="AP783" i="1"/>
  <c r="AO783" i="1"/>
  <c r="AN783" i="1"/>
  <c r="AM782" i="1"/>
  <c r="BI782" i="1" s="1"/>
  <c r="AK782" i="1"/>
  <c r="BG782" i="1" s="1"/>
  <c r="AM781" i="1"/>
  <c r="BI781" i="1" s="1"/>
  <c r="AK781" i="1"/>
  <c r="BG781" i="1" s="1"/>
  <c r="AM780" i="1"/>
  <c r="BI780" i="1" s="1"/>
  <c r="AK780" i="1"/>
  <c r="BG780" i="1" s="1"/>
  <c r="AM779" i="1"/>
  <c r="BI779" i="1" s="1"/>
  <c r="AK779" i="1"/>
  <c r="BG779" i="1" s="1"/>
  <c r="AM778" i="1"/>
  <c r="BI778" i="1" s="1"/>
  <c r="AK778" i="1"/>
  <c r="BG778" i="1" s="1"/>
  <c r="AM777" i="1"/>
  <c r="BI777" i="1" s="1"/>
  <c r="AK777" i="1"/>
  <c r="BG777" i="1" s="1"/>
  <c r="AM776" i="1"/>
  <c r="BI776" i="1" s="1"/>
  <c r="AK776" i="1"/>
  <c r="BG776" i="1" s="1"/>
  <c r="BI775" i="1"/>
  <c r="BH775" i="1"/>
  <c r="BG775" i="1"/>
  <c r="BF775" i="1"/>
  <c r="BE775" i="1"/>
  <c r="BD775" i="1"/>
  <c r="BC775" i="1"/>
  <c r="BB775" i="1"/>
  <c r="BA775" i="1"/>
  <c r="AZ775" i="1"/>
  <c r="AX775" i="1"/>
  <c r="AW775" i="1"/>
  <c r="AV775" i="1"/>
  <c r="AU775" i="1"/>
  <c r="AT775" i="1"/>
  <c r="AS775" i="1"/>
  <c r="AR775" i="1"/>
  <c r="AQ775" i="1"/>
  <c r="AP775" i="1"/>
  <c r="AO775" i="1"/>
  <c r="AN775" i="1"/>
  <c r="C775" i="1"/>
  <c r="K775" i="1" s="1"/>
  <c r="BI774" i="1"/>
  <c r="BH774" i="1"/>
  <c r="BG774" i="1"/>
  <c r="BF774" i="1"/>
  <c r="BE774" i="1"/>
  <c r="BD774" i="1"/>
  <c r="BC774" i="1"/>
  <c r="BB774" i="1"/>
  <c r="BA774" i="1"/>
  <c r="AZ774" i="1"/>
  <c r="AX774" i="1"/>
  <c r="AW774" i="1"/>
  <c r="AV774" i="1"/>
  <c r="AU774" i="1"/>
  <c r="AT774" i="1"/>
  <c r="AS774" i="1"/>
  <c r="AR774" i="1"/>
  <c r="AQ774" i="1"/>
  <c r="AP774" i="1"/>
  <c r="AO774" i="1"/>
  <c r="AN774" i="1"/>
  <c r="AM773" i="1"/>
  <c r="BI773" i="1" s="1"/>
  <c r="AK773" i="1"/>
  <c r="BG773" i="1" s="1"/>
  <c r="AM772" i="1"/>
  <c r="BI772" i="1" s="1"/>
  <c r="AK772" i="1"/>
  <c r="BG772" i="1" s="1"/>
  <c r="AM771" i="1"/>
  <c r="BI771" i="1" s="1"/>
  <c r="AK771" i="1"/>
  <c r="BG771" i="1" s="1"/>
  <c r="AM770" i="1"/>
  <c r="BI770" i="1" s="1"/>
  <c r="AK770" i="1"/>
  <c r="BG770" i="1" s="1"/>
  <c r="AM769" i="1"/>
  <c r="BI769" i="1" s="1"/>
  <c r="AK769" i="1"/>
  <c r="BG769" i="1" s="1"/>
  <c r="AM768" i="1"/>
  <c r="BI768" i="1" s="1"/>
  <c r="AK768" i="1"/>
  <c r="BG768" i="1" s="1"/>
  <c r="AM767" i="1"/>
  <c r="BI767" i="1" s="1"/>
  <c r="AK767" i="1"/>
  <c r="BG767" i="1" s="1"/>
  <c r="BI766" i="1"/>
  <c r="BH766" i="1"/>
  <c r="BG766" i="1"/>
  <c r="BF766" i="1"/>
  <c r="BE766" i="1"/>
  <c r="BD766" i="1"/>
  <c r="BC766" i="1"/>
  <c r="BB766" i="1"/>
  <c r="BA766" i="1"/>
  <c r="AZ766" i="1"/>
  <c r="AX766" i="1"/>
  <c r="AW766" i="1"/>
  <c r="AV766" i="1"/>
  <c r="AU766" i="1"/>
  <c r="AT766" i="1"/>
  <c r="AS766" i="1"/>
  <c r="AR766" i="1"/>
  <c r="AQ766" i="1"/>
  <c r="AP766" i="1"/>
  <c r="AO766" i="1"/>
  <c r="AN766" i="1"/>
  <c r="C766" i="1"/>
  <c r="K766" i="1" s="1"/>
  <c r="BI765" i="1"/>
  <c r="BH765" i="1"/>
  <c r="BG765" i="1"/>
  <c r="BF765" i="1"/>
  <c r="BE765" i="1"/>
  <c r="BD765" i="1"/>
  <c r="BC765" i="1"/>
  <c r="BB765" i="1"/>
  <c r="BA765" i="1"/>
  <c r="AZ765" i="1"/>
  <c r="AX765" i="1"/>
  <c r="AW765" i="1"/>
  <c r="AV765" i="1"/>
  <c r="AU765" i="1"/>
  <c r="AT765" i="1"/>
  <c r="AS765" i="1"/>
  <c r="AR765" i="1"/>
  <c r="AQ765" i="1"/>
  <c r="AP765" i="1"/>
  <c r="AO765" i="1"/>
  <c r="AN765" i="1"/>
  <c r="AM764" i="1"/>
  <c r="BI764" i="1" s="1"/>
  <c r="AK764" i="1"/>
  <c r="BG764" i="1" s="1"/>
  <c r="AM763" i="1"/>
  <c r="BI763" i="1" s="1"/>
  <c r="AK763" i="1"/>
  <c r="BG763" i="1" s="1"/>
  <c r="AM762" i="1"/>
  <c r="BI762" i="1" s="1"/>
  <c r="AK762" i="1"/>
  <c r="BG762" i="1" s="1"/>
  <c r="AM761" i="1"/>
  <c r="BI761" i="1" s="1"/>
  <c r="AK761" i="1"/>
  <c r="BG761" i="1" s="1"/>
  <c r="AM760" i="1"/>
  <c r="BI760" i="1" s="1"/>
  <c r="AK760" i="1"/>
  <c r="BG760" i="1" s="1"/>
  <c r="AM759" i="1"/>
  <c r="BI759" i="1" s="1"/>
  <c r="AK759" i="1"/>
  <c r="BG759" i="1" s="1"/>
  <c r="AM758" i="1"/>
  <c r="BI758" i="1" s="1"/>
  <c r="AK758" i="1"/>
  <c r="BG758" i="1" s="1"/>
  <c r="BI757" i="1"/>
  <c r="BH757" i="1"/>
  <c r="BG757" i="1"/>
  <c r="BF757" i="1"/>
  <c r="BE757" i="1"/>
  <c r="BD757" i="1"/>
  <c r="BC757" i="1"/>
  <c r="BB757" i="1"/>
  <c r="BA757" i="1"/>
  <c r="AZ757" i="1"/>
  <c r="AX757" i="1"/>
  <c r="AW757" i="1"/>
  <c r="AV757" i="1"/>
  <c r="AU757" i="1"/>
  <c r="AT757" i="1"/>
  <c r="AS757" i="1"/>
  <c r="AR757" i="1"/>
  <c r="AQ757" i="1"/>
  <c r="AP757" i="1"/>
  <c r="AO757" i="1"/>
  <c r="AN757" i="1"/>
  <c r="C757" i="1"/>
  <c r="K757" i="1" s="1"/>
  <c r="BI756" i="1"/>
  <c r="BH756" i="1"/>
  <c r="BG756" i="1"/>
  <c r="BF756" i="1"/>
  <c r="BE756" i="1"/>
  <c r="BD756" i="1"/>
  <c r="BC756" i="1"/>
  <c r="BB756" i="1"/>
  <c r="BA756" i="1"/>
  <c r="AZ756" i="1"/>
  <c r="AX756" i="1"/>
  <c r="AW756" i="1"/>
  <c r="AV756" i="1"/>
  <c r="AU756" i="1"/>
  <c r="AT756" i="1"/>
  <c r="AS756" i="1"/>
  <c r="AR756" i="1"/>
  <c r="AQ756" i="1"/>
  <c r="AP756" i="1"/>
  <c r="AO756" i="1"/>
  <c r="AN756" i="1"/>
  <c r="AM755" i="1"/>
  <c r="BI755" i="1" s="1"/>
  <c r="AK755" i="1"/>
  <c r="BG755" i="1" s="1"/>
  <c r="AM754" i="1"/>
  <c r="BI754" i="1" s="1"/>
  <c r="AK754" i="1"/>
  <c r="BG754" i="1" s="1"/>
  <c r="AM753" i="1"/>
  <c r="BI753" i="1" s="1"/>
  <c r="AK753" i="1"/>
  <c r="BG753" i="1" s="1"/>
  <c r="AM752" i="1"/>
  <c r="BI752" i="1" s="1"/>
  <c r="AK752" i="1"/>
  <c r="BG752" i="1" s="1"/>
  <c r="AM751" i="1"/>
  <c r="BI751" i="1" s="1"/>
  <c r="AK751" i="1"/>
  <c r="BG751" i="1" s="1"/>
  <c r="AM750" i="1"/>
  <c r="BI750" i="1" s="1"/>
  <c r="AK750" i="1"/>
  <c r="BG750" i="1" s="1"/>
  <c r="AM749" i="1"/>
  <c r="BI749" i="1" s="1"/>
  <c r="AK749" i="1"/>
  <c r="BG749" i="1" s="1"/>
  <c r="BI748" i="1"/>
  <c r="BH748" i="1"/>
  <c r="BG748" i="1"/>
  <c r="BF748" i="1"/>
  <c r="BE748" i="1"/>
  <c r="BD748" i="1"/>
  <c r="BC748" i="1"/>
  <c r="BB748" i="1"/>
  <c r="BA748" i="1"/>
  <c r="AZ748" i="1"/>
  <c r="AX748" i="1"/>
  <c r="AW748" i="1"/>
  <c r="AV748" i="1"/>
  <c r="AU748" i="1"/>
  <c r="AT748" i="1"/>
  <c r="AS748" i="1"/>
  <c r="AR748" i="1"/>
  <c r="AQ748" i="1"/>
  <c r="AP748" i="1"/>
  <c r="AO748" i="1"/>
  <c r="AN748" i="1"/>
  <c r="C748" i="1"/>
  <c r="K748" i="1" s="1"/>
  <c r="BI747" i="1"/>
  <c r="BH747" i="1"/>
  <c r="BG747" i="1"/>
  <c r="BF747" i="1"/>
  <c r="BE747" i="1"/>
  <c r="BD747" i="1"/>
  <c r="BC747" i="1"/>
  <c r="BB747" i="1"/>
  <c r="BA747" i="1"/>
  <c r="AZ747" i="1"/>
  <c r="AX747" i="1"/>
  <c r="AW747" i="1"/>
  <c r="AV747" i="1"/>
  <c r="AU747" i="1"/>
  <c r="AT747" i="1"/>
  <c r="AS747" i="1"/>
  <c r="AR747" i="1"/>
  <c r="AQ747" i="1"/>
  <c r="AP747" i="1"/>
  <c r="AO747" i="1"/>
  <c r="AN747" i="1"/>
  <c r="AM746" i="1"/>
  <c r="BI746" i="1" s="1"/>
  <c r="AK746" i="1"/>
  <c r="BG746" i="1" s="1"/>
  <c r="AM745" i="1"/>
  <c r="BI745" i="1" s="1"/>
  <c r="AK745" i="1"/>
  <c r="BG745" i="1" s="1"/>
  <c r="AM744" i="1"/>
  <c r="BI744" i="1" s="1"/>
  <c r="AK744" i="1"/>
  <c r="BG744" i="1" s="1"/>
  <c r="AM743" i="1"/>
  <c r="BI743" i="1" s="1"/>
  <c r="AK743" i="1"/>
  <c r="BG743" i="1" s="1"/>
  <c r="AM742" i="1"/>
  <c r="BI742" i="1" s="1"/>
  <c r="AK742" i="1"/>
  <c r="BG742" i="1" s="1"/>
  <c r="AM741" i="1"/>
  <c r="BI741" i="1" s="1"/>
  <c r="AK741" i="1"/>
  <c r="BG741" i="1" s="1"/>
  <c r="AM740" i="1"/>
  <c r="BI740" i="1" s="1"/>
  <c r="AK740" i="1"/>
  <c r="BG740" i="1" s="1"/>
  <c r="BI739" i="1"/>
  <c r="BH739" i="1"/>
  <c r="BG739" i="1"/>
  <c r="BF739" i="1"/>
  <c r="BE739" i="1"/>
  <c r="BD739" i="1"/>
  <c r="BC739" i="1"/>
  <c r="BB739" i="1"/>
  <c r="BA739" i="1"/>
  <c r="AZ739" i="1"/>
  <c r="AX739" i="1"/>
  <c r="AW739" i="1"/>
  <c r="AV739" i="1"/>
  <c r="AU739" i="1"/>
  <c r="AT739" i="1"/>
  <c r="AS739" i="1"/>
  <c r="AR739" i="1"/>
  <c r="AQ739" i="1"/>
  <c r="AP739" i="1"/>
  <c r="AO739" i="1"/>
  <c r="AN739" i="1"/>
  <c r="C739" i="1"/>
  <c r="K739" i="1" s="1"/>
  <c r="BI738" i="1"/>
  <c r="BH738" i="1"/>
  <c r="BG738" i="1"/>
  <c r="BF738" i="1"/>
  <c r="BE738" i="1"/>
  <c r="BD738" i="1"/>
  <c r="BC738" i="1"/>
  <c r="BB738" i="1"/>
  <c r="BA738" i="1"/>
  <c r="AZ738" i="1"/>
  <c r="AX738" i="1"/>
  <c r="AW738" i="1"/>
  <c r="AV738" i="1"/>
  <c r="AU738" i="1"/>
  <c r="AT738" i="1"/>
  <c r="AS738" i="1"/>
  <c r="AR738" i="1"/>
  <c r="AQ738" i="1"/>
  <c r="AP738" i="1"/>
  <c r="AO738" i="1"/>
  <c r="AN738" i="1"/>
  <c r="AM737" i="1"/>
  <c r="AK737" i="1"/>
  <c r="AM736" i="1"/>
  <c r="AK736" i="1"/>
  <c r="AM735" i="1"/>
  <c r="AK735" i="1"/>
  <c r="AM734" i="1"/>
  <c r="AK734" i="1"/>
  <c r="AM733" i="1"/>
  <c r="AK733" i="1"/>
  <c r="AM732" i="1"/>
  <c r="AK732" i="1"/>
  <c r="AM731" i="1"/>
  <c r="AK731" i="1"/>
  <c r="BI730" i="1"/>
  <c r="BH730" i="1"/>
  <c r="BG730" i="1"/>
  <c r="BF730" i="1"/>
  <c r="BE730" i="1"/>
  <c r="BD730" i="1"/>
  <c r="BC730" i="1"/>
  <c r="BB730" i="1"/>
  <c r="BA730" i="1"/>
  <c r="AZ730" i="1"/>
  <c r="AX730" i="1"/>
  <c r="AW730" i="1"/>
  <c r="AV730" i="1"/>
  <c r="AU730" i="1"/>
  <c r="AT730" i="1"/>
  <c r="AS730" i="1"/>
  <c r="AR730" i="1"/>
  <c r="AQ730" i="1"/>
  <c r="AP730" i="1"/>
  <c r="AO730" i="1"/>
  <c r="AN730" i="1"/>
  <c r="K730" i="1"/>
  <c r="J730" i="1"/>
  <c r="I730" i="1"/>
  <c r="H730" i="1"/>
  <c r="G730" i="1"/>
  <c r="F730" i="1"/>
  <c r="E730" i="1"/>
  <c r="D730" i="1"/>
  <c r="B730" i="1"/>
  <c r="BI729" i="1"/>
  <c r="BH729" i="1"/>
  <c r="BG729" i="1"/>
  <c r="BF729" i="1"/>
  <c r="BE729" i="1"/>
  <c r="BD729" i="1"/>
  <c r="BC729" i="1"/>
  <c r="BB729" i="1"/>
  <c r="BA729" i="1"/>
  <c r="AZ729" i="1"/>
  <c r="AX729" i="1"/>
  <c r="AW729" i="1"/>
  <c r="AV729" i="1"/>
  <c r="AU729" i="1"/>
  <c r="AT729" i="1"/>
  <c r="AS729" i="1"/>
  <c r="AR729" i="1"/>
  <c r="AQ729" i="1"/>
  <c r="AP729" i="1"/>
  <c r="AO729" i="1"/>
  <c r="AN729" i="1"/>
  <c r="BI728" i="1"/>
  <c r="BG728" i="1"/>
  <c r="AX728" i="1"/>
  <c r="AV728" i="1"/>
  <c r="AM728" i="1"/>
  <c r="AK728" i="1"/>
  <c r="BI727" i="1"/>
  <c r="BG727" i="1"/>
  <c r="AX727" i="1"/>
  <c r="AV727" i="1"/>
  <c r="AM727" i="1"/>
  <c r="AK727" i="1"/>
  <c r="BI726" i="1"/>
  <c r="BG726" i="1"/>
  <c r="AX726" i="1"/>
  <c r="AV726" i="1"/>
  <c r="AM726" i="1"/>
  <c r="AK726" i="1"/>
  <c r="BI725" i="1"/>
  <c r="BG725" i="1"/>
  <c r="AX725" i="1"/>
  <c r="AV725" i="1"/>
  <c r="AM725" i="1"/>
  <c r="AK725" i="1"/>
  <c r="BI724" i="1"/>
  <c r="BG724" i="1"/>
  <c r="AX724" i="1"/>
  <c r="AV724" i="1"/>
  <c r="AM724" i="1"/>
  <c r="AK724" i="1"/>
  <c r="BI723" i="1"/>
  <c r="BG723" i="1"/>
  <c r="AX723" i="1"/>
  <c r="AV723" i="1"/>
  <c r="AM723" i="1"/>
  <c r="AK723" i="1"/>
  <c r="BI722" i="1"/>
  <c r="BG722" i="1"/>
  <c r="AX722" i="1"/>
  <c r="AV722" i="1"/>
  <c r="AM722" i="1"/>
  <c r="AK722" i="1"/>
  <c r="BI721" i="1"/>
  <c r="BH721" i="1"/>
  <c r="BG721" i="1"/>
  <c r="BF721" i="1"/>
  <c r="BE721" i="1"/>
  <c r="BD721" i="1"/>
  <c r="BC721" i="1"/>
  <c r="BB721" i="1"/>
  <c r="BA721" i="1"/>
  <c r="AZ721" i="1"/>
  <c r="AX721" i="1"/>
  <c r="AW721" i="1"/>
  <c r="AV721" i="1"/>
  <c r="AU721" i="1"/>
  <c r="AT721" i="1"/>
  <c r="AS721" i="1"/>
  <c r="AR721" i="1"/>
  <c r="AQ721" i="1"/>
  <c r="AP721" i="1"/>
  <c r="AO721" i="1"/>
  <c r="AN721" i="1"/>
  <c r="J721" i="1"/>
  <c r="H721" i="1"/>
  <c r="F721" i="1"/>
  <c r="D721" i="1"/>
  <c r="C721" i="1"/>
  <c r="K721" i="1" s="1"/>
  <c r="B721" i="1"/>
  <c r="B728" i="1" s="1"/>
  <c r="BI720" i="1"/>
  <c r="BH720" i="1"/>
  <c r="BG720" i="1"/>
  <c r="BF720" i="1"/>
  <c r="BE720" i="1"/>
  <c r="BD720" i="1"/>
  <c r="BC720" i="1"/>
  <c r="BB720" i="1"/>
  <c r="BA720" i="1"/>
  <c r="AZ720" i="1"/>
  <c r="AX720" i="1"/>
  <c r="AW720" i="1"/>
  <c r="AV720" i="1"/>
  <c r="AU720" i="1"/>
  <c r="AT720" i="1"/>
  <c r="AS720" i="1"/>
  <c r="AR720" i="1"/>
  <c r="AQ720" i="1"/>
  <c r="AP720" i="1"/>
  <c r="AO720" i="1"/>
  <c r="AN720" i="1"/>
  <c r="BI719" i="1"/>
  <c r="BG719" i="1"/>
  <c r="AX719" i="1"/>
  <c r="AV719" i="1"/>
  <c r="AM719" i="1"/>
  <c r="AK719" i="1"/>
  <c r="B719" i="1"/>
  <c r="BI718" i="1"/>
  <c r="BG718" i="1"/>
  <c r="AX718" i="1"/>
  <c r="AV718" i="1"/>
  <c r="AM718" i="1"/>
  <c r="AK718" i="1"/>
  <c r="BI717" i="1"/>
  <c r="BG717" i="1"/>
  <c r="AX717" i="1"/>
  <c r="AV717" i="1"/>
  <c r="AM717" i="1"/>
  <c r="AK717" i="1"/>
  <c r="B717" i="1"/>
  <c r="BI716" i="1"/>
  <c r="BG716" i="1"/>
  <c r="AX716" i="1"/>
  <c r="AV716" i="1"/>
  <c r="AM716" i="1"/>
  <c r="AK716" i="1"/>
  <c r="BI715" i="1"/>
  <c r="BG715" i="1"/>
  <c r="AX715" i="1"/>
  <c r="AV715" i="1"/>
  <c r="AM715" i="1"/>
  <c r="AK715" i="1"/>
  <c r="B715" i="1"/>
  <c r="BI714" i="1"/>
  <c r="BG714" i="1"/>
  <c r="AX714" i="1"/>
  <c r="AV714" i="1"/>
  <c r="AM714" i="1"/>
  <c r="AK714" i="1"/>
  <c r="BI713" i="1"/>
  <c r="BG713" i="1"/>
  <c r="AX713" i="1"/>
  <c r="AV713" i="1"/>
  <c r="AM713" i="1"/>
  <c r="AK713" i="1"/>
  <c r="B713" i="1"/>
  <c r="BI712" i="1"/>
  <c r="BH712" i="1"/>
  <c r="BG712" i="1"/>
  <c r="BF712" i="1"/>
  <c r="BE712" i="1"/>
  <c r="BD712" i="1"/>
  <c r="BC712" i="1"/>
  <c r="BB712" i="1"/>
  <c r="BA712" i="1"/>
  <c r="AZ712" i="1"/>
  <c r="AX712" i="1"/>
  <c r="AW712" i="1"/>
  <c r="AV712" i="1"/>
  <c r="AU712" i="1"/>
  <c r="AT712" i="1"/>
  <c r="AS712" i="1"/>
  <c r="AR712" i="1"/>
  <c r="AQ712" i="1"/>
  <c r="AP712" i="1"/>
  <c r="AO712" i="1"/>
  <c r="AN712" i="1"/>
  <c r="J712" i="1"/>
  <c r="H712" i="1"/>
  <c r="F712" i="1"/>
  <c r="D712" i="1"/>
  <c r="C712" i="1"/>
  <c r="K712" i="1" s="1"/>
  <c r="B712" i="1"/>
  <c r="B718" i="1" s="1"/>
  <c r="BI711" i="1"/>
  <c r="BH711" i="1"/>
  <c r="BG711" i="1"/>
  <c r="BF711" i="1"/>
  <c r="BE711" i="1"/>
  <c r="BD711" i="1"/>
  <c r="BC711" i="1"/>
  <c r="BB711" i="1"/>
  <c r="BA711" i="1"/>
  <c r="AZ711" i="1"/>
  <c r="AX711" i="1"/>
  <c r="AW711" i="1"/>
  <c r="AV711" i="1"/>
  <c r="AU711" i="1"/>
  <c r="AT711" i="1"/>
  <c r="AS711" i="1"/>
  <c r="AR711" i="1"/>
  <c r="AQ711" i="1"/>
  <c r="AP711" i="1"/>
  <c r="AO711" i="1"/>
  <c r="AN711" i="1"/>
  <c r="BI710" i="1"/>
  <c r="BG710" i="1"/>
  <c r="AX710" i="1"/>
  <c r="AV710" i="1"/>
  <c r="AM710" i="1"/>
  <c r="AK710" i="1"/>
  <c r="BI709" i="1"/>
  <c r="BG709" i="1"/>
  <c r="AX709" i="1"/>
  <c r="AV709" i="1"/>
  <c r="AM709" i="1"/>
  <c r="AK709" i="1"/>
  <c r="BI708" i="1"/>
  <c r="BG708" i="1"/>
  <c r="AX708" i="1"/>
  <c r="AV708" i="1"/>
  <c r="AM708" i="1"/>
  <c r="AK708" i="1"/>
  <c r="BI707" i="1"/>
  <c r="BG707" i="1"/>
  <c r="AX707" i="1"/>
  <c r="AV707" i="1"/>
  <c r="AM707" i="1"/>
  <c r="AK707" i="1"/>
  <c r="BI706" i="1"/>
  <c r="BG706" i="1"/>
  <c r="AX706" i="1"/>
  <c r="AV706" i="1"/>
  <c r="AM706" i="1"/>
  <c r="AK706" i="1"/>
  <c r="BI705" i="1"/>
  <c r="BG705" i="1"/>
  <c r="AX705" i="1"/>
  <c r="AV705" i="1"/>
  <c r="AM705" i="1"/>
  <c r="AK705" i="1"/>
  <c r="BI704" i="1"/>
  <c r="BG704" i="1"/>
  <c r="AX704" i="1"/>
  <c r="AV704" i="1"/>
  <c r="AM704" i="1"/>
  <c r="AK704" i="1"/>
  <c r="BI703" i="1"/>
  <c r="BH703" i="1"/>
  <c r="BG703" i="1"/>
  <c r="BF703" i="1"/>
  <c r="BE703" i="1"/>
  <c r="BD703" i="1"/>
  <c r="BC703" i="1"/>
  <c r="BB703" i="1"/>
  <c r="BA703" i="1"/>
  <c r="AZ703" i="1"/>
  <c r="AX703" i="1"/>
  <c r="AW703" i="1"/>
  <c r="AV703" i="1"/>
  <c r="AU703" i="1"/>
  <c r="AT703" i="1"/>
  <c r="AS703" i="1"/>
  <c r="AR703" i="1"/>
  <c r="AQ703" i="1"/>
  <c r="AP703" i="1"/>
  <c r="AO703" i="1"/>
  <c r="AN703" i="1"/>
  <c r="J703" i="1"/>
  <c r="H703" i="1"/>
  <c r="F703" i="1"/>
  <c r="D703" i="1"/>
  <c r="C703" i="1"/>
  <c r="K703" i="1" s="1"/>
  <c r="B703" i="1"/>
  <c r="B710" i="1" s="1"/>
  <c r="BI702" i="1"/>
  <c r="BH702" i="1"/>
  <c r="BG702" i="1"/>
  <c r="BF702" i="1"/>
  <c r="BE702" i="1"/>
  <c r="BD702" i="1"/>
  <c r="BC702" i="1"/>
  <c r="BB702" i="1"/>
  <c r="BA702" i="1"/>
  <c r="AZ702" i="1"/>
  <c r="AX702" i="1"/>
  <c r="AW702" i="1"/>
  <c r="AV702" i="1"/>
  <c r="AU702" i="1"/>
  <c r="AT702" i="1"/>
  <c r="AS702" i="1"/>
  <c r="AR702" i="1"/>
  <c r="AQ702" i="1"/>
  <c r="AP702" i="1"/>
  <c r="AO702" i="1"/>
  <c r="AN702" i="1"/>
  <c r="BI701" i="1"/>
  <c r="BG701" i="1"/>
  <c r="AX701" i="1"/>
  <c r="AV701" i="1"/>
  <c r="AM701" i="1"/>
  <c r="AK701" i="1"/>
  <c r="BI700" i="1"/>
  <c r="BG700" i="1"/>
  <c r="AX700" i="1"/>
  <c r="AV700" i="1"/>
  <c r="AM700" i="1"/>
  <c r="AK700" i="1"/>
  <c r="BI699" i="1"/>
  <c r="BG699" i="1"/>
  <c r="AX699" i="1"/>
  <c r="AV699" i="1"/>
  <c r="AM699" i="1"/>
  <c r="AK699" i="1"/>
  <c r="BI698" i="1"/>
  <c r="BG698" i="1"/>
  <c r="AX698" i="1"/>
  <c r="AV698" i="1"/>
  <c r="AM698" i="1"/>
  <c r="AK698" i="1"/>
  <c r="AM697" i="1"/>
  <c r="BI697" i="1" s="1"/>
  <c r="AK697" i="1"/>
  <c r="BG697" i="1" s="1"/>
  <c r="AM696" i="1"/>
  <c r="BI696" i="1" s="1"/>
  <c r="AK696" i="1"/>
  <c r="BG696" i="1" s="1"/>
  <c r="AM695" i="1"/>
  <c r="BI695" i="1" s="1"/>
  <c r="AK695" i="1"/>
  <c r="BG695" i="1" s="1"/>
  <c r="BI694" i="1"/>
  <c r="BH694" i="1"/>
  <c r="BG694" i="1"/>
  <c r="BF694" i="1"/>
  <c r="BE694" i="1"/>
  <c r="BD694" i="1"/>
  <c r="BC694" i="1"/>
  <c r="BB694" i="1"/>
  <c r="BA694" i="1"/>
  <c r="AZ694" i="1"/>
  <c r="AX694" i="1"/>
  <c r="AW694" i="1"/>
  <c r="AV694" i="1"/>
  <c r="AU694" i="1"/>
  <c r="AT694" i="1"/>
  <c r="AS694" i="1"/>
  <c r="AR694" i="1"/>
  <c r="AQ694" i="1"/>
  <c r="AP694" i="1"/>
  <c r="AO694" i="1"/>
  <c r="AN694" i="1"/>
  <c r="C694" i="1"/>
  <c r="J694" i="1" s="1"/>
  <c r="BI693" i="1"/>
  <c r="BH693" i="1"/>
  <c r="BG693" i="1"/>
  <c r="BF693" i="1"/>
  <c r="BE693" i="1"/>
  <c r="BD693" i="1"/>
  <c r="BC693" i="1"/>
  <c r="BB693" i="1"/>
  <c r="BA693" i="1"/>
  <c r="AZ693" i="1"/>
  <c r="AX693" i="1"/>
  <c r="AW693" i="1"/>
  <c r="AV693" i="1"/>
  <c r="AU693" i="1"/>
  <c r="AT693" i="1"/>
  <c r="AS693" i="1"/>
  <c r="AR693" i="1"/>
  <c r="AQ693" i="1"/>
  <c r="AP693" i="1"/>
  <c r="AO693" i="1"/>
  <c r="AN693" i="1"/>
  <c r="AM692" i="1"/>
  <c r="BI692" i="1" s="1"/>
  <c r="AK692" i="1"/>
  <c r="BG692" i="1" s="1"/>
  <c r="AM691" i="1"/>
  <c r="BI691" i="1" s="1"/>
  <c r="AK691" i="1"/>
  <c r="BG691" i="1" s="1"/>
  <c r="AM690" i="1"/>
  <c r="BI690" i="1" s="1"/>
  <c r="AK690" i="1"/>
  <c r="BG690" i="1" s="1"/>
  <c r="AM689" i="1"/>
  <c r="BI689" i="1" s="1"/>
  <c r="AK689" i="1"/>
  <c r="BG689" i="1" s="1"/>
  <c r="AM688" i="1"/>
  <c r="BI688" i="1" s="1"/>
  <c r="AK688" i="1"/>
  <c r="BG688" i="1" s="1"/>
  <c r="AM687" i="1"/>
  <c r="BI687" i="1" s="1"/>
  <c r="AK687" i="1"/>
  <c r="BG687" i="1" s="1"/>
  <c r="AM686" i="1"/>
  <c r="BI686" i="1" s="1"/>
  <c r="AK686" i="1"/>
  <c r="BG686" i="1" s="1"/>
  <c r="BI685" i="1"/>
  <c r="BH685" i="1"/>
  <c r="BG685" i="1"/>
  <c r="BF685" i="1"/>
  <c r="BE685" i="1"/>
  <c r="BD685" i="1"/>
  <c r="BC685" i="1"/>
  <c r="BB685" i="1"/>
  <c r="BA685" i="1"/>
  <c r="AZ685" i="1"/>
  <c r="AX685" i="1"/>
  <c r="AW685" i="1"/>
  <c r="AV685" i="1"/>
  <c r="AU685" i="1"/>
  <c r="AT685" i="1"/>
  <c r="AS685" i="1"/>
  <c r="AR685" i="1"/>
  <c r="AQ685" i="1"/>
  <c r="AP685" i="1"/>
  <c r="AO685" i="1"/>
  <c r="AN685" i="1"/>
  <c r="C685" i="1"/>
  <c r="J685" i="1" s="1"/>
  <c r="BI684" i="1"/>
  <c r="BH684" i="1"/>
  <c r="BG684" i="1"/>
  <c r="BF684" i="1"/>
  <c r="BE684" i="1"/>
  <c r="BD684" i="1"/>
  <c r="BC684" i="1"/>
  <c r="BB684" i="1"/>
  <c r="BA684" i="1"/>
  <c r="AZ684" i="1"/>
  <c r="AX684" i="1"/>
  <c r="AW684" i="1"/>
  <c r="AV684" i="1"/>
  <c r="AU684" i="1"/>
  <c r="AT684" i="1"/>
  <c r="AS684" i="1"/>
  <c r="AR684" i="1"/>
  <c r="AQ684" i="1"/>
  <c r="AP684" i="1"/>
  <c r="AO684" i="1"/>
  <c r="AN684" i="1"/>
  <c r="AM683" i="1"/>
  <c r="BI683" i="1" s="1"/>
  <c r="AK683" i="1"/>
  <c r="BG683" i="1" s="1"/>
  <c r="AM682" i="1"/>
  <c r="BI682" i="1" s="1"/>
  <c r="AK682" i="1"/>
  <c r="BG682" i="1" s="1"/>
  <c r="AM681" i="1"/>
  <c r="BI681" i="1" s="1"/>
  <c r="AK681" i="1"/>
  <c r="BG681" i="1" s="1"/>
  <c r="AM680" i="1"/>
  <c r="BI680" i="1" s="1"/>
  <c r="AK680" i="1"/>
  <c r="BG680" i="1" s="1"/>
  <c r="AM679" i="1"/>
  <c r="BI679" i="1" s="1"/>
  <c r="AK679" i="1"/>
  <c r="BG679" i="1" s="1"/>
  <c r="AM678" i="1"/>
  <c r="BI678" i="1" s="1"/>
  <c r="AK678" i="1"/>
  <c r="BG678" i="1" s="1"/>
  <c r="AM677" i="1"/>
  <c r="BI677" i="1" s="1"/>
  <c r="AK677" i="1"/>
  <c r="BG677" i="1" s="1"/>
  <c r="BI676" i="1"/>
  <c r="BH676" i="1"/>
  <c r="BG676" i="1"/>
  <c r="BF676" i="1"/>
  <c r="BE676" i="1"/>
  <c r="BD676" i="1"/>
  <c r="BC676" i="1"/>
  <c r="BB676" i="1"/>
  <c r="BA676" i="1"/>
  <c r="AZ676" i="1"/>
  <c r="AX676" i="1"/>
  <c r="AW676" i="1"/>
  <c r="AV676" i="1"/>
  <c r="AU676" i="1"/>
  <c r="AT676" i="1"/>
  <c r="AS676" i="1"/>
  <c r="AR676" i="1"/>
  <c r="AQ676" i="1"/>
  <c r="AP676" i="1"/>
  <c r="AO676" i="1"/>
  <c r="AN676" i="1"/>
  <c r="C676" i="1"/>
  <c r="J676" i="1" s="1"/>
  <c r="BI675" i="1"/>
  <c r="BH675" i="1"/>
  <c r="BG675" i="1"/>
  <c r="BF675" i="1"/>
  <c r="BE675" i="1"/>
  <c r="BD675" i="1"/>
  <c r="BC675" i="1"/>
  <c r="BB675" i="1"/>
  <c r="BA675" i="1"/>
  <c r="AZ675" i="1"/>
  <c r="AX675" i="1"/>
  <c r="AW675" i="1"/>
  <c r="AV675" i="1"/>
  <c r="AU675" i="1"/>
  <c r="AT675" i="1"/>
  <c r="AS675" i="1"/>
  <c r="AR675" i="1"/>
  <c r="AQ675" i="1"/>
  <c r="AP675" i="1"/>
  <c r="AO675" i="1"/>
  <c r="AN675" i="1"/>
  <c r="AM674" i="1"/>
  <c r="BI674" i="1" s="1"/>
  <c r="AK674" i="1"/>
  <c r="BG674" i="1" s="1"/>
  <c r="AM673" i="1"/>
  <c r="BI673" i="1" s="1"/>
  <c r="AK673" i="1"/>
  <c r="BG673" i="1" s="1"/>
  <c r="AM672" i="1"/>
  <c r="BI672" i="1" s="1"/>
  <c r="AK672" i="1"/>
  <c r="BG672" i="1" s="1"/>
  <c r="AM671" i="1"/>
  <c r="BI671" i="1" s="1"/>
  <c r="AK671" i="1"/>
  <c r="BG671" i="1" s="1"/>
  <c r="AM670" i="1"/>
  <c r="BI670" i="1" s="1"/>
  <c r="AK670" i="1"/>
  <c r="BG670" i="1" s="1"/>
  <c r="AM669" i="1"/>
  <c r="BI669" i="1" s="1"/>
  <c r="AK669" i="1"/>
  <c r="BG669" i="1" s="1"/>
  <c r="AM668" i="1"/>
  <c r="BI668" i="1" s="1"/>
  <c r="AK668" i="1"/>
  <c r="BG668" i="1" s="1"/>
  <c r="BI667" i="1"/>
  <c r="BH667" i="1"/>
  <c r="BG667" i="1"/>
  <c r="BF667" i="1"/>
  <c r="BE667" i="1"/>
  <c r="BD667" i="1"/>
  <c r="BC667" i="1"/>
  <c r="BB667" i="1"/>
  <c r="BA667" i="1"/>
  <c r="AZ667" i="1"/>
  <c r="AX667" i="1"/>
  <c r="AW667" i="1"/>
  <c r="AV667" i="1"/>
  <c r="AU667" i="1"/>
  <c r="AT667" i="1"/>
  <c r="AS667" i="1"/>
  <c r="AR667" i="1"/>
  <c r="AQ667" i="1"/>
  <c r="AP667" i="1"/>
  <c r="AO667" i="1"/>
  <c r="AN667" i="1"/>
  <c r="C667" i="1"/>
  <c r="J667" i="1" s="1"/>
  <c r="BI666" i="1"/>
  <c r="BH666" i="1"/>
  <c r="BG666" i="1"/>
  <c r="BF666" i="1"/>
  <c r="BE666" i="1"/>
  <c r="BD666" i="1"/>
  <c r="BC666" i="1"/>
  <c r="BB666" i="1"/>
  <c r="BA666" i="1"/>
  <c r="AZ666" i="1"/>
  <c r="AX666" i="1"/>
  <c r="AW666" i="1"/>
  <c r="AV666" i="1"/>
  <c r="AU666" i="1"/>
  <c r="AT666" i="1"/>
  <c r="AS666" i="1"/>
  <c r="AR666" i="1"/>
  <c r="AQ666" i="1"/>
  <c r="AP666" i="1"/>
  <c r="AO666" i="1"/>
  <c r="AN666" i="1"/>
  <c r="AM665" i="1"/>
  <c r="BI665" i="1" s="1"/>
  <c r="AK665" i="1"/>
  <c r="BG665" i="1" s="1"/>
  <c r="AM664" i="1"/>
  <c r="BI664" i="1" s="1"/>
  <c r="AK664" i="1"/>
  <c r="BG664" i="1" s="1"/>
  <c r="BI663" i="1"/>
  <c r="BG663" i="1"/>
  <c r="AX663" i="1"/>
  <c r="AV663" i="1"/>
  <c r="AM663" i="1"/>
  <c r="AK663" i="1"/>
  <c r="BI662" i="1"/>
  <c r="BG662" i="1"/>
  <c r="AX662" i="1"/>
  <c r="AV662" i="1"/>
  <c r="AM662" i="1"/>
  <c r="AK662" i="1"/>
  <c r="AM661" i="1"/>
  <c r="BI661" i="1" s="1"/>
  <c r="AK661" i="1"/>
  <c r="BG661" i="1" s="1"/>
  <c r="AM660" i="1"/>
  <c r="BI660" i="1" s="1"/>
  <c r="AK660" i="1"/>
  <c r="BG660" i="1" s="1"/>
  <c r="AM659" i="1"/>
  <c r="BI659" i="1" s="1"/>
  <c r="AK659" i="1"/>
  <c r="BG659" i="1" s="1"/>
  <c r="BI658" i="1"/>
  <c r="BH658" i="1"/>
  <c r="BG658" i="1"/>
  <c r="BF658" i="1"/>
  <c r="BE658" i="1"/>
  <c r="BD658" i="1"/>
  <c r="BC658" i="1"/>
  <c r="BB658" i="1"/>
  <c r="BA658" i="1"/>
  <c r="AZ658" i="1"/>
  <c r="AX658" i="1"/>
  <c r="AW658" i="1"/>
  <c r="AV658" i="1"/>
  <c r="AU658" i="1"/>
  <c r="AT658" i="1"/>
  <c r="AS658" i="1"/>
  <c r="AR658" i="1"/>
  <c r="AQ658" i="1"/>
  <c r="AP658" i="1"/>
  <c r="AO658" i="1"/>
  <c r="AN658" i="1"/>
  <c r="C658" i="1"/>
  <c r="J658" i="1" s="1"/>
  <c r="BI657" i="1"/>
  <c r="BH657" i="1"/>
  <c r="BG657" i="1"/>
  <c r="BF657" i="1"/>
  <c r="BE657" i="1"/>
  <c r="BD657" i="1"/>
  <c r="BC657" i="1"/>
  <c r="BB657" i="1"/>
  <c r="BA657" i="1"/>
  <c r="AZ657" i="1"/>
  <c r="AX657" i="1"/>
  <c r="AW657" i="1"/>
  <c r="AV657" i="1"/>
  <c r="AU657" i="1"/>
  <c r="AT657" i="1"/>
  <c r="AS657" i="1"/>
  <c r="AR657" i="1"/>
  <c r="AQ657" i="1"/>
  <c r="AP657" i="1"/>
  <c r="AO657" i="1"/>
  <c r="AN657" i="1"/>
  <c r="AM656" i="1"/>
  <c r="BI656" i="1" s="1"/>
  <c r="AK656" i="1"/>
  <c r="BG656" i="1" s="1"/>
  <c r="AM655" i="1"/>
  <c r="BI655" i="1" s="1"/>
  <c r="AK655" i="1"/>
  <c r="BG655" i="1" s="1"/>
  <c r="AM654" i="1"/>
  <c r="BI654" i="1" s="1"/>
  <c r="AK654" i="1"/>
  <c r="BG654" i="1" s="1"/>
  <c r="AM653" i="1"/>
  <c r="BI653" i="1" s="1"/>
  <c r="AK653" i="1"/>
  <c r="BG653" i="1" s="1"/>
  <c r="AM652" i="1"/>
  <c r="BI652" i="1" s="1"/>
  <c r="AK652" i="1"/>
  <c r="BG652" i="1" s="1"/>
  <c r="AM651" i="1"/>
  <c r="BI651" i="1" s="1"/>
  <c r="AK651" i="1"/>
  <c r="BG651" i="1" s="1"/>
  <c r="AM650" i="1"/>
  <c r="BI650" i="1" s="1"/>
  <c r="AK650" i="1"/>
  <c r="BG650" i="1" s="1"/>
  <c r="BI649" i="1"/>
  <c r="BH649" i="1"/>
  <c r="BG649" i="1"/>
  <c r="BF649" i="1"/>
  <c r="BE649" i="1"/>
  <c r="BD649" i="1"/>
  <c r="BC649" i="1"/>
  <c r="BB649" i="1"/>
  <c r="BA649" i="1"/>
  <c r="AZ649" i="1"/>
  <c r="AX649" i="1"/>
  <c r="AW649" i="1"/>
  <c r="AV649" i="1"/>
  <c r="AU649" i="1"/>
  <c r="AT649" i="1"/>
  <c r="AS649" i="1"/>
  <c r="AR649" i="1"/>
  <c r="AQ649" i="1"/>
  <c r="AP649" i="1"/>
  <c r="AO649" i="1"/>
  <c r="AN649" i="1"/>
  <c r="C649" i="1"/>
  <c r="J649" i="1" s="1"/>
  <c r="BI648" i="1"/>
  <c r="BH648" i="1"/>
  <c r="BG648" i="1"/>
  <c r="BF648" i="1"/>
  <c r="BE648" i="1"/>
  <c r="BD648" i="1"/>
  <c r="BC648" i="1"/>
  <c r="BB648" i="1"/>
  <c r="BA648" i="1"/>
  <c r="AZ648" i="1"/>
  <c r="AX648" i="1"/>
  <c r="AW648" i="1"/>
  <c r="AV648" i="1"/>
  <c r="AU648" i="1"/>
  <c r="AT648" i="1"/>
  <c r="AS648" i="1"/>
  <c r="AR648" i="1"/>
  <c r="AQ648" i="1"/>
  <c r="AP648" i="1"/>
  <c r="AO648" i="1"/>
  <c r="AN648" i="1"/>
  <c r="AM647" i="1"/>
  <c r="BI647" i="1" s="1"/>
  <c r="AK647" i="1"/>
  <c r="BG647" i="1" s="1"/>
  <c r="AM646" i="1"/>
  <c r="BI646" i="1" s="1"/>
  <c r="AK646" i="1"/>
  <c r="BG646" i="1" s="1"/>
  <c r="AM645" i="1"/>
  <c r="BI645" i="1" s="1"/>
  <c r="AK645" i="1"/>
  <c r="BG645" i="1" s="1"/>
  <c r="AM644" i="1"/>
  <c r="BI644" i="1" s="1"/>
  <c r="AK644" i="1"/>
  <c r="BG644" i="1" s="1"/>
  <c r="AM643" i="1"/>
  <c r="BI643" i="1" s="1"/>
  <c r="AK643" i="1"/>
  <c r="BG643" i="1" s="1"/>
  <c r="AM642" i="1"/>
  <c r="BI642" i="1" s="1"/>
  <c r="AK642" i="1"/>
  <c r="BG642" i="1" s="1"/>
  <c r="AM641" i="1"/>
  <c r="BI641" i="1" s="1"/>
  <c r="AK641" i="1"/>
  <c r="BG641" i="1" s="1"/>
  <c r="BI640" i="1"/>
  <c r="BH640" i="1"/>
  <c r="BG640" i="1"/>
  <c r="BF640" i="1"/>
  <c r="BE640" i="1"/>
  <c r="BD640" i="1"/>
  <c r="BC640" i="1"/>
  <c r="BB640" i="1"/>
  <c r="BA640" i="1"/>
  <c r="AZ640" i="1"/>
  <c r="AX640" i="1"/>
  <c r="AW640" i="1"/>
  <c r="AV640" i="1"/>
  <c r="AU640" i="1"/>
  <c r="AT640" i="1"/>
  <c r="AS640" i="1"/>
  <c r="AR640" i="1"/>
  <c r="AQ640" i="1"/>
  <c r="AP640" i="1"/>
  <c r="AO640" i="1"/>
  <c r="AN640" i="1"/>
  <c r="C640" i="1"/>
  <c r="J640" i="1" s="1"/>
  <c r="BI639" i="1"/>
  <c r="BH639" i="1"/>
  <c r="BG639" i="1"/>
  <c r="BF639" i="1"/>
  <c r="BE639" i="1"/>
  <c r="BD639" i="1"/>
  <c r="BC639" i="1"/>
  <c r="BB639" i="1"/>
  <c r="BA639" i="1"/>
  <c r="AZ639" i="1"/>
  <c r="AX639" i="1"/>
  <c r="AW639" i="1"/>
  <c r="AV639" i="1"/>
  <c r="AU639" i="1"/>
  <c r="AT639" i="1"/>
  <c r="AS639" i="1"/>
  <c r="AR639" i="1"/>
  <c r="AQ639" i="1"/>
  <c r="AP639" i="1"/>
  <c r="AO639" i="1"/>
  <c r="AN639" i="1"/>
  <c r="AM638" i="1"/>
  <c r="BI638" i="1" s="1"/>
  <c r="AK638" i="1"/>
  <c r="BG638" i="1" s="1"/>
  <c r="AM637" i="1"/>
  <c r="BI637" i="1" s="1"/>
  <c r="AK637" i="1"/>
  <c r="BG637" i="1" s="1"/>
  <c r="AM636" i="1"/>
  <c r="BI636" i="1" s="1"/>
  <c r="AK636" i="1"/>
  <c r="BG636" i="1" s="1"/>
  <c r="AM635" i="1"/>
  <c r="BI635" i="1" s="1"/>
  <c r="AK635" i="1"/>
  <c r="BG635" i="1" s="1"/>
  <c r="AM634" i="1"/>
  <c r="BI634" i="1" s="1"/>
  <c r="AK634" i="1"/>
  <c r="BG634" i="1" s="1"/>
  <c r="AM633" i="1"/>
  <c r="BI633" i="1" s="1"/>
  <c r="AK633" i="1"/>
  <c r="BG633" i="1" s="1"/>
  <c r="AM632" i="1"/>
  <c r="BI632" i="1" s="1"/>
  <c r="AK632" i="1"/>
  <c r="BG632" i="1" s="1"/>
  <c r="BI631" i="1"/>
  <c r="BH631" i="1"/>
  <c r="BG631" i="1"/>
  <c r="BF631" i="1"/>
  <c r="BE631" i="1"/>
  <c r="BD631" i="1"/>
  <c r="BC631" i="1"/>
  <c r="BB631" i="1"/>
  <c r="BA631" i="1"/>
  <c r="AZ631" i="1"/>
  <c r="AX631" i="1"/>
  <c r="AW631" i="1"/>
  <c r="AV631" i="1"/>
  <c r="AU631" i="1"/>
  <c r="AT631" i="1"/>
  <c r="AS631" i="1"/>
  <c r="AR631" i="1"/>
  <c r="AQ631" i="1"/>
  <c r="AP631" i="1"/>
  <c r="AO631" i="1"/>
  <c r="AN631" i="1"/>
  <c r="C631" i="1"/>
  <c r="J631" i="1" s="1"/>
  <c r="BI630" i="1"/>
  <c r="BH630" i="1"/>
  <c r="BG630" i="1"/>
  <c r="BF630" i="1"/>
  <c r="BE630" i="1"/>
  <c r="BD630" i="1"/>
  <c r="BC630" i="1"/>
  <c r="BB630" i="1"/>
  <c r="BA630" i="1"/>
  <c r="AZ630" i="1"/>
  <c r="AX630" i="1"/>
  <c r="AW630" i="1"/>
  <c r="AV630" i="1"/>
  <c r="AU630" i="1"/>
  <c r="AT630" i="1"/>
  <c r="AS630" i="1"/>
  <c r="AR630" i="1"/>
  <c r="AQ630" i="1"/>
  <c r="AP630" i="1"/>
  <c r="AO630" i="1"/>
  <c r="AN630" i="1"/>
  <c r="AM629" i="1"/>
  <c r="BI629" i="1" s="1"/>
  <c r="AK629" i="1"/>
  <c r="BG629" i="1" s="1"/>
  <c r="AM628" i="1"/>
  <c r="BI628" i="1" s="1"/>
  <c r="AK628" i="1"/>
  <c r="BG628" i="1" s="1"/>
  <c r="AM627" i="1"/>
  <c r="BI627" i="1" s="1"/>
  <c r="AK627" i="1"/>
  <c r="BG627" i="1" s="1"/>
  <c r="AM626" i="1"/>
  <c r="BI626" i="1" s="1"/>
  <c r="AK626" i="1"/>
  <c r="BG626" i="1" s="1"/>
  <c r="AM625" i="1"/>
  <c r="BI625" i="1" s="1"/>
  <c r="AK625" i="1"/>
  <c r="BG625" i="1" s="1"/>
  <c r="AM624" i="1"/>
  <c r="BI624" i="1" s="1"/>
  <c r="AK624" i="1"/>
  <c r="BG624" i="1" s="1"/>
  <c r="AM623" i="1"/>
  <c r="BI623" i="1" s="1"/>
  <c r="AK623" i="1"/>
  <c r="BG623" i="1" s="1"/>
  <c r="BI622" i="1"/>
  <c r="BH622" i="1"/>
  <c r="BG622" i="1"/>
  <c r="BF622" i="1"/>
  <c r="BE622" i="1"/>
  <c r="BD622" i="1"/>
  <c r="BC622" i="1"/>
  <c r="BB622" i="1"/>
  <c r="BA622" i="1"/>
  <c r="AZ622" i="1"/>
  <c r="AX622" i="1"/>
  <c r="AW622" i="1"/>
  <c r="AV622" i="1"/>
  <c r="AU622" i="1"/>
  <c r="AT622" i="1"/>
  <c r="AS622" i="1"/>
  <c r="AR622" i="1"/>
  <c r="AQ622" i="1"/>
  <c r="AP622" i="1"/>
  <c r="AO622" i="1"/>
  <c r="AN622" i="1"/>
  <c r="C622" i="1"/>
  <c r="J622" i="1" s="1"/>
  <c r="BI621" i="1"/>
  <c r="BH621" i="1"/>
  <c r="BG621" i="1"/>
  <c r="BF621" i="1"/>
  <c r="BE621" i="1"/>
  <c r="BD621" i="1"/>
  <c r="BC621" i="1"/>
  <c r="BB621" i="1"/>
  <c r="BA621" i="1"/>
  <c r="AZ621" i="1"/>
  <c r="AX621" i="1"/>
  <c r="AW621" i="1"/>
  <c r="AV621" i="1"/>
  <c r="AU621" i="1"/>
  <c r="AT621" i="1"/>
  <c r="AS621" i="1"/>
  <c r="AR621" i="1"/>
  <c r="AQ621" i="1"/>
  <c r="AP621" i="1"/>
  <c r="AO621" i="1"/>
  <c r="AN621" i="1"/>
  <c r="AM620" i="1"/>
  <c r="BI620" i="1" s="1"/>
  <c r="AK620" i="1"/>
  <c r="BG620" i="1" s="1"/>
  <c r="AM619" i="1"/>
  <c r="BI619" i="1" s="1"/>
  <c r="AK619" i="1"/>
  <c r="BG619" i="1" s="1"/>
  <c r="AM618" i="1"/>
  <c r="BI618" i="1" s="1"/>
  <c r="AK618" i="1"/>
  <c r="BG618" i="1" s="1"/>
  <c r="AM617" i="1"/>
  <c r="BI617" i="1" s="1"/>
  <c r="AK617" i="1"/>
  <c r="BG617" i="1" s="1"/>
  <c r="AM616" i="1"/>
  <c r="BI616" i="1" s="1"/>
  <c r="AK616" i="1"/>
  <c r="BG616" i="1" s="1"/>
  <c r="AM615" i="1"/>
  <c r="BI615" i="1" s="1"/>
  <c r="AK615" i="1"/>
  <c r="BG615" i="1" s="1"/>
  <c r="AM614" i="1"/>
  <c r="BI614" i="1" s="1"/>
  <c r="AK614" i="1"/>
  <c r="BG614" i="1" s="1"/>
  <c r="BI613" i="1"/>
  <c r="BH613" i="1"/>
  <c r="BG613" i="1"/>
  <c r="BF613" i="1"/>
  <c r="BE613" i="1"/>
  <c r="BD613" i="1"/>
  <c r="BC613" i="1"/>
  <c r="BB613" i="1"/>
  <c r="BA613" i="1"/>
  <c r="AZ613" i="1"/>
  <c r="AX613" i="1"/>
  <c r="AW613" i="1"/>
  <c r="AV613" i="1"/>
  <c r="AU613" i="1"/>
  <c r="AT613" i="1"/>
  <c r="AS613" i="1"/>
  <c r="AR613" i="1"/>
  <c r="AQ613" i="1"/>
  <c r="AP613" i="1"/>
  <c r="AO613" i="1"/>
  <c r="AN613" i="1"/>
  <c r="C613" i="1"/>
  <c r="J613" i="1" s="1"/>
  <c r="BI612" i="1"/>
  <c r="BH612" i="1"/>
  <c r="BG612" i="1"/>
  <c r="BF612" i="1"/>
  <c r="BE612" i="1"/>
  <c r="BD612" i="1"/>
  <c r="BC612" i="1"/>
  <c r="BB612" i="1"/>
  <c r="BA612" i="1"/>
  <c r="AZ612" i="1"/>
  <c r="AX612" i="1"/>
  <c r="AW612" i="1"/>
  <c r="AV612" i="1"/>
  <c r="AU612" i="1"/>
  <c r="AT612" i="1"/>
  <c r="AS612" i="1"/>
  <c r="AR612" i="1"/>
  <c r="AQ612" i="1"/>
  <c r="AP612" i="1"/>
  <c r="AO612" i="1"/>
  <c r="AN612" i="1"/>
  <c r="AM611" i="1"/>
  <c r="BI611" i="1" s="1"/>
  <c r="AK611" i="1"/>
  <c r="BG611" i="1" s="1"/>
  <c r="AM610" i="1"/>
  <c r="BI610" i="1" s="1"/>
  <c r="AK610" i="1"/>
  <c r="BG610" i="1" s="1"/>
  <c r="AM609" i="1"/>
  <c r="BI609" i="1" s="1"/>
  <c r="AK609" i="1"/>
  <c r="BG609" i="1" s="1"/>
  <c r="AM608" i="1"/>
  <c r="BI608" i="1" s="1"/>
  <c r="AK608" i="1"/>
  <c r="BG608" i="1" s="1"/>
  <c r="AM607" i="1"/>
  <c r="BI607" i="1" s="1"/>
  <c r="AK607" i="1"/>
  <c r="BG607" i="1" s="1"/>
  <c r="AM606" i="1"/>
  <c r="BI606" i="1" s="1"/>
  <c r="AK606" i="1"/>
  <c r="BG606" i="1" s="1"/>
  <c r="AM605" i="1"/>
  <c r="BI605" i="1" s="1"/>
  <c r="AK605" i="1"/>
  <c r="BG605" i="1" s="1"/>
  <c r="BI604" i="1"/>
  <c r="BH604" i="1"/>
  <c r="BG604" i="1"/>
  <c r="BF604" i="1"/>
  <c r="BE604" i="1"/>
  <c r="BD604" i="1"/>
  <c r="BC604" i="1"/>
  <c r="BB604" i="1"/>
  <c r="BA604" i="1"/>
  <c r="AZ604" i="1"/>
  <c r="AX604" i="1"/>
  <c r="AW604" i="1"/>
  <c r="AV604" i="1"/>
  <c r="AU604" i="1"/>
  <c r="AT604" i="1"/>
  <c r="AS604" i="1"/>
  <c r="AR604" i="1"/>
  <c r="AQ604" i="1"/>
  <c r="AP604" i="1"/>
  <c r="AO604" i="1"/>
  <c r="AN604" i="1"/>
  <c r="C604" i="1"/>
  <c r="J604" i="1" s="1"/>
  <c r="BI603" i="1"/>
  <c r="BH603" i="1"/>
  <c r="BG603" i="1"/>
  <c r="BF603" i="1"/>
  <c r="BE603" i="1"/>
  <c r="BD603" i="1"/>
  <c r="BC603" i="1"/>
  <c r="BB603" i="1"/>
  <c r="BA603" i="1"/>
  <c r="AZ603" i="1"/>
  <c r="AX603" i="1"/>
  <c r="AW603" i="1"/>
  <c r="AV603" i="1"/>
  <c r="AU603" i="1"/>
  <c r="AT603" i="1"/>
  <c r="AS603" i="1"/>
  <c r="AR603" i="1"/>
  <c r="AQ603" i="1"/>
  <c r="AP603" i="1"/>
  <c r="AO603" i="1"/>
  <c r="AN603" i="1"/>
  <c r="AM602" i="1"/>
  <c r="BI602" i="1" s="1"/>
  <c r="AK602" i="1"/>
  <c r="BG602" i="1" s="1"/>
  <c r="AM601" i="1"/>
  <c r="BI601" i="1" s="1"/>
  <c r="AK601" i="1"/>
  <c r="BG601" i="1" s="1"/>
  <c r="AM600" i="1"/>
  <c r="BI600" i="1" s="1"/>
  <c r="AK600" i="1"/>
  <c r="BG600" i="1" s="1"/>
  <c r="AM599" i="1"/>
  <c r="BI599" i="1" s="1"/>
  <c r="AK599" i="1"/>
  <c r="BG599" i="1" s="1"/>
  <c r="AM598" i="1"/>
  <c r="BI598" i="1" s="1"/>
  <c r="AK598" i="1"/>
  <c r="BG598" i="1" s="1"/>
  <c r="AM597" i="1"/>
  <c r="BI597" i="1" s="1"/>
  <c r="AK597" i="1"/>
  <c r="BG597" i="1" s="1"/>
  <c r="AM596" i="1"/>
  <c r="BI596" i="1" s="1"/>
  <c r="AK596" i="1"/>
  <c r="BG596" i="1" s="1"/>
  <c r="BI595" i="1"/>
  <c r="BH595" i="1"/>
  <c r="BG595" i="1"/>
  <c r="BF595" i="1"/>
  <c r="BE595" i="1"/>
  <c r="BD595" i="1"/>
  <c r="BC595" i="1"/>
  <c r="BB595" i="1"/>
  <c r="BA595" i="1"/>
  <c r="AZ595" i="1"/>
  <c r="AX595" i="1"/>
  <c r="AW595" i="1"/>
  <c r="AV595" i="1"/>
  <c r="AU595" i="1"/>
  <c r="AT595" i="1"/>
  <c r="AS595" i="1"/>
  <c r="AR595" i="1"/>
  <c r="AQ595" i="1"/>
  <c r="AP595" i="1"/>
  <c r="AO595" i="1"/>
  <c r="AN595" i="1"/>
  <c r="C595" i="1"/>
  <c r="J595" i="1" s="1"/>
  <c r="BI594" i="1"/>
  <c r="BH594" i="1"/>
  <c r="BG594" i="1"/>
  <c r="BF594" i="1"/>
  <c r="BE594" i="1"/>
  <c r="BD594" i="1"/>
  <c r="BC594" i="1"/>
  <c r="BB594" i="1"/>
  <c r="BA594" i="1"/>
  <c r="AZ594" i="1"/>
  <c r="AX594" i="1"/>
  <c r="AW594" i="1"/>
  <c r="AV594" i="1"/>
  <c r="AU594" i="1"/>
  <c r="AT594" i="1"/>
  <c r="AS594" i="1"/>
  <c r="AR594" i="1"/>
  <c r="AQ594" i="1"/>
  <c r="AP594" i="1"/>
  <c r="AO594" i="1"/>
  <c r="AN594" i="1"/>
  <c r="AM593" i="1"/>
  <c r="BI593" i="1" s="1"/>
  <c r="AK593" i="1"/>
  <c r="BG593" i="1" s="1"/>
  <c r="AM592" i="1"/>
  <c r="BI592" i="1" s="1"/>
  <c r="AK592" i="1"/>
  <c r="BG592" i="1" s="1"/>
  <c r="AM591" i="1"/>
  <c r="BI591" i="1" s="1"/>
  <c r="AK591" i="1"/>
  <c r="BG591" i="1" s="1"/>
  <c r="AM590" i="1"/>
  <c r="BI590" i="1" s="1"/>
  <c r="AK590" i="1"/>
  <c r="BG590" i="1" s="1"/>
  <c r="AM589" i="1"/>
  <c r="BI589" i="1" s="1"/>
  <c r="AK589" i="1"/>
  <c r="BG589" i="1" s="1"/>
  <c r="AM588" i="1"/>
  <c r="BI588" i="1" s="1"/>
  <c r="AK588" i="1"/>
  <c r="BG588" i="1" s="1"/>
  <c r="AM587" i="1"/>
  <c r="BI587" i="1" s="1"/>
  <c r="AK587" i="1"/>
  <c r="BG587" i="1" s="1"/>
  <c r="BI586" i="1"/>
  <c r="BH586" i="1"/>
  <c r="BG586" i="1"/>
  <c r="BF586" i="1"/>
  <c r="BE586" i="1"/>
  <c r="BD586" i="1"/>
  <c r="BC586" i="1"/>
  <c r="BB586" i="1"/>
  <c r="BA586" i="1"/>
  <c r="AZ586" i="1"/>
  <c r="AX586" i="1"/>
  <c r="AW586" i="1"/>
  <c r="AV586" i="1"/>
  <c r="AU586" i="1"/>
  <c r="AT586" i="1"/>
  <c r="AS586" i="1"/>
  <c r="AR586" i="1"/>
  <c r="AQ586" i="1"/>
  <c r="AP586" i="1"/>
  <c r="AO586" i="1"/>
  <c r="AN586" i="1"/>
  <c r="C586" i="1"/>
  <c r="J586" i="1" s="1"/>
  <c r="BI585" i="1"/>
  <c r="BH585" i="1"/>
  <c r="BG585" i="1"/>
  <c r="BF585" i="1"/>
  <c r="BE585" i="1"/>
  <c r="BD585" i="1"/>
  <c r="BC585" i="1"/>
  <c r="BB585" i="1"/>
  <c r="BA585" i="1"/>
  <c r="AZ585" i="1"/>
  <c r="AX585" i="1"/>
  <c r="AW585" i="1"/>
  <c r="AV585" i="1"/>
  <c r="AU585" i="1"/>
  <c r="AT585" i="1"/>
  <c r="AS585" i="1"/>
  <c r="AR585" i="1"/>
  <c r="AQ585" i="1"/>
  <c r="AP585" i="1"/>
  <c r="AO585" i="1"/>
  <c r="AN585" i="1"/>
  <c r="AM584" i="1"/>
  <c r="BI584" i="1" s="1"/>
  <c r="AK584" i="1"/>
  <c r="BG584" i="1" s="1"/>
  <c r="AM583" i="1"/>
  <c r="BI583" i="1" s="1"/>
  <c r="AK583" i="1"/>
  <c r="BG583" i="1" s="1"/>
  <c r="AM582" i="1"/>
  <c r="BI582" i="1" s="1"/>
  <c r="AK582" i="1"/>
  <c r="BG582" i="1" s="1"/>
  <c r="AM581" i="1"/>
  <c r="BI581" i="1" s="1"/>
  <c r="AK581" i="1"/>
  <c r="BG581" i="1" s="1"/>
  <c r="AM580" i="1"/>
  <c r="BI580" i="1" s="1"/>
  <c r="AK580" i="1"/>
  <c r="BG580" i="1" s="1"/>
  <c r="AM579" i="1"/>
  <c r="BI579" i="1" s="1"/>
  <c r="AK579" i="1"/>
  <c r="BG579" i="1" s="1"/>
  <c r="AM578" i="1"/>
  <c r="BI578" i="1" s="1"/>
  <c r="AK578" i="1"/>
  <c r="BG578" i="1" s="1"/>
  <c r="BI577" i="1"/>
  <c r="BH577" i="1"/>
  <c r="BG577" i="1"/>
  <c r="BF577" i="1"/>
  <c r="BE577" i="1"/>
  <c r="BD577" i="1"/>
  <c r="BC577" i="1"/>
  <c r="BB577" i="1"/>
  <c r="BA577" i="1"/>
  <c r="AZ577" i="1"/>
  <c r="AX577" i="1"/>
  <c r="AW577" i="1"/>
  <c r="AV577" i="1"/>
  <c r="AU577" i="1"/>
  <c r="AT577" i="1"/>
  <c r="AS577" i="1"/>
  <c r="AR577" i="1"/>
  <c r="AQ577" i="1"/>
  <c r="AP577" i="1"/>
  <c r="AO577" i="1"/>
  <c r="AN577" i="1"/>
  <c r="C577" i="1"/>
  <c r="J577" i="1" s="1"/>
  <c r="BI576" i="1"/>
  <c r="BH576" i="1"/>
  <c r="BG576" i="1"/>
  <c r="BF576" i="1"/>
  <c r="BE576" i="1"/>
  <c r="BD576" i="1"/>
  <c r="BC576" i="1"/>
  <c r="BB576" i="1"/>
  <c r="BA576" i="1"/>
  <c r="AZ576" i="1"/>
  <c r="AX576" i="1"/>
  <c r="AW576" i="1"/>
  <c r="AV576" i="1"/>
  <c r="AU576" i="1"/>
  <c r="AT576" i="1"/>
  <c r="AS576" i="1"/>
  <c r="AR576" i="1"/>
  <c r="AQ576" i="1"/>
  <c r="AP576" i="1"/>
  <c r="AO576" i="1"/>
  <c r="AN576" i="1"/>
  <c r="AM575" i="1"/>
  <c r="BI575" i="1" s="1"/>
  <c r="AK575" i="1"/>
  <c r="BG575" i="1" s="1"/>
  <c r="AM574" i="1"/>
  <c r="BI574" i="1" s="1"/>
  <c r="AK574" i="1"/>
  <c r="BG574" i="1" s="1"/>
  <c r="AM573" i="1"/>
  <c r="BI573" i="1" s="1"/>
  <c r="AK573" i="1"/>
  <c r="BG573" i="1" s="1"/>
  <c r="AM572" i="1"/>
  <c r="BI572" i="1" s="1"/>
  <c r="AK572" i="1"/>
  <c r="BG572" i="1" s="1"/>
  <c r="AM571" i="1"/>
  <c r="BI571" i="1" s="1"/>
  <c r="AK571" i="1"/>
  <c r="BG571" i="1" s="1"/>
  <c r="AM570" i="1"/>
  <c r="BI570" i="1" s="1"/>
  <c r="AK570" i="1"/>
  <c r="BG570" i="1" s="1"/>
  <c r="AM569" i="1"/>
  <c r="BI569" i="1" s="1"/>
  <c r="AK569" i="1"/>
  <c r="BG569" i="1" s="1"/>
  <c r="BI568" i="1"/>
  <c r="BH568" i="1"/>
  <c r="BG568" i="1"/>
  <c r="BF568" i="1"/>
  <c r="BE568" i="1"/>
  <c r="BD568" i="1"/>
  <c r="BC568" i="1"/>
  <c r="BB568" i="1"/>
  <c r="BA568" i="1"/>
  <c r="AZ568" i="1"/>
  <c r="AX568" i="1"/>
  <c r="AW568" i="1"/>
  <c r="AV568" i="1"/>
  <c r="AU568" i="1"/>
  <c r="AT568" i="1"/>
  <c r="AS568" i="1"/>
  <c r="AR568" i="1"/>
  <c r="AQ568" i="1"/>
  <c r="AP568" i="1"/>
  <c r="AO568" i="1"/>
  <c r="AN568" i="1"/>
  <c r="C568" i="1"/>
  <c r="J568" i="1" s="1"/>
  <c r="BI567" i="1"/>
  <c r="BH567" i="1"/>
  <c r="BG567" i="1"/>
  <c r="BF567" i="1"/>
  <c r="BE567" i="1"/>
  <c r="BD567" i="1"/>
  <c r="BC567" i="1"/>
  <c r="BB567" i="1"/>
  <c r="BA567" i="1"/>
  <c r="AZ567" i="1"/>
  <c r="AX567" i="1"/>
  <c r="AW567" i="1"/>
  <c r="AV567" i="1"/>
  <c r="AU567" i="1"/>
  <c r="AT567" i="1"/>
  <c r="AS567" i="1"/>
  <c r="AR567" i="1"/>
  <c r="AQ567" i="1"/>
  <c r="AP567" i="1"/>
  <c r="AO567" i="1"/>
  <c r="AN567" i="1"/>
  <c r="AM566" i="1"/>
  <c r="BI566" i="1" s="1"/>
  <c r="AK566" i="1"/>
  <c r="BG566" i="1" s="1"/>
  <c r="AM565" i="1"/>
  <c r="BI565" i="1" s="1"/>
  <c r="AK565" i="1"/>
  <c r="BG565" i="1" s="1"/>
  <c r="AM564" i="1"/>
  <c r="BI564" i="1" s="1"/>
  <c r="AK564" i="1"/>
  <c r="BG564" i="1" s="1"/>
  <c r="AM563" i="1"/>
  <c r="BI563" i="1" s="1"/>
  <c r="AK563" i="1"/>
  <c r="BG563" i="1" s="1"/>
  <c r="AM562" i="1"/>
  <c r="BI562" i="1" s="1"/>
  <c r="AK562" i="1"/>
  <c r="BG562" i="1" s="1"/>
  <c r="AM561" i="1"/>
  <c r="BI561" i="1" s="1"/>
  <c r="AK561" i="1"/>
  <c r="BG561" i="1" s="1"/>
  <c r="AM560" i="1"/>
  <c r="BI560" i="1" s="1"/>
  <c r="AK560" i="1"/>
  <c r="BG560" i="1" s="1"/>
  <c r="BI559" i="1"/>
  <c r="BH559" i="1"/>
  <c r="BG559" i="1"/>
  <c r="BF559" i="1"/>
  <c r="BE559" i="1"/>
  <c r="BD559" i="1"/>
  <c r="BC559" i="1"/>
  <c r="BB559" i="1"/>
  <c r="BA559" i="1"/>
  <c r="AZ559" i="1"/>
  <c r="AX559" i="1"/>
  <c r="AW559" i="1"/>
  <c r="AV559" i="1"/>
  <c r="AU559" i="1"/>
  <c r="AT559" i="1"/>
  <c r="AS559" i="1"/>
  <c r="AR559" i="1"/>
  <c r="AQ559" i="1"/>
  <c r="AP559" i="1"/>
  <c r="AO559" i="1"/>
  <c r="AN559" i="1"/>
  <c r="C559" i="1"/>
  <c r="J559" i="1" s="1"/>
  <c r="BI558" i="1"/>
  <c r="BH558" i="1"/>
  <c r="BG558" i="1"/>
  <c r="BF558" i="1"/>
  <c r="BE558" i="1"/>
  <c r="BD558" i="1"/>
  <c r="BC558" i="1"/>
  <c r="BB558" i="1"/>
  <c r="BA558" i="1"/>
  <c r="AZ558" i="1"/>
  <c r="AX558" i="1"/>
  <c r="AW558" i="1"/>
  <c r="AV558" i="1"/>
  <c r="AU558" i="1"/>
  <c r="AT558" i="1"/>
  <c r="AS558" i="1"/>
  <c r="AR558" i="1"/>
  <c r="AQ558" i="1"/>
  <c r="AP558" i="1"/>
  <c r="AO558" i="1"/>
  <c r="AN558" i="1"/>
  <c r="AM557" i="1"/>
  <c r="BI557" i="1" s="1"/>
  <c r="AK557" i="1"/>
  <c r="BG557" i="1" s="1"/>
  <c r="AM556" i="1"/>
  <c r="BI556" i="1" s="1"/>
  <c r="AK556" i="1"/>
  <c r="BG556" i="1" s="1"/>
  <c r="AM555" i="1"/>
  <c r="BI555" i="1" s="1"/>
  <c r="AK555" i="1"/>
  <c r="BG555" i="1" s="1"/>
  <c r="AM554" i="1"/>
  <c r="BI554" i="1" s="1"/>
  <c r="AK554" i="1"/>
  <c r="BG554" i="1" s="1"/>
  <c r="AM553" i="1"/>
  <c r="BI553" i="1" s="1"/>
  <c r="AK553" i="1"/>
  <c r="BG553" i="1" s="1"/>
  <c r="AM552" i="1"/>
  <c r="BI552" i="1" s="1"/>
  <c r="AK552" i="1"/>
  <c r="BG552" i="1" s="1"/>
  <c r="AM551" i="1"/>
  <c r="BI551" i="1" s="1"/>
  <c r="AK551" i="1"/>
  <c r="BG551" i="1" s="1"/>
  <c r="BI550" i="1"/>
  <c r="BH550" i="1"/>
  <c r="BG550" i="1"/>
  <c r="BF550" i="1"/>
  <c r="BE550" i="1"/>
  <c r="BD550" i="1"/>
  <c r="BC550" i="1"/>
  <c r="BB550" i="1"/>
  <c r="BA550" i="1"/>
  <c r="AZ550" i="1"/>
  <c r="AX550" i="1"/>
  <c r="AW550" i="1"/>
  <c r="AV550" i="1"/>
  <c r="AU550" i="1"/>
  <c r="AT550" i="1"/>
  <c r="AS550" i="1"/>
  <c r="AR550" i="1"/>
  <c r="AQ550" i="1"/>
  <c r="AP550" i="1"/>
  <c r="AO550" i="1"/>
  <c r="AN550" i="1"/>
  <c r="C550" i="1"/>
  <c r="J550" i="1" s="1"/>
  <c r="BI549" i="1"/>
  <c r="BH549" i="1"/>
  <c r="BG549" i="1"/>
  <c r="BF549" i="1"/>
  <c r="BE549" i="1"/>
  <c r="BD549" i="1"/>
  <c r="BC549" i="1"/>
  <c r="BB549" i="1"/>
  <c r="BA549" i="1"/>
  <c r="AZ549" i="1"/>
  <c r="AX549" i="1"/>
  <c r="AW549" i="1"/>
  <c r="AV549" i="1"/>
  <c r="AU549" i="1"/>
  <c r="AT549" i="1"/>
  <c r="AS549" i="1"/>
  <c r="AR549" i="1"/>
  <c r="AQ549" i="1"/>
  <c r="AP549" i="1"/>
  <c r="AO549" i="1"/>
  <c r="AN549" i="1"/>
  <c r="AM548" i="1"/>
  <c r="BI548" i="1" s="1"/>
  <c r="AK548" i="1"/>
  <c r="BG548" i="1" s="1"/>
  <c r="AM547" i="1"/>
  <c r="BI547" i="1" s="1"/>
  <c r="AK547" i="1"/>
  <c r="BG547" i="1" s="1"/>
  <c r="AM546" i="1"/>
  <c r="BI546" i="1" s="1"/>
  <c r="AK546" i="1"/>
  <c r="BG546" i="1" s="1"/>
  <c r="AM545" i="1"/>
  <c r="BI545" i="1" s="1"/>
  <c r="AK545" i="1"/>
  <c r="BG545" i="1" s="1"/>
  <c r="AM544" i="1"/>
  <c r="BI544" i="1" s="1"/>
  <c r="AK544" i="1"/>
  <c r="BG544" i="1" s="1"/>
  <c r="AM543" i="1"/>
  <c r="BI543" i="1" s="1"/>
  <c r="AK543" i="1"/>
  <c r="BG543" i="1" s="1"/>
  <c r="AM542" i="1"/>
  <c r="BI542" i="1" s="1"/>
  <c r="AK542" i="1"/>
  <c r="BG542" i="1" s="1"/>
  <c r="BI541" i="1"/>
  <c r="BH541" i="1"/>
  <c r="BG541" i="1"/>
  <c r="BF541" i="1"/>
  <c r="BE541" i="1"/>
  <c r="BD541" i="1"/>
  <c r="BC541" i="1"/>
  <c r="BB541" i="1"/>
  <c r="BA541" i="1"/>
  <c r="AZ541" i="1"/>
  <c r="AX541" i="1"/>
  <c r="AW541" i="1"/>
  <c r="AV541" i="1"/>
  <c r="AU541" i="1"/>
  <c r="AT541" i="1"/>
  <c r="AS541" i="1"/>
  <c r="AR541" i="1"/>
  <c r="AQ541" i="1"/>
  <c r="AP541" i="1"/>
  <c r="AO541" i="1"/>
  <c r="AN541" i="1"/>
  <c r="C541" i="1"/>
  <c r="J541" i="1" s="1"/>
  <c r="BI540" i="1"/>
  <c r="BH540" i="1"/>
  <c r="BG540" i="1"/>
  <c r="BF540" i="1"/>
  <c r="BE540" i="1"/>
  <c r="BD540" i="1"/>
  <c r="BC540" i="1"/>
  <c r="BB540" i="1"/>
  <c r="BA540" i="1"/>
  <c r="AZ540" i="1"/>
  <c r="AX540" i="1"/>
  <c r="AW540" i="1"/>
  <c r="AV540" i="1"/>
  <c r="AU540" i="1"/>
  <c r="AT540" i="1"/>
  <c r="AS540" i="1"/>
  <c r="AR540" i="1"/>
  <c r="AQ540" i="1"/>
  <c r="AP540" i="1"/>
  <c r="AO540" i="1"/>
  <c r="AN540" i="1"/>
  <c r="AM539" i="1"/>
  <c r="BI539" i="1" s="1"/>
  <c r="AK539" i="1"/>
  <c r="BG539" i="1" s="1"/>
  <c r="AM538" i="1"/>
  <c r="BI538" i="1" s="1"/>
  <c r="AK538" i="1"/>
  <c r="BG538" i="1" s="1"/>
  <c r="AM537" i="1"/>
  <c r="BI537" i="1" s="1"/>
  <c r="AK537" i="1"/>
  <c r="BG537" i="1" s="1"/>
  <c r="AM536" i="1"/>
  <c r="BI536" i="1" s="1"/>
  <c r="AK536" i="1"/>
  <c r="BG536" i="1" s="1"/>
  <c r="AM535" i="1"/>
  <c r="BI535" i="1" s="1"/>
  <c r="AK535" i="1"/>
  <c r="BG535" i="1" s="1"/>
  <c r="AM534" i="1"/>
  <c r="BI534" i="1" s="1"/>
  <c r="AK534" i="1"/>
  <c r="BG534" i="1" s="1"/>
  <c r="AM533" i="1"/>
  <c r="BI533" i="1" s="1"/>
  <c r="AK533" i="1"/>
  <c r="BG533" i="1" s="1"/>
  <c r="BH532" i="1"/>
  <c r="BG532" i="1"/>
  <c r="BF532" i="1"/>
  <c r="BE532" i="1"/>
  <c r="BD532" i="1"/>
  <c r="BC532" i="1"/>
  <c r="BB532" i="1"/>
  <c r="BA532" i="1"/>
  <c r="AZ532" i="1"/>
  <c r="AW532" i="1"/>
  <c r="AV532" i="1"/>
  <c r="AU532" i="1"/>
  <c r="AT532" i="1"/>
  <c r="AS532" i="1"/>
  <c r="AR532" i="1"/>
  <c r="AQ532" i="1"/>
  <c r="AP532" i="1"/>
  <c r="AO532" i="1"/>
  <c r="AM532" i="1"/>
  <c r="BI532" i="1" s="1"/>
  <c r="J532" i="1"/>
  <c r="H532" i="1"/>
  <c r="F532" i="1"/>
  <c r="D532" i="1"/>
  <c r="C532" i="1"/>
  <c r="K532" i="1" s="1"/>
  <c r="B532" i="1"/>
  <c r="B539" i="1" s="1"/>
  <c r="BI531" i="1"/>
  <c r="BH531" i="1"/>
  <c r="BG531" i="1"/>
  <c r="BF531" i="1"/>
  <c r="BE531" i="1"/>
  <c r="BD531" i="1"/>
  <c r="BC531" i="1"/>
  <c r="BB531" i="1"/>
  <c r="BA531" i="1"/>
  <c r="AZ531" i="1"/>
  <c r="AX531" i="1"/>
  <c r="AW531" i="1"/>
  <c r="AV531" i="1"/>
  <c r="AU531" i="1"/>
  <c r="AT531" i="1"/>
  <c r="AS531" i="1"/>
  <c r="AR531" i="1"/>
  <c r="AQ531" i="1"/>
  <c r="AP531" i="1"/>
  <c r="AO531" i="1"/>
  <c r="AN531" i="1"/>
  <c r="AM531" i="1"/>
  <c r="AM530" i="1"/>
  <c r="BI530" i="1" s="1"/>
  <c r="AK530" i="1"/>
  <c r="BG530" i="1" s="1"/>
  <c r="AM529" i="1"/>
  <c r="BI529" i="1" s="1"/>
  <c r="AK529" i="1"/>
  <c r="BG529" i="1" s="1"/>
  <c r="AM528" i="1"/>
  <c r="BI528" i="1" s="1"/>
  <c r="AK528" i="1"/>
  <c r="BG528" i="1" s="1"/>
  <c r="AM527" i="1"/>
  <c r="BI527" i="1" s="1"/>
  <c r="AK527" i="1"/>
  <c r="BG527" i="1" s="1"/>
  <c r="AM526" i="1"/>
  <c r="BI526" i="1" s="1"/>
  <c r="AK526" i="1"/>
  <c r="BG526" i="1" s="1"/>
  <c r="AM525" i="1"/>
  <c r="BI525" i="1" s="1"/>
  <c r="AK525" i="1"/>
  <c r="BG525" i="1" s="1"/>
  <c r="AM524" i="1"/>
  <c r="BI524" i="1" s="1"/>
  <c r="AK524" i="1"/>
  <c r="BG524" i="1" s="1"/>
  <c r="BI523" i="1"/>
  <c r="BH523" i="1"/>
  <c r="BG523" i="1"/>
  <c r="BF523" i="1"/>
  <c r="BE523" i="1"/>
  <c r="BD523" i="1"/>
  <c r="BC523" i="1"/>
  <c r="BB523" i="1"/>
  <c r="BA523" i="1"/>
  <c r="AZ523" i="1"/>
  <c r="AX523" i="1"/>
  <c r="AW523" i="1"/>
  <c r="AV523" i="1"/>
  <c r="AU523" i="1"/>
  <c r="AT523" i="1"/>
  <c r="AS523" i="1"/>
  <c r="AR523" i="1"/>
  <c r="AQ523" i="1"/>
  <c r="AP523" i="1"/>
  <c r="AO523" i="1"/>
  <c r="AN523" i="1"/>
  <c r="C523" i="1"/>
  <c r="J523" i="1" s="1"/>
  <c r="BI522" i="1"/>
  <c r="BH522" i="1"/>
  <c r="BG522" i="1"/>
  <c r="BF522" i="1"/>
  <c r="BE522" i="1"/>
  <c r="BD522" i="1"/>
  <c r="BC522" i="1"/>
  <c r="BB522" i="1"/>
  <c r="BA522" i="1"/>
  <c r="AZ522" i="1"/>
  <c r="AX522" i="1"/>
  <c r="AW522" i="1"/>
  <c r="AV522" i="1"/>
  <c r="AU522" i="1"/>
  <c r="AT522" i="1"/>
  <c r="AS522" i="1"/>
  <c r="AR522" i="1"/>
  <c r="AQ522" i="1"/>
  <c r="AP522" i="1"/>
  <c r="AO522" i="1"/>
  <c r="AN522" i="1"/>
  <c r="AM521" i="1"/>
  <c r="BI521" i="1" s="1"/>
  <c r="AK521" i="1"/>
  <c r="BG521" i="1" s="1"/>
  <c r="AM520" i="1"/>
  <c r="BI520" i="1" s="1"/>
  <c r="AK520" i="1"/>
  <c r="BG520" i="1" s="1"/>
  <c r="AM519" i="1"/>
  <c r="BI519" i="1" s="1"/>
  <c r="AK519" i="1"/>
  <c r="BG519" i="1" s="1"/>
  <c r="AM518" i="1"/>
  <c r="BI518" i="1" s="1"/>
  <c r="AK518" i="1"/>
  <c r="BG518" i="1" s="1"/>
  <c r="AM517" i="1"/>
  <c r="BI517" i="1" s="1"/>
  <c r="AK517" i="1"/>
  <c r="BG517" i="1" s="1"/>
  <c r="AM516" i="1"/>
  <c r="BI516" i="1" s="1"/>
  <c r="AK516" i="1"/>
  <c r="BG516" i="1" s="1"/>
  <c r="AM515" i="1"/>
  <c r="BI515" i="1" s="1"/>
  <c r="AK515" i="1"/>
  <c r="BG515" i="1" s="1"/>
  <c r="BI514" i="1"/>
  <c r="BH514" i="1"/>
  <c r="BG514" i="1"/>
  <c r="BF514" i="1"/>
  <c r="BE514" i="1"/>
  <c r="BD514" i="1"/>
  <c r="BC514" i="1"/>
  <c r="BB514" i="1"/>
  <c r="BA514" i="1"/>
  <c r="AZ514" i="1"/>
  <c r="AX514" i="1"/>
  <c r="AW514" i="1"/>
  <c r="AV514" i="1"/>
  <c r="AU514" i="1"/>
  <c r="AT514" i="1"/>
  <c r="AS514" i="1"/>
  <c r="AR514" i="1"/>
  <c r="AQ514" i="1"/>
  <c r="AP514" i="1"/>
  <c r="AO514" i="1"/>
  <c r="AN514" i="1"/>
  <c r="C514" i="1"/>
  <c r="J514" i="1" s="1"/>
  <c r="BI513" i="1"/>
  <c r="BH513" i="1"/>
  <c r="BG513" i="1"/>
  <c r="BF513" i="1"/>
  <c r="BE513" i="1"/>
  <c r="BD513" i="1"/>
  <c r="BC513" i="1"/>
  <c r="BB513" i="1"/>
  <c r="BA513" i="1"/>
  <c r="AZ513" i="1"/>
  <c r="AX513" i="1"/>
  <c r="AW513" i="1"/>
  <c r="AV513" i="1"/>
  <c r="AU513" i="1"/>
  <c r="AT513" i="1"/>
  <c r="AS513" i="1"/>
  <c r="AR513" i="1"/>
  <c r="AQ513" i="1"/>
  <c r="AP513" i="1"/>
  <c r="AO513" i="1"/>
  <c r="AN513" i="1"/>
  <c r="AM512" i="1"/>
  <c r="BI512" i="1" s="1"/>
  <c r="AK512" i="1"/>
  <c r="BG512" i="1" s="1"/>
  <c r="AM511" i="1"/>
  <c r="BI511" i="1" s="1"/>
  <c r="AK511" i="1"/>
  <c r="BG511" i="1" s="1"/>
  <c r="AM510" i="1"/>
  <c r="BI510" i="1" s="1"/>
  <c r="AK510" i="1"/>
  <c r="BG510" i="1" s="1"/>
  <c r="AM509" i="1"/>
  <c r="BI509" i="1" s="1"/>
  <c r="AK509" i="1"/>
  <c r="BG509" i="1" s="1"/>
  <c r="AM508" i="1"/>
  <c r="BI508" i="1" s="1"/>
  <c r="AK508" i="1"/>
  <c r="BG508" i="1" s="1"/>
  <c r="AM507" i="1"/>
  <c r="BI507" i="1" s="1"/>
  <c r="AK507" i="1"/>
  <c r="BG507" i="1" s="1"/>
  <c r="AM506" i="1"/>
  <c r="BI506" i="1" s="1"/>
  <c r="AK506" i="1"/>
  <c r="BG506" i="1" s="1"/>
  <c r="BI505" i="1"/>
  <c r="BH505" i="1"/>
  <c r="BG505" i="1"/>
  <c r="BF505" i="1"/>
  <c r="BE505" i="1"/>
  <c r="BD505" i="1"/>
  <c r="BC505" i="1"/>
  <c r="BB505" i="1"/>
  <c r="BA505" i="1"/>
  <c r="AZ505" i="1"/>
  <c r="AX505" i="1"/>
  <c r="AW505" i="1"/>
  <c r="AV505" i="1"/>
  <c r="AU505" i="1"/>
  <c r="AT505" i="1"/>
  <c r="AS505" i="1"/>
  <c r="AR505" i="1"/>
  <c r="AQ505" i="1"/>
  <c r="AP505" i="1"/>
  <c r="AO505" i="1"/>
  <c r="AN505" i="1"/>
  <c r="C505" i="1"/>
  <c r="J505" i="1" s="1"/>
  <c r="BI504" i="1"/>
  <c r="BH504" i="1"/>
  <c r="BG504" i="1"/>
  <c r="BF504" i="1"/>
  <c r="BE504" i="1"/>
  <c r="BD504" i="1"/>
  <c r="BC504" i="1"/>
  <c r="BB504" i="1"/>
  <c r="BA504" i="1"/>
  <c r="AZ504" i="1"/>
  <c r="AX504" i="1"/>
  <c r="AW504" i="1"/>
  <c r="AV504" i="1"/>
  <c r="AU504" i="1"/>
  <c r="AT504" i="1"/>
  <c r="AS504" i="1"/>
  <c r="AR504" i="1"/>
  <c r="AQ504" i="1"/>
  <c r="AP504" i="1"/>
  <c r="AO504" i="1"/>
  <c r="AN504" i="1"/>
  <c r="AM503" i="1"/>
  <c r="BI503" i="1" s="1"/>
  <c r="AK503" i="1"/>
  <c r="BG503" i="1" s="1"/>
  <c r="AM502" i="1"/>
  <c r="BI502" i="1" s="1"/>
  <c r="AK502" i="1"/>
  <c r="BG502" i="1" s="1"/>
  <c r="AM501" i="1"/>
  <c r="BI501" i="1" s="1"/>
  <c r="AK501" i="1"/>
  <c r="BG501" i="1" s="1"/>
  <c r="AM500" i="1"/>
  <c r="BI500" i="1" s="1"/>
  <c r="AK500" i="1"/>
  <c r="BG500" i="1" s="1"/>
  <c r="AM499" i="1"/>
  <c r="BI499" i="1" s="1"/>
  <c r="AK499" i="1"/>
  <c r="BG499" i="1" s="1"/>
  <c r="AM498" i="1"/>
  <c r="BI498" i="1" s="1"/>
  <c r="AK498" i="1"/>
  <c r="BG498" i="1" s="1"/>
  <c r="AM497" i="1"/>
  <c r="BI497" i="1" s="1"/>
  <c r="AK497" i="1"/>
  <c r="BG497" i="1" s="1"/>
  <c r="BI496" i="1"/>
  <c r="BH496" i="1"/>
  <c r="BG496" i="1"/>
  <c r="BF496" i="1"/>
  <c r="BE496" i="1"/>
  <c r="BD496" i="1"/>
  <c r="BC496" i="1"/>
  <c r="BB496" i="1"/>
  <c r="BA496" i="1"/>
  <c r="AZ496" i="1"/>
  <c r="AX496" i="1"/>
  <c r="AW496" i="1"/>
  <c r="AV496" i="1"/>
  <c r="AU496" i="1"/>
  <c r="AT496" i="1"/>
  <c r="AS496" i="1"/>
  <c r="AR496" i="1"/>
  <c r="AQ496" i="1"/>
  <c r="AP496" i="1"/>
  <c r="AO496" i="1"/>
  <c r="AN496" i="1"/>
  <c r="C496" i="1"/>
  <c r="J496" i="1" s="1"/>
  <c r="BI495" i="1"/>
  <c r="BH495" i="1"/>
  <c r="BG495" i="1"/>
  <c r="BF495" i="1"/>
  <c r="BE495" i="1"/>
  <c r="BD495" i="1"/>
  <c r="BC495" i="1"/>
  <c r="BB495" i="1"/>
  <c r="BA495" i="1"/>
  <c r="AZ495" i="1"/>
  <c r="AX495" i="1"/>
  <c r="AW495" i="1"/>
  <c r="AV495" i="1"/>
  <c r="AU495" i="1"/>
  <c r="AT495" i="1"/>
  <c r="AS495" i="1"/>
  <c r="AR495" i="1"/>
  <c r="AQ495" i="1"/>
  <c r="AP495" i="1"/>
  <c r="AO495" i="1"/>
  <c r="AN495" i="1"/>
  <c r="AM494" i="1"/>
  <c r="BI494" i="1" s="1"/>
  <c r="AK494" i="1"/>
  <c r="BG494" i="1" s="1"/>
  <c r="AM493" i="1"/>
  <c r="BI493" i="1" s="1"/>
  <c r="AK493" i="1"/>
  <c r="BG493" i="1" s="1"/>
  <c r="AM492" i="1"/>
  <c r="BI492" i="1" s="1"/>
  <c r="AK492" i="1"/>
  <c r="BG492" i="1" s="1"/>
  <c r="AM491" i="1"/>
  <c r="BI491" i="1" s="1"/>
  <c r="AK491" i="1"/>
  <c r="BG491" i="1" s="1"/>
  <c r="AM490" i="1"/>
  <c r="BI490" i="1" s="1"/>
  <c r="AK490" i="1"/>
  <c r="BG490" i="1" s="1"/>
  <c r="AM489" i="1"/>
  <c r="BI489" i="1" s="1"/>
  <c r="AK489" i="1"/>
  <c r="BG489" i="1" s="1"/>
  <c r="AM488" i="1"/>
  <c r="BI488" i="1" s="1"/>
  <c r="AK488" i="1"/>
  <c r="BG488" i="1" s="1"/>
  <c r="BI487" i="1"/>
  <c r="BH487" i="1"/>
  <c r="BG487" i="1"/>
  <c r="BF487" i="1"/>
  <c r="BE487" i="1"/>
  <c r="BD487" i="1"/>
  <c r="BC487" i="1"/>
  <c r="BB487" i="1"/>
  <c r="BA487" i="1"/>
  <c r="AZ487" i="1"/>
  <c r="AX487" i="1"/>
  <c r="AW487" i="1"/>
  <c r="AV487" i="1"/>
  <c r="AU487" i="1"/>
  <c r="AT487" i="1"/>
  <c r="AS487" i="1"/>
  <c r="AR487" i="1"/>
  <c r="AQ487" i="1"/>
  <c r="AP487" i="1"/>
  <c r="AO487" i="1"/>
  <c r="AN487" i="1"/>
  <c r="C487" i="1"/>
  <c r="J487" i="1" s="1"/>
  <c r="BI486" i="1"/>
  <c r="BH486" i="1"/>
  <c r="BG486" i="1"/>
  <c r="BF486" i="1"/>
  <c r="BE486" i="1"/>
  <c r="BD486" i="1"/>
  <c r="BC486" i="1"/>
  <c r="BB486" i="1"/>
  <c r="BA486" i="1"/>
  <c r="AZ486" i="1"/>
  <c r="AX486" i="1"/>
  <c r="AW486" i="1"/>
  <c r="AV486" i="1"/>
  <c r="AU486" i="1"/>
  <c r="AT486" i="1"/>
  <c r="AS486" i="1"/>
  <c r="AR486" i="1"/>
  <c r="AQ486" i="1"/>
  <c r="AP486" i="1"/>
  <c r="AO486" i="1"/>
  <c r="AN486" i="1"/>
  <c r="AM485" i="1"/>
  <c r="BI485" i="1" s="1"/>
  <c r="AK485" i="1"/>
  <c r="BG485" i="1" s="1"/>
  <c r="AM484" i="1"/>
  <c r="BI484" i="1" s="1"/>
  <c r="AK484" i="1"/>
  <c r="BG484" i="1" s="1"/>
  <c r="AM483" i="1"/>
  <c r="BI483" i="1" s="1"/>
  <c r="AK483" i="1"/>
  <c r="BG483" i="1" s="1"/>
  <c r="AM482" i="1"/>
  <c r="BI482" i="1" s="1"/>
  <c r="AK482" i="1"/>
  <c r="BG482" i="1" s="1"/>
  <c r="AM481" i="1"/>
  <c r="AK481" i="1"/>
  <c r="AM480" i="1"/>
  <c r="AK480" i="1"/>
  <c r="AM479" i="1"/>
  <c r="AK479" i="1"/>
  <c r="BI478" i="1"/>
  <c r="BH478" i="1"/>
  <c r="BG478" i="1"/>
  <c r="BF478" i="1"/>
  <c r="BE478" i="1"/>
  <c r="BD478" i="1"/>
  <c r="BC478" i="1"/>
  <c r="BB478" i="1"/>
  <c r="BA478" i="1"/>
  <c r="AZ478" i="1"/>
  <c r="AX478" i="1"/>
  <c r="AW478" i="1"/>
  <c r="AV478" i="1"/>
  <c r="AU478" i="1"/>
  <c r="AT478" i="1"/>
  <c r="AS478" i="1"/>
  <c r="AR478" i="1"/>
  <c r="AQ478" i="1"/>
  <c r="AP478" i="1"/>
  <c r="AO478" i="1"/>
  <c r="AN478" i="1"/>
  <c r="C478" i="1"/>
  <c r="BI477" i="1"/>
  <c r="BH477" i="1"/>
  <c r="BG477" i="1"/>
  <c r="BF477" i="1"/>
  <c r="BE477" i="1"/>
  <c r="BD477" i="1"/>
  <c r="BC477" i="1"/>
  <c r="BB477" i="1"/>
  <c r="BA477" i="1"/>
  <c r="AZ477" i="1"/>
  <c r="AX477" i="1"/>
  <c r="AW477" i="1"/>
  <c r="AV477" i="1"/>
  <c r="AU477" i="1"/>
  <c r="AT477" i="1"/>
  <c r="AS477" i="1"/>
  <c r="AR477" i="1"/>
  <c r="AQ477" i="1"/>
  <c r="AP477" i="1"/>
  <c r="AO477" i="1"/>
  <c r="AN477" i="1"/>
  <c r="AM476" i="1"/>
  <c r="AK476" i="1"/>
  <c r="AM475" i="1"/>
  <c r="AK475" i="1"/>
  <c r="AM474" i="1"/>
  <c r="AK474" i="1"/>
  <c r="AM473" i="1"/>
  <c r="AK473" i="1"/>
  <c r="AM472" i="1"/>
  <c r="AK472" i="1"/>
  <c r="AM471" i="1"/>
  <c r="AK471" i="1"/>
  <c r="AM470" i="1"/>
  <c r="AK470" i="1"/>
  <c r="BI469" i="1"/>
  <c r="BH469" i="1"/>
  <c r="BG469" i="1"/>
  <c r="BF469" i="1"/>
  <c r="BE469" i="1"/>
  <c r="BD469" i="1"/>
  <c r="BC469" i="1"/>
  <c r="BB469" i="1"/>
  <c r="BA469" i="1"/>
  <c r="AZ469" i="1"/>
  <c r="AX469" i="1"/>
  <c r="AW469" i="1"/>
  <c r="AV469" i="1"/>
  <c r="AU469" i="1"/>
  <c r="AT469" i="1"/>
  <c r="AS469" i="1"/>
  <c r="AR469" i="1"/>
  <c r="AQ469" i="1"/>
  <c r="AP469" i="1"/>
  <c r="AO469" i="1"/>
  <c r="AN469" i="1"/>
  <c r="C469" i="1"/>
  <c r="BI468" i="1"/>
  <c r="BH468" i="1"/>
  <c r="BG468" i="1"/>
  <c r="BF468" i="1"/>
  <c r="BE468" i="1"/>
  <c r="BD468" i="1"/>
  <c r="BC468" i="1"/>
  <c r="BB468" i="1"/>
  <c r="BA468" i="1"/>
  <c r="AZ468" i="1"/>
  <c r="AX468" i="1"/>
  <c r="AW468" i="1"/>
  <c r="AV468" i="1"/>
  <c r="AU468" i="1"/>
  <c r="AT468" i="1"/>
  <c r="AS468" i="1"/>
  <c r="AR468" i="1"/>
  <c r="AQ468" i="1"/>
  <c r="AP468" i="1"/>
  <c r="AO468" i="1"/>
  <c r="AN468" i="1"/>
  <c r="AM467" i="1"/>
  <c r="AK467" i="1"/>
  <c r="AM466" i="1"/>
  <c r="AK466" i="1"/>
  <c r="AM465" i="1"/>
  <c r="AK465" i="1"/>
  <c r="AM464" i="1"/>
  <c r="AK464" i="1"/>
  <c r="AM463" i="1"/>
  <c r="AK463" i="1"/>
  <c r="AM462" i="1"/>
  <c r="AK462" i="1"/>
  <c r="AM461" i="1"/>
  <c r="AK461" i="1"/>
  <c r="BI460" i="1"/>
  <c r="BH460" i="1"/>
  <c r="BG460" i="1"/>
  <c r="BF460" i="1"/>
  <c r="BE460" i="1"/>
  <c r="BD460" i="1"/>
  <c r="BC460" i="1"/>
  <c r="BB460" i="1"/>
  <c r="BA460" i="1"/>
  <c r="AZ460" i="1"/>
  <c r="AX460" i="1"/>
  <c r="AW460" i="1"/>
  <c r="AV460" i="1"/>
  <c r="AU460" i="1"/>
  <c r="AT460" i="1"/>
  <c r="AS460" i="1"/>
  <c r="AR460" i="1"/>
  <c r="AQ460" i="1"/>
  <c r="AP460" i="1"/>
  <c r="AO460" i="1"/>
  <c r="AN460" i="1"/>
  <c r="C460" i="1"/>
  <c r="BI459" i="1"/>
  <c r="BH459" i="1"/>
  <c r="BG459" i="1"/>
  <c r="BF459" i="1"/>
  <c r="BE459" i="1"/>
  <c r="BD459" i="1"/>
  <c r="BC459" i="1"/>
  <c r="BB459" i="1"/>
  <c r="BA459" i="1"/>
  <c r="AZ459" i="1"/>
  <c r="AX459" i="1"/>
  <c r="AW459" i="1"/>
  <c r="AV459" i="1"/>
  <c r="AU459" i="1"/>
  <c r="AT459" i="1"/>
  <c r="AS459" i="1"/>
  <c r="AR459" i="1"/>
  <c r="AQ459" i="1"/>
  <c r="AP459" i="1"/>
  <c r="AO459" i="1"/>
  <c r="AN459" i="1"/>
  <c r="AM458" i="1"/>
  <c r="AK458" i="1"/>
  <c r="AM457" i="1"/>
  <c r="AK457" i="1"/>
  <c r="AM456" i="1"/>
  <c r="AK456" i="1"/>
  <c r="AM455" i="1"/>
  <c r="AK455" i="1"/>
  <c r="AM454" i="1"/>
  <c r="AK454" i="1"/>
  <c r="AM453" i="1"/>
  <c r="AK453" i="1"/>
  <c r="AM452" i="1"/>
  <c r="AK452" i="1"/>
  <c r="BI451" i="1"/>
  <c r="BH451" i="1"/>
  <c r="BG451" i="1"/>
  <c r="BF451" i="1"/>
  <c r="BE451" i="1"/>
  <c r="BD451" i="1"/>
  <c r="BC451" i="1"/>
  <c r="BB451" i="1"/>
  <c r="BA451" i="1"/>
  <c r="AZ451" i="1"/>
  <c r="AX451" i="1"/>
  <c r="AW451" i="1"/>
  <c r="AV451" i="1"/>
  <c r="AU451" i="1"/>
  <c r="AT451" i="1"/>
  <c r="AS451" i="1"/>
  <c r="AR451" i="1"/>
  <c r="AQ451" i="1"/>
  <c r="AP451" i="1"/>
  <c r="AO451" i="1"/>
  <c r="AN451" i="1"/>
  <c r="C451" i="1"/>
  <c r="BI450" i="1"/>
  <c r="BH450" i="1"/>
  <c r="BG450" i="1"/>
  <c r="BF450" i="1"/>
  <c r="BE450" i="1"/>
  <c r="BD450" i="1"/>
  <c r="BC450" i="1"/>
  <c r="BB450" i="1"/>
  <c r="BA450" i="1"/>
  <c r="AZ450" i="1"/>
  <c r="AX450" i="1"/>
  <c r="AW450" i="1"/>
  <c r="AV450" i="1"/>
  <c r="AU450" i="1"/>
  <c r="AT450" i="1"/>
  <c r="AS450" i="1"/>
  <c r="AR450" i="1"/>
  <c r="AQ450" i="1"/>
  <c r="AP450" i="1"/>
  <c r="AO450" i="1"/>
  <c r="AN450" i="1"/>
  <c r="AM449" i="1"/>
  <c r="AK449" i="1"/>
  <c r="AM448" i="1"/>
  <c r="AK448" i="1"/>
  <c r="AM447" i="1"/>
  <c r="AK447" i="1"/>
  <c r="AM446" i="1"/>
  <c r="AK446" i="1"/>
  <c r="BI445" i="1"/>
  <c r="BG445" i="1"/>
  <c r="AX445" i="1"/>
  <c r="AV445" i="1"/>
  <c r="AM445" i="1"/>
  <c r="AK445" i="1"/>
  <c r="BI444" i="1"/>
  <c r="BG444" i="1"/>
  <c r="AX444" i="1"/>
  <c r="AV444" i="1"/>
  <c r="AM444" i="1"/>
  <c r="AK444" i="1"/>
  <c r="AM443" i="1"/>
  <c r="AK443" i="1"/>
  <c r="B443" i="1"/>
  <c r="BI442" i="1"/>
  <c r="BH442" i="1"/>
  <c r="BG442" i="1"/>
  <c r="BF442" i="1"/>
  <c r="BE442" i="1"/>
  <c r="BD442" i="1"/>
  <c r="BC442" i="1"/>
  <c r="BB442" i="1"/>
  <c r="BA442" i="1"/>
  <c r="AZ442" i="1"/>
  <c r="AX442" i="1"/>
  <c r="AW442" i="1"/>
  <c r="AV442" i="1"/>
  <c r="AU442" i="1"/>
  <c r="AT442" i="1"/>
  <c r="AS442" i="1"/>
  <c r="AR442" i="1"/>
  <c r="AQ442" i="1"/>
  <c r="AP442" i="1"/>
  <c r="AO442" i="1"/>
  <c r="AN442" i="1"/>
  <c r="J442" i="1"/>
  <c r="H442" i="1"/>
  <c r="F442" i="1"/>
  <c r="D442" i="1"/>
  <c r="C442" i="1"/>
  <c r="K442" i="1" s="1"/>
  <c r="B442" i="1"/>
  <c r="B446" i="1" s="1"/>
  <c r="BI441" i="1"/>
  <c r="BH441" i="1"/>
  <c r="BG441" i="1"/>
  <c r="BF441" i="1"/>
  <c r="BE441" i="1"/>
  <c r="BD441" i="1"/>
  <c r="BC441" i="1"/>
  <c r="BB441" i="1"/>
  <c r="BA441" i="1"/>
  <c r="AZ441" i="1"/>
  <c r="AX441" i="1"/>
  <c r="AW441" i="1"/>
  <c r="AV441" i="1"/>
  <c r="AU441" i="1"/>
  <c r="AT441" i="1"/>
  <c r="AS441" i="1"/>
  <c r="AR441" i="1"/>
  <c r="AQ441" i="1"/>
  <c r="AP441" i="1"/>
  <c r="AO441" i="1"/>
  <c r="AN441" i="1"/>
  <c r="BI440" i="1"/>
  <c r="BG440" i="1"/>
  <c r="AX440" i="1"/>
  <c r="AV440" i="1"/>
  <c r="AM440" i="1"/>
  <c r="AK440" i="1"/>
  <c r="BI439" i="1"/>
  <c r="BG439" i="1"/>
  <c r="AX439" i="1"/>
  <c r="AV439" i="1"/>
  <c r="AM439" i="1"/>
  <c r="AK439" i="1"/>
  <c r="BI438" i="1"/>
  <c r="BG438" i="1"/>
  <c r="AX438" i="1"/>
  <c r="AV438" i="1"/>
  <c r="AM438" i="1"/>
  <c r="AK438" i="1"/>
  <c r="BI437" i="1"/>
  <c r="BG437" i="1"/>
  <c r="AX437" i="1"/>
  <c r="AV437" i="1"/>
  <c r="AM437" i="1"/>
  <c r="AK437" i="1"/>
  <c r="BI436" i="1"/>
  <c r="BG436" i="1"/>
  <c r="AX436" i="1"/>
  <c r="AV436" i="1"/>
  <c r="AM436" i="1"/>
  <c r="AK436" i="1"/>
  <c r="BI435" i="1"/>
  <c r="BG435" i="1"/>
  <c r="AX435" i="1"/>
  <c r="AV435" i="1"/>
  <c r="AM435" i="1"/>
  <c r="AK435" i="1"/>
  <c r="BI434" i="1"/>
  <c r="BG434" i="1"/>
  <c r="AX434" i="1"/>
  <c r="AV434" i="1"/>
  <c r="AM434" i="1"/>
  <c r="AK434" i="1"/>
  <c r="BI433" i="1"/>
  <c r="BH433" i="1"/>
  <c r="BG433" i="1"/>
  <c r="BF433" i="1"/>
  <c r="BE433" i="1"/>
  <c r="BD433" i="1"/>
  <c r="BC433" i="1"/>
  <c r="BB433" i="1"/>
  <c r="BA433" i="1"/>
  <c r="AZ433" i="1"/>
  <c r="AX433" i="1"/>
  <c r="AW433" i="1"/>
  <c r="AV433" i="1"/>
  <c r="AU433" i="1"/>
  <c r="AT433" i="1"/>
  <c r="AS433" i="1"/>
  <c r="AR433" i="1"/>
  <c r="AQ433" i="1"/>
  <c r="AP433" i="1"/>
  <c r="AO433" i="1"/>
  <c r="AN433" i="1"/>
  <c r="J433" i="1"/>
  <c r="H433" i="1"/>
  <c r="F433" i="1"/>
  <c r="D433" i="1"/>
  <c r="C433" i="1"/>
  <c r="K433" i="1" s="1"/>
  <c r="B433" i="1"/>
  <c r="B440" i="1" s="1"/>
  <c r="BI432" i="1"/>
  <c r="BH432" i="1"/>
  <c r="BG432" i="1"/>
  <c r="BF432" i="1"/>
  <c r="BE432" i="1"/>
  <c r="BD432" i="1"/>
  <c r="BC432" i="1"/>
  <c r="BB432" i="1"/>
  <c r="BA432" i="1"/>
  <c r="AZ432" i="1"/>
  <c r="AX432" i="1"/>
  <c r="AW432" i="1"/>
  <c r="AV432" i="1"/>
  <c r="AU432" i="1"/>
  <c r="AT432" i="1"/>
  <c r="AS432" i="1"/>
  <c r="AR432" i="1"/>
  <c r="AQ432" i="1"/>
  <c r="AP432" i="1"/>
  <c r="AO432" i="1"/>
  <c r="AN432" i="1"/>
  <c r="BI431" i="1"/>
  <c r="BG431" i="1"/>
  <c r="AX431" i="1"/>
  <c r="AV431" i="1"/>
  <c r="AM431" i="1"/>
  <c r="AK431" i="1"/>
  <c r="BI430" i="1"/>
  <c r="BG430" i="1"/>
  <c r="AX430" i="1"/>
  <c r="AV430" i="1"/>
  <c r="AM430" i="1"/>
  <c r="AK430" i="1"/>
  <c r="BI429" i="1"/>
  <c r="BG429" i="1"/>
  <c r="AX429" i="1"/>
  <c r="AV429" i="1"/>
  <c r="AM429" i="1"/>
  <c r="AK429" i="1"/>
  <c r="BI428" i="1"/>
  <c r="BG428" i="1"/>
  <c r="AX428" i="1"/>
  <c r="AV428" i="1"/>
  <c r="AM428" i="1"/>
  <c r="AK428" i="1"/>
  <c r="BI427" i="1"/>
  <c r="BG427" i="1"/>
  <c r="AX427" i="1"/>
  <c r="AV427" i="1"/>
  <c r="AM427" i="1"/>
  <c r="AK427" i="1"/>
  <c r="BI426" i="1"/>
  <c r="BG426" i="1"/>
  <c r="AX426" i="1"/>
  <c r="AV426" i="1"/>
  <c r="AM426" i="1"/>
  <c r="AK426" i="1"/>
  <c r="BI425" i="1"/>
  <c r="BG425" i="1"/>
  <c r="AX425" i="1"/>
  <c r="AV425" i="1"/>
  <c r="AM425" i="1"/>
  <c r="AK425" i="1"/>
  <c r="BI424" i="1"/>
  <c r="BH424" i="1"/>
  <c r="BG424" i="1"/>
  <c r="BF424" i="1"/>
  <c r="BE424" i="1"/>
  <c r="BD424" i="1"/>
  <c r="BC424" i="1"/>
  <c r="BB424" i="1"/>
  <c r="BA424" i="1"/>
  <c r="AZ424" i="1"/>
  <c r="AX424" i="1"/>
  <c r="AW424" i="1"/>
  <c r="AV424" i="1"/>
  <c r="AU424" i="1"/>
  <c r="AT424" i="1"/>
  <c r="AS424" i="1"/>
  <c r="AR424" i="1"/>
  <c r="AQ424" i="1"/>
  <c r="AP424" i="1"/>
  <c r="AO424" i="1"/>
  <c r="AN424" i="1"/>
  <c r="J424" i="1"/>
  <c r="H424" i="1"/>
  <c r="F424" i="1"/>
  <c r="D424" i="1"/>
  <c r="C424" i="1"/>
  <c r="K424" i="1" s="1"/>
  <c r="B424" i="1"/>
  <c r="B430" i="1" s="1"/>
  <c r="BI423" i="1"/>
  <c r="BH423" i="1"/>
  <c r="BG423" i="1"/>
  <c r="BF423" i="1"/>
  <c r="BE423" i="1"/>
  <c r="BD423" i="1"/>
  <c r="BC423" i="1"/>
  <c r="BB423" i="1"/>
  <c r="BA423" i="1"/>
  <c r="AZ423" i="1"/>
  <c r="AX423" i="1"/>
  <c r="AW423" i="1"/>
  <c r="AV423" i="1"/>
  <c r="AU423" i="1"/>
  <c r="AT423" i="1"/>
  <c r="AS423" i="1"/>
  <c r="AR423" i="1"/>
  <c r="AQ423" i="1"/>
  <c r="AP423" i="1"/>
  <c r="AO423" i="1"/>
  <c r="AN423" i="1"/>
  <c r="BI422" i="1"/>
  <c r="BG422" i="1"/>
  <c r="AX422" i="1"/>
  <c r="AV422" i="1"/>
  <c r="AM422" i="1"/>
  <c r="AK422" i="1"/>
  <c r="BI421" i="1"/>
  <c r="BG421" i="1"/>
  <c r="AX421" i="1"/>
  <c r="AV421" i="1"/>
  <c r="AM421" i="1"/>
  <c r="AK421" i="1"/>
  <c r="BI420" i="1"/>
  <c r="BG420" i="1"/>
  <c r="AX420" i="1"/>
  <c r="AV420" i="1"/>
  <c r="AM420" i="1"/>
  <c r="AK420" i="1"/>
  <c r="BI419" i="1"/>
  <c r="BG419" i="1"/>
  <c r="AX419" i="1"/>
  <c r="AV419" i="1"/>
  <c r="AM419" i="1"/>
  <c r="AK419" i="1"/>
  <c r="BI418" i="1"/>
  <c r="BG418" i="1"/>
  <c r="AX418" i="1"/>
  <c r="AV418" i="1"/>
  <c r="AM418" i="1"/>
  <c r="AK418" i="1"/>
  <c r="BI417" i="1"/>
  <c r="BG417" i="1"/>
  <c r="AX417" i="1"/>
  <c r="AV417" i="1"/>
  <c r="AM417" i="1"/>
  <c r="AK417" i="1"/>
  <c r="BI416" i="1"/>
  <c r="BG416" i="1"/>
  <c r="AX416" i="1"/>
  <c r="AV416" i="1"/>
  <c r="AM416" i="1"/>
  <c r="AK416" i="1"/>
  <c r="BI415" i="1"/>
  <c r="BH415" i="1"/>
  <c r="BG415" i="1"/>
  <c r="BF415" i="1"/>
  <c r="BE415" i="1"/>
  <c r="BD415" i="1"/>
  <c r="BC415" i="1"/>
  <c r="BB415" i="1"/>
  <c r="BA415" i="1"/>
  <c r="AZ415" i="1"/>
  <c r="AX415" i="1"/>
  <c r="AW415" i="1"/>
  <c r="AV415" i="1"/>
  <c r="AU415" i="1"/>
  <c r="AT415" i="1"/>
  <c r="AS415" i="1"/>
  <c r="AR415" i="1"/>
  <c r="AQ415" i="1"/>
  <c r="AP415" i="1"/>
  <c r="AO415" i="1"/>
  <c r="AN415" i="1"/>
  <c r="J415" i="1"/>
  <c r="H415" i="1"/>
  <c r="F415" i="1"/>
  <c r="D415" i="1"/>
  <c r="C415" i="1"/>
  <c r="K415" i="1" s="1"/>
  <c r="B415" i="1"/>
  <c r="B422" i="1" s="1"/>
  <c r="BI414" i="1"/>
  <c r="BH414" i="1"/>
  <c r="BG414" i="1"/>
  <c r="BF414" i="1"/>
  <c r="BE414" i="1"/>
  <c r="BD414" i="1"/>
  <c r="BC414" i="1"/>
  <c r="BB414" i="1"/>
  <c r="BA414" i="1"/>
  <c r="AZ414" i="1"/>
  <c r="AX414" i="1"/>
  <c r="AW414" i="1"/>
  <c r="AV414" i="1"/>
  <c r="AU414" i="1"/>
  <c r="AT414" i="1"/>
  <c r="AS414" i="1"/>
  <c r="AR414" i="1"/>
  <c r="AQ414" i="1"/>
  <c r="AP414" i="1"/>
  <c r="AO414" i="1"/>
  <c r="AN414" i="1"/>
  <c r="BI413" i="1"/>
  <c r="BG413" i="1"/>
  <c r="AX413" i="1"/>
  <c r="AV413" i="1"/>
  <c r="AM413" i="1"/>
  <c r="AK413" i="1"/>
  <c r="BI412" i="1"/>
  <c r="BG412" i="1"/>
  <c r="AX412" i="1"/>
  <c r="AV412" i="1"/>
  <c r="AM412" i="1"/>
  <c r="AK412" i="1"/>
  <c r="BI411" i="1"/>
  <c r="BG411" i="1"/>
  <c r="AX411" i="1"/>
  <c r="AV411" i="1"/>
  <c r="AM411" i="1"/>
  <c r="AK411" i="1"/>
  <c r="BI410" i="1"/>
  <c r="BG410" i="1"/>
  <c r="AX410" i="1"/>
  <c r="AV410" i="1"/>
  <c r="AM410" i="1"/>
  <c r="AK410" i="1"/>
  <c r="BI409" i="1"/>
  <c r="BG409" i="1"/>
  <c r="AX409" i="1"/>
  <c r="AV409" i="1"/>
  <c r="AM409" i="1"/>
  <c r="AK409" i="1"/>
  <c r="BI408" i="1"/>
  <c r="BG408" i="1"/>
  <c r="AX408" i="1"/>
  <c r="AV408" i="1"/>
  <c r="AM408" i="1"/>
  <c r="AK408" i="1"/>
  <c r="BI407" i="1"/>
  <c r="BG407" i="1"/>
  <c r="AX407" i="1"/>
  <c r="AV407" i="1"/>
  <c r="AM407" i="1"/>
  <c r="AK407" i="1"/>
  <c r="BI406" i="1"/>
  <c r="BH406" i="1"/>
  <c r="BG406" i="1"/>
  <c r="BF406" i="1"/>
  <c r="BE406" i="1"/>
  <c r="BD406" i="1"/>
  <c r="BC406" i="1"/>
  <c r="BB406" i="1"/>
  <c r="BA406" i="1"/>
  <c r="AZ406" i="1"/>
  <c r="AX406" i="1"/>
  <c r="AW406" i="1"/>
  <c r="AV406" i="1"/>
  <c r="AU406" i="1"/>
  <c r="AT406" i="1"/>
  <c r="AS406" i="1"/>
  <c r="AR406" i="1"/>
  <c r="AQ406" i="1"/>
  <c r="AP406" i="1"/>
  <c r="AO406" i="1"/>
  <c r="AN406" i="1"/>
  <c r="J406" i="1"/>
  <c r="H406" i="1"/>
  <c r="F406" i="1"/>
  <c r="D406" i="1"/>
  <c r="C406" i="1"/>
  <c r="K406" i="1" s="1"/>
  <c r="B406" i="1"/>
  <c r="B412" i="1" s="1"/>
  <c r="BI405" i="1"/>
  <c r="BH405" i="1"/>
  <c r="BG405" i="1"/>
  <c r="BF405" i="1"/>
  <c r="BE405" i="1"/>
  <c r="BD405" i="1"/>
  <c r="BC405" i="1"/>
  <c r="BB405" i="1"/>
  <c r="BA405" i="1"/>
  <c r="AZ405" i="1"/>
  <c r="AX405" i="1"/>
  <c r="AW405" i="1"/>
  <c r="AV405" i="1"/>
  <c r="AU405" i="1"/>
  <c r="AT405" i="1"/>
  <c r="AS405" i="1"/>
  <c r="AR405" i="1"/>
  <c r="AQ405" i="1"/>
  <c r="AP405" i="1"/>
  <c r="AO405" i="1"/>
  <c r="AN405" i="1"/>
  <c r="BI404" i="1"/>
  <c r="BG404" i="1"/>
  <c r="AX404" i="1"/>
  <c r="AV404" i="1"/>
  <c r="AM404" i="1"/>
  <c r="AK404" i="1"/>
  <c r="BI403" i="1"/>
  <c r="BG403" i="1"/>
  <c r="AX403" i="1"/>
  <c r="AV403" i="1"/>
  <c r="AM403" i="1"/>
  <c r="AK403" i="1"/>
  <c r="BI402" i="1"/>
  <c r="BG402" i="1"/>
  <c r="AX402" i="1"/>
  <c r="AV402" i="1"/>
  <c r="AM402" i="1"/>
  <c r="AK402" i="1"/>
  <c r="BI401" i="1"/>
  <c r="BG401" i="1"/>
  <c r="AX401" i="1"/>
  <c r="AV401" i="1"/>
  <c r="AM401" i="1"/>
  <c r="AK401" i="1"/>
  <c r="BI400" i="1"/>
  <c r="BG400" i="1"/>
  <c r="AX400" i="1"/>
  <c r="AV400" i="1"/>
  <c r="AM400" i="1"/>
  <c r="AK400" i="1"/>
  <c r="BI399" i="1"/>
  <c r="BG399" i="1"/>
  <c r="AX399" i="1"/>
  <c r="AV399" i="1"/>
  <c r="AM399" i="1"/>
  <c r="AK399" i="1"/>
  <c r="BI398" i="1"/>
  <c r="BG398" i="1"/>
  <c r="AX398" i="1"/>
  <c r="AV398" i="1"/>
  <c r="AM398" i="1"/>
  <c r="AK398" i="1"/>
  <c r="BI397" i="1"/>
  <c r="BH397" i="1"/>
  <c r="BG397" i="1"/>
  <c r="BF397" i="1"/>
  <c r="BE397" i="1"/>
  <c r="BD397" i="1"/>
  <c r="BC397" i="1"/>
  <c r="BB397" i="1"/>
  <c r="BA397" i="1"/>
  <c r="AZ397" i="1"/>
  <c r="AX397" i="1"/>
  <c r="AW397" i="1"/>
  <c r="AV397" i="1"/>
  <c r="AU397" i="1"/>
  <c r="AT397" i="1"/>
  <c r="AS397" i="1"/>
  <c r="AR397" i="1"/>
  <c r="AQ397" i="1"/>
  <c r="AP397" i="1"/>
  <c r="AO397" i="1"/>
  <c r="AN397" i="1"/>
  <c r="J397" i="1"/>
  <c r="H397" i="1"/>
  <c r="F397" i="1"/>
  <c r="D397" i="1"/>
  <c r="C397" i="1"/>
  <c r="K397" i="1" s="1"/>
  <c r="B397" i="1"/>
  <c r="B404" i="1" s="1"/>
  <c r="BI396" i="1"/>
  <c r="BH396" i="1"/>
  <c r="BG396" i="1"/>
  <c r="BF396" i="1"/>
  <c r="BE396" i="1"/>
  <c r="BD396" i="1"/>
  <c r="BC396" i="1"/>
  <c r="BB396" i="1"/>
  <c r="BA396" i="1"/>
  <c r="AZ396" i="1"/>
  <c r="AX396" i="1"/>
  <c r="AW396" i="1"/>
  <c r="AV396" i="1"/>
  <c r="AU396" i="1"/>
  <c r="AT396" i="1"/>
  <c r="AS396" i="1"/>
  <c r="AR396" i="1"/>
  <c r="AQ396" i="1"/>
  <c r="AP396" i="1"/>
  <c r="AO396" i="1"/>
  <c r="AN396" i="1"/>
  <c r="BI395" i="1"/>
  <c r="BG395" i="1"/>
  <c r="AX395" i="1"/>
  <c r="AV395" i="1"/>
  <c r="AM395" i="1"/>
  <c r="AK395" i="1"/>
  <c r="BI394" i="1"/>
  <c r="BG394" i="1"/>
  <c r="AX394" i="1"/>
  <c r="AV394" i="1"/>
  <c r="AM394" i="1"/>
  <c r="AK394" i="1"/>
  <c r="BI393" i="1"/>
  <c r="BG393" i="1"/>
  <c r="AX393" i="1"/>
  <c r="AV393" i="1"/>
  <c r="AM393" i="1"/>
  <c r="AK393" i="1"/>
  <c r="BI392" i="1"/>
  <c r="BG392" i="1"/>
  <c r="AX392" i="1"/>
  <c r="AV392" i="1"/>
  <c r="AM392" i="1"/>
  <c r="AK392" i="1"/>
  <c r="BI391" i="1"/>
  <c r="BG391" i="1"/>
  <c r="AX391" i="1"/>
  <c r="AV391" i="1"/>
  <c r="AM391" i="1"/>
  <c r="AK391" i="1"/>
  <c r="BI390" i="1"/>
  <c r="BG390" i="1"/>
  <c r="AX390" i="1"/>
  <c r="AV390" i="1"/>
  <c r="AM390" i="1"/>
  <c r="AK390" i="1"/>
  <c r="AM389" i="1"/>
  <c r="AK389" i="1"/>
  <c r="BI388" i="1"/>
  <c r="BH388" i="1"/>
  <c r="BG388" i="1"/>
  <c r="BF388" i="1"/>
  <c r="BE388" i="1"/>
  <c r="BD388" i="1"/>
  <c r="BC388" i="1"/>
  <c r="BB388" i="1"/>
  <c r="BA388" i="1"/>
  <c r="AZ388" i="1"/>
  <c r="AX388" i="1"/>
  <c r="AW388" i="1"/>
  <c r="AV388" i="1"/>
  <c r="AU388" i="1"/>
  <c r="AT388" i="1"/>
  <c r="AS388" i="1"/>
  <c r="AR388" i="1"/>
  <c r="AQ388" i="1"/>
  <c r="AP388" i="1"/>
  <c r="AO388" i="1"/>
  <c r="AN388" i="1"/>
  <c r="C388" i="1"/>
  <c r="BI387" i="1"/>
  <c r="BH387" i="1"/>
  <c r="BG387" i="1"/>
  <c r="BF387" i="1"/>
  <c r="BE387" i="1"/>
  <c r="BD387" i="1"/>
  <c r="BC387" i="1"/>
  <c r="BB387" i="1"/>
  <c r="BA387" i="1"/>
  <c r="AZ387" i="1"/>
  <c r="AX387" i="1"/>
  <c r="AW387" i="1"/>
  <c r="AV387" i="1"/>
  <c r="AU387" i="1"/>
  <c r="AT387" i="1"/>
  <c r="AS387" i="1"/>
  <c r="AR387" i="1"/>
  <c r="AQ387" i="1"/>
  <c r="AP387" i="1"/>
  <c r="AO387" i="1"/>
  <c r="AN387" i="1"/>
  <c r="AM386" i="1"/>
  <c r="AK386" i="1"/>
  <c r="AM385" i="1"/>
  <c r="BI385" i="1" s="1"/>
  <c r="AK385" i="1"/>
  <c r="BG385" i="1" s="1"/>
  <c r="AX384" i="1"/>
  <c r="AV384" i="1"/>
  <c r="AM384" i="1"/>
  <c r="BI384" i="1" s="1"/>
  <c r="AK384" i="1"/>
  <c r="BG384" i="1" s="1"/>
  <c r="AM383" i="1"/>
  <c r="BI383" i="1" s="1"/>
  <c r="AK383" i="1"/>
  <c r="BG383" i="1" s="1"/>
  <c r="AM382" i="1"/>
  <c r="BI382" i="1" s="1"/>
  <c r="AK382" i="1"/>
  <c r="BG382" i="1" s="1"/>
  <c r="AM381" i="1"/>
  <c r="BI381" i="1" s="1"/>
  <c r="AK381" i="1"/>
  <c r="BG381" i="1" s="1"/>
  <c r="AM380" i="1"/>
  <c r="BI380" i="1" s="1"/>
  <c r="AK380" i="1"/>
  <c r="BG380" i="1" s="1"/>
  <c r="BI379" i="1"/>
  <c r="BH379" i="1"/>
  <c r="BG379" i="1"/>
  <c r="BF379" i="1"/>
  <c r="BE379" i="1"/>
  <c r="BD379" i="1"/>
  <c r="BC379" i="1"/>
  <c r="BB379" i="1"/>
  <c r="BA379" i="1"/>
  <c r="AZ379" i="1"/>
  <c r="AX379" i="1"/>
  <c r="AW379" i="1"/>
  <c r="AV379" i="1"/>
  <c r="AU379" i="1"/>
  <c r="AT379" i="1"/>
  <c r="AS379" i="1"/>
  <c r="AR379" i="1"/>
  <c r="AQ379" i="1"/>
  <c r="AP379" i="1"/>
  <c r="AO379" i="1"/>
  <c r="AN379" i="1"/>
  <c r="C379" i="1"/>
  <c r="K379" i="1" s="1"/>
  <c r="BI378" i="1"/>
  <c r="BH378" i="1"/>
  <c r="BG378" i="1"/>
  <c r="BF378" i="1"/>
  <c r="BE378" i="1"/>
  <c r="BD378" i="1"/>
  <c r="BC378" i="1"/>
  <c r="BB378" i="1"/>
  <c r="BA378" i="1"/>
  <c r="AZ378" i="1"/>
  <c r="AX378" i="1"/>
  <c r="AW378" i="1"/>
  <c r="AV378" i="1"/>
  <c r="AU378" i="1"/>
  <c r="AT378" i="1"/>
  <c r="AS378" i="1"/>
  <c r="AR378" i="1"/>
  <c r="AQ378" i="1"/>
  <c r="AP378" i="1"/>
  <c r="AO378" i="1"/>
  <c r="AN378" i="1"/>
  <c r="AM377" i="1"/>
  <c r="BI377" i="1" s="1"/>
  <c r="AK377" i="1"/>
  <c r="BG377" i="1" s="1"/>
  <c r="AM376" i="1"/>
  <c r="BI376" i="1" s="1"/>
  <c r="AK376" i="1"/>
  <c r="BG376" i="1" s="1"/>
  <c r="AM375" i="1"/>
  <c r="BI375" i="1" s="1"/>
  <c r="AK375" i="1"/>
  <c r="BG375" i="1" s="1"/>
  <c r="AM374" i="1"/>
  <c r="BI374" i="1" s="1"/>
  <c r="AK374" i="1"/>
  <c r="BG374" i="1" s="1"/>
  <c r="AM373" i="1"/>
  <c r="BI373" i="1" s="1"/>
  <c r="AK373" i="1"/>
  <c r="BG373" i="1" s="1"/>
  <c r="AM372" i="1"/>
  <c r="BI372" i="1" s="1"/>
  <c r="AK372" i="1"/>
  <c r="BG372" i="1" s="1"/>
  <c r="AM371" i="1"/>
  <c r="BI371" i="1" s="1"/>
  <c r="AK371" i="1"/>
  <c r="BG371" i="1" s="1"/>
  <c r="BI370" i="1"/>
  <c r="BH370" i="1"/>
  <c r="BG370" i="1"/>
  <c r="BF370" i="1"/>
  <c r="BE370" i="1"/>
  <c r="BD370" i="1"/>
  <c r="BC370" i="1"/>
  <c r="BB370" i="1"/>
  <c r="BA370" i="1"/>
  <c r="AZ370" i="1"/>
  <c r="AX370" i="1"/>
  <c r="AW370" i="1"/>
  <c r="AV370" i="1"/>
  <c r="AU370" i="1"/>
  <c r="AT370" i="1"/>
  <c r="AS370" i="1"/>
  <c r="AR370" i="1"/>
  <c r="AQ370" i="1"/>
  <c r="AP370" i="1"/>
  <c r="AO370" i="1"/>
  <c r="AN370" i="1"/>
  <c r="C370" i="1"/>
  <c r="K370" i="1" s="1"/>
  <c r="BI369" i="1"/>
  <c r="BH369" i="1"/>
  <c r="BG369" i="1"/>
  <c r="BF369" i="1"/>
  <c r="BE369" i="1"/>
  <c r="BD369" i="1"/>
  <c r="BC369" i="1"/>
  <c r="BB369" i="1"/>
  <c r="BA369" i="1"/>
  <c r="AZ369" i="1"/>
  <c r="AX369" i="1"/>
  <c r="AW369" i="1"/>
  <c r="AV369" i="1"/>
  <c r="AU369" i="1"/>
  <c r="AT369" i="1"/>
  <c r="AS369" i="1"/>
  <c r="AR369" i="1"/>
  <c r="AQ369" i="1"/>
  <c r="AP369" i="1"/>
  <c r="AO369" i="1"/>
  <c r="AN369" i="1"/>
  <c r="AM368" i="1"/>
  <c r="BI368" i="1" s="1"/>
  <c r="AK368" i="1"/>
  <c r="BG368" i="1" s="1"/>
  <c r="AM367" i="1"/>
  <c r="BI367" i="1" s="1"/>
  <c r="AK367" i="1"/>
  <c r="BG367" i="1" s="1"/>
  <c r="AM366" i="1"/>
  <c r="BI366" i="1" s="1"/>
  <c r="AK366" i="1"/>
  <c r="BG366" i="1" s="1"/>
  <c r="AM365" i="1"/>
  <c r="BI365" i="1" s="1"/>
  <c r="AK365" i="1"/>
  <c r="BG365" i="1" s="1"/>
  <c r="AM364" i="1"/>
  <c r="BI364" i="1" s="1"/>
  <c r="AK364" i="1"/>
  <c r="BG364" i="1" s="1"/>
  <c r="AM363" i="1"/>
  <c r="BI363" i="1" s="1"/>
  <c r="AK363" i="1"/>
  <c r="BG363" i="1" s="1"/>
  <c r="AM362" i="1"/>
  <c r="BI362" i="1" s="1"/>
  <c r="AK362" i="1"/>
  <c r="BG362" i="1" s="1"/>
  <c r="BI361" i="1"/>
  <c r="BH361" i="1"/>
  <c r="BG361" i="1"/>
  <c r="BF361" i="1"/>
  <c r="BE361" i="1"/>
  <c r="BD361" i="1"/>
  <c r="BC361" i="1"/>
  <c r="BB361" i="1"/>
  <c r="BA361" i="1"/>
  <c r="AZ361" i="1"/>
  <c r="AX361" i="1"/>
  <c r="AW361" i="1"/>
  <c r="AV361" i="1"/>
  <c r="AU361" i="1"/>
  <c r="AT361" i="1"/>
  <c r="AS361" i="1"/>
  <c r="AR361" i="1"/>
  <c r="AQ361" i="1"/>
  <c r="AP361" i="1"/>
  <c r="AO361" i="1"/>
  <c r="AN361" i="1"/>
  <c r="C361" i="1"/>
  <c r="K361" i="1" s="1"/>
  <c r="BI360" i="1"/>
  <c r="BH360" i="1"/>
  <c r="BG360" i="1"/>
  <c r="BF360" i="1"/>
  <c r="BE360" i="1"/>
  <c r="BD360" i="1"/>
  <c r="BC360" i="1"/>
  <c r="BB360" i="1"/>
  <c r="BA360" i="1"/>
  <c r="AZ360" i="1"/>
  <c r="AX360" i="1"/>
  <c r="AW360" i="1"/>
  <c r="AV360" i="1"/>
  <c r="AU360" i="1"/>
  <c r="AT360" i="1"/>
  <c r="AS360" i="1"/>
  <c r="AR360" i="1"/>
  <c r="AQ360" i="1"/>
  <c r="AP360" i="1"/>
  <c r="AO360" i="1"/>
  <c r="AN360" i="1"/>
  <c r="AM359" i="1"/>
  <c r="BI359" i="1" s="1"/>
  <c r="AK359" i="1"/>
  <c r="BG359" i="1" s="1"/>
  <c r="AM358" i="1"/>
  <c r="BI358" i="1" s="1"/>
  <c r="AK358" i="1"/>
  <c r="BG358" i="1" s="1"/>
  <c r="AM357" i="1"/>
  <c r="BI357" i="1" s="1"/>
  <c r="AK357" i="1"/>
  <c r="BG357" i="1" s="1"/>
  <c r="AM356" i="1"/>
  <c r="BI356" i="1" s="1"/>
  <c r="AK356" i="1"/>
  <c r="BG356" i="1" s="1"/>
  <c r="AM355" i="1"/>
  <c r="BI355" i="1" s="1"/>
  <c r="AK355" i="1"/>
  <c r="BG355" i="1" s="1"/>
  <c r="AM354" i="1"/>
  <c r="BI354" i="1" s="1"/>
  <c r="AK354" i="1"/>
  <c r="BG354" i="1" s="1"/>
  <c r="AM353" i="1"/>
  <c r="BI353" i="1" s="1"/>
  <c r="AK353" i="1"/>
  <c r="BG353" i="1" s="1"/>
  <c r="BI352" i="1"/>
  <c r="BH352" i="1"/>
  <c r="BG352" i="1"/>
  <c r="BF352" i="1"/>
  <c r="BE352" i="1"/>
  <c r="BD352" i="1"/>
  <c r="BC352" i="1"/>
  <c r="BB352" i="1"/>
  <c r="BA352" i="1"/>
  <c r="AZ352" i="1"/>
  <c r="AX352" i="1"/>
  <c r="AW352" i="1"/>
  <c r="AV352" i="1"/>
  <c r="AU352" i="1"/>
  <c r="AT352" i="1"/>
  <c r="AS352" i="1"/>
  <c r="AR352" i="1"/>
  <c r="AQ352" i="1"/>
  <c r="AP352" i="1"/>
  <c r="AO352" i="1"/>
  <c r="AN352" i="1"/>
  <c r="C352" i="1"/>
  <c r="K352" i="1" s="1"/>
  <c r="BI351" i="1"/>
  <c r="BH351" i="1"/>
  <c r="BG351" i="1"/>
  <c r="BF351" i="1"/>
  <c r="BE351" i="1"/>
  <c r="BD351" i="1"/>
  <c r="BC351" i="1"/>
  <c r="BB351" i="1"/>
  <c r="BA351" i="1"/>
  <c r="AZ351" i="1"/>
  <c r="AX351" i="1"/>
  <c r="AW351" i="1"/>
  <c r="AV351" i="1"/>
  <c r="AU351" i="1"/>
  <c r="AT351" i="1"/>
  <c r="AS351" i="1"/>
  <c r="AR351" i="1"/>
  <c r="AQ351" i="1"/>
  <c r="AP351" i="1"/>
  <c r="AO351" i="1"/>
  <c r="AN351" i="1"/>
  <c r="AM350" i="1"/>
  <c r="BI350" i="1" s="1"/>
  <c r="AK350" i="1"/>
  <c r="BG350" i="1" s="1"/>
  <c r="AM349" i="1"/>
  <c r="BI349" i="1" s="1"/>
  <c r="AK349" i="1"/>
  <c r="BG349" i="1" s="1"/>
  <c r="AM348" i="1"/>
  <c r="BI348" i="1" s="1"/>
  <c r="AK348" i="1"/>
  <c r="BG348" i="1" s="1"/>
  <c r="AM347" i="1"/>
  <c r="BI347" i="1" s="1"/>
  <c r="AK347" i="1"/>
  <c r="BG347" i="1" s="1"/>
  <c r="AM346" i="1"/>
  <c r="BI346" i="1" s="1"/>
  <c r="AK346" i="1"/>
  <c r="BG346" i="1" s="1"/>
  <c r="AM345" i="1"/>
  <c r="BI345" i="1" s="1"/>
  <c r="AK345" i="1"/>
  <c r="BG345" i="1" s="1"/>
  <c r="AM344" i="1"/>
  <c r="BI344" i="1" s="1"/>
  <c r="AK344" i="1"/>
  <c r="BG344" i="1" s="1"/>
  <c r="BI343" i="1"/>
  <c r="BH343" i="1"/>
  <c r="BG343" i="1"/>
  <c r="BF343" i="1"/>
  <c r="BE343" i="1"/>
  <c r="BD343" i="1"/>
  <c r="BC343" i="1"/>
  <c r="BB343" i="1"/>
  <c r="BA343" i="1"/>
  <c r="AZ343" i="1"/>
  <c r="AX343" i="1"/>
  <c r="AW343" i="1"/>
  <c r="AV343" i="1"/>
  <c r="AU343" i="1"/>
  <c r="AT343" i="1"/>
  <c r="AS343" i="1"/>
  <c r="AR343" i="1"/>
  <c r="AQ343" i="1"/>
  <c r="AP343" i="1"/>
  <c r="AO343" i="1"/>
  <c r="AN343" i="1"/>
  <c r="C343" i="1"/>
  <c r="K343" i="1" s="1"/>
  <c r="BI342" i="1"/>
  <c r="BH342" i="1"/>
  <c r="BG342" i="1"/>
  <c r="BF342" i="1"/>
  <c r="BE342" i="1"/>
  <c r="BD342" i="1"/>
  <c r="BC342" i="1"/>
  <c r="BB342" i="1"/>
  <c r="BA342" i="1"/>
  <c r="AZ342" i="1"/>
  <c r="AX342" i="1"/>
  <c r="AW342" i="1"/>
  <c r="AV342" i="1"/>
  <c r="AU342" i="1"/>
  <c r="AT342" i="1"/>
  <c r="AS342" i="1"/>
  <c r="AR342" i="1"/>
  <c r="AQ342" i="1"/>
  <c r="AP342" i="1"/>
  <c r="AO342" i="1"/>
  <c r="AN342" i="1"/>
  <c r="AM341" i="1"/>
  <c r="BI341" i="1" s="1"/>
  <c r="AK341" i="1"/>
  <c r="BG341" i="1" s="1"/>
  <c r="AM340" i="1"/>
  <c r="BI340" i="1" s="1"/>
  <c r="AK340" i="1"/>
  <c r="BG340" i="1" s="1"/>
  <c r="AM339" i="1"/>
  <c r="BI339" i="1" s="1"/>
  <c r="AK339" i="1"/>
  <c r="BG339" i="1" s="1"/>
  <c r="AM338" i="1"/>
  <c r="BI338" i="1" s="1"/>
  <c r="AK338" i="1"/>
  <c r="BG338" i="1" s="1"/>
  <c r="AM337" i="1"/>
  <c r="BI337" i="1" s="1"/>
  <c r="AK337" i="1"/>
  <c r="BG337" i="1" s="1"/>
  <c r="AM336" i="1"/>
  <c r="BI336" i="1" s="1"/>
  <c r="AK336" i="1"/>
  <c r="BG336" i="1" s="1"/>
  <c r="AM335" i="1"/>
  <c r="BI335" i="1" s="1"/>
  <c r="AK335" i="1"/>
  <c r="BG335" i="1" s="1"/>
  <c r="BI334" i="1"/>
  <c r="BH334" i="1"/>
  <c r="BG334" i="1"/>
  <c r="BF334" i="1"/>
  <c r="BE334" i="1"/>
  <c r="BD334" i="1"/>
  <c r="BC334" i="1"/>
  <c r="BB334" i="1"/>
  <c r="BA334" i="1"/>
  <c r="AZ334" i="1"/>
  <c r="AX334" i="1"/>
  <c r="AW334" i="1"/>
  <c r="AV334" i="1"/>
  <c r="AU334" i="1"/>
  <c r="AT334" i="1"/>
  <c r="AS334" i="1"/>
  <c r="AR334" i="1"/>
  <c r="AQ334" i="1"/>
  <c r="AP334" i="1"/>
  <c r="AO334" i="1"/>
  <c r="AN334" i="1"/>
  <c r="C334" i="1"/>
  <c r="K334" i="1" s="1"/>
  <c r="BI333" i="1"/>
  <c r="BH333" i="1"/>
  <c r="BG333" i="1"/>
  <c r="BF333" i="1"/>
  <c r="BE333" i="1"/>
  <c r="BD333" i="1"/>
  <c r="BC333" i="1"/>
  <c r="BB333" i="1"/>
  <c r="BA333" i="1"/>
  <c r="AZ333" i="1"/>
  <c r="AX333" i="1"/>
  <c r="AW333" i="1"/>
  <c r="AV333" i="1"/>
  <c r="AU333" i="1"/>
  <c r="AT333" i="1"/>
  <c r="AS333" i="1"/>
  <c r="AR333" i="1"/>
  <c r="AQ333" i="1"/>
  <c r="AP333" i="1"/>
  <c r="AO333" i="1"/>
  <c r="AN333" i="1"/>
  <c r="AM332" i="1"/>
  <c r="BI332" i="1" s="1"/>
  <c r="AK332" i="1"/>
  <c r="BG332" i="1" s="1"/>
  <c r="AM331" i="1"/>
  <c r="BI331" i="1" s="1"/>
  <c r="AK331" i="1"/>
  <c r="BG331" i="1" s="1"/>
  <c r="AM330" i="1"/>
  <c r="BI330" i="1" s="1"/>
  <c r="AK330" i="1"/>
  <c r="BG330" i="1" s="1"/>
  <c r="AM329" i="1"/>
  <c r="BI329" i="1" s="1"/>
  <c r="AK329" i="1"/>
  <c r="BG329" i="1" s="1"/>
  <c r="AM328" i="1"/>
  <c r="BI328" i="1" s="1"/>
  <c r="AK328" i="1"/>
  <c r="BG328" i="1" s="1"/>
  <c r="AM327" i="1"/>
  <c r="BI327" i="1" s="1"/>
  <c r="AK327" i="1"/>
  <c r="BG327" i="1" s="1"/>
  <c r="AM326" i="1"/>
  <c r="BI326" i="1" s="1"/>
  <c r="AK326" i="1"/>
  <c r="BG326" i="1" s="1"/>
  <c r="BI325" i="1"/>
  <c r="BH325" i="1"/>
  <c r="BG325" i="1"/>
  <c r="BF325" i="1"/>
  <c r="BE325" i="1"/>
  <c r="BD325" i="1"/>
  <c r="BC325" i="1"/>
  <c r="BB325" i="1"/>
  <c r="BA325" i="1"/>
  <c r="AZ325" i="1"/>
  <c r="AX325" i="1"/>
  <c r="AW325" i="1"/>
  <c r="AV325" i="1"/>
  <c r="AU325" i="1"/>
  <c r="AT325" i="1"/>
  <c r="AS325" i="1"/>
  <c r="AR325" i="1"/>
  <c r="AQ325" i="1"/>
  <c r="AP325" i="1"/>
  <c r="AO325" i="1"/>
  <c r="AN325" i="1"/>
  <c r="C325" i="1"/>
  <c r="K325" i="1" s="1"/>
  <c r="BI324" i="1"/>
  <c r="BH324" i="1"/>
  <c r="BG324" i="1"/>
  <c r="BF324" i="1"/>
  <c r="BE324" i="1"/>
  <c r="BD324" i="1"/>
  <c r="BC324" i="1"/>
  <c r="BB324" i="1"/>
  <c r="BA324" i="1"/>
  <c r="AZ324" i="1"/>
  <c r="AX324" i="1"/>
  <c r="AW324" i="1"/>
  <c r="AV324" i="1"/>
  <c r="AU324" i="1"/>
  <c r="AT324" i="1"/>
  <c r="AS324" i="1"/>
  <c r="AR324" i="1"/>
  <c r="AQ324" i="1"/>
  <c r="AP324" i="1"/>
  <c r="AO324" i="1"/>
  <c r="AN324" i="1"/>
  <c r="AM323" i="1"/>
  <c r="BI323" i="1" s="1"/>
  <c r="AK323" i="1"/>
  <c r="BG323" i="1" s="1"/>
  <c r="AM322" i="1"/>
  <c r="BI322" i="1" s="1"/>
  <c r="AK322" i="1"/>
  <c r="BG322" i="1" s="1"/>
  <c r="AM321" i="1"/>
  <c r="BI321" i="1" s="1"/>
  <c r="AK321" i="1"/>
  <c r="BG321" i="1" s="1"/>
  <c r="AM320" i="1"/>
  <c r="BI320" i="1" s="1"/>
  <c r="AK320" i="1"/>
  <c r="BG320" i="1" s="1"/>
  <c r="AM319" i="1"/>
  <c r="BI319" i="1" s="1"/>
  <c r="AK319" i="1"/>
  <c r="BG319" i="1" s="1"/>
  <c r="AM318" i="1"/>
  <c r="BI318" i="1" s="1"/>
  <c r="AK318" i="1"/>
  <c r="BG318" i="1" s="1"/>
  <c r="AM317" i="1"/>
  <c r="BI317" i="1" s="1"/>
  <c r="AK317" i="1"/>
  <c r="BG317" i="1" s="1"/>
  <c r="BI316" i="1"/>
  <c r="BH316" i="1"/>
  <c r="BG316" i="1"/>
  <c r="BF316" i="1"/>
  <c r="BE316" i="1"/>
  <c r="BD316" i="1"/>
  <c r="BC316" i="1"/>
  <c r="BB316" i="1"/>
  <c r="BA316" i="1"/>
  <c r="AZ316" i="1"/>
  <c r="AX316" i="1"/>
  <c r="AW316" i="1"/>
  <c r="AV316" i="1"/>
  <c r="AU316" i="1"/>
  <c r="AT316" i="1"/>
  <c r="AS316" i="1"/>
  <c r="AR316" i="1"/>
  <c r="AQ316" i="1"/>
  <c r="AP316" i="1"/>
  <c r="AO316" i="1"/>
  <c r="AN316" i="1"/>
  <c r="C316" i="1"/>
  <c r="K316" i="1" s="1"/>
  <c r="BI315" i="1"/>
  <c r="BH315" i="1"/>
  <c r="BG315" i="1"/>
  <c r="BF315" i="1"/>
  <c r="BE315" i="1"/>
  <c r="BD315" i="1"/>
  <c r="BC315" i="1"/>
  <c r="BB315" i="1"/>
  <c r="BA315" i="1"/>
  <c r="AZ315" i="1"/>
  <c r="AX315" i="1"/>
  <c r="AW315" i="1"/>
  <c r="AV315" i="1"/>
  <c r="AU315" i="1"/>
  <c r="AT315" i="1"/>
  <c r="AS315" i="1"/>
  <c r="AR315" i="1"/>
  <c r="AQ315" i="1"/>
  <c r="AP315" i="1"/>
  <c r="AO315" i="1"/>
  <c r="AN315" i="1"/>
  <c r="AM314" i="1"/>
  <c r="BI314" i="1" s="1"/>
  <c r="AK314" i="1"/>
  <c r="BG314" i="1" s="1"/>
  <c r="AM313" i="1"/>
  <c r="BI313" i="1" s="1"/>
  <c r="AK313" i="1"/>
  <c r="BG313" i="1" s="1"/>
  <c r="BI312" i="1"/>
  <c r="BG312" i="1"/>
  <c r="AX312" i="1"/>
  <c r="AV312" i="1"/>
  <c r="AM312" i="1"/>
  <c r="AK312" i="1"/>
  <c r="BI311" i="1"/>
  <c r="BG311" i="1"/>
  <c r="AX311" i="1"/>
  <c r="AV311" i="1"/>
  <c r="AM311" i="1"/>
  <c r="AK311" i="1"/>
  <c r="BI310" i="1"/>
  <c r="BG310" i="1"/>
  <c r="AX310" i="1"/>
  <c r="AV310" i="1"/>
  <c r="AM310" i="1"/>
  <c r="AK310" i="1"/>
  <c r="BI309" i="1"/>
  <c r="BG309" i="1"/>
  <c r="AX309" i="1"/>
  <c r="AV309" i="1"/>
  <c r="AM309" i="1"/>
  <c r="AK309" i="1"/>
  <c r="BI308" i="1"/>
  <c r="BG308" i="1"/>
  <c r="AX308" i="1"/>
  <c r="AV308" i="1"/>
  <c r="AM308" i="1"/>
  <c r="AK308" i="1"/>
  <c r="BI307" i="1"/>
  <c r="BH307" i="1"/>
  <c r="BG307" i="1"/>
  <c r="BF307" i="1"/>
  <c r="BE307" i="1"/>
  <c r="BD307" i="1"/>
  <c r="BC307" i="1"/>
  <c r="BB307" i="1"/>
  <c r="BA307" i="1"/>
  <c r="AZ307" i="1"/>
  <c r="AX307" i="1"/>
  <c r="AW307" i="1"/>
  <c r="AV307" i="1"/>
  <c r="AU307" i="1"/>
  <c r="AT307" i="1"/>
  <c r="AS307" i="1"/>
  <c r="AR307" i="1"/>
  <c r="AQ307" i="1"/>
  <c r="AP307" i="1"/>
  <c r="AO307" i="1"/>
  <c r="AN307" i="1"/>
  <c r="J307" i="1"/>
  <c r="H307" i="1"/>
  <c r="F307" i="1"/>
  <c r="D307" i="1"/>
  <c r="C307" i="1"/>
  <c r="K307" i="1" s="1"/>
  <c r="B307" i="1"/>
  <c r="B313" i="1" s="1"/>
  <c r="BI306" i="1"/>
  <c r="BH306" i="1"/>
  <c r="BG306" i="1"/>
  <c r="BF306" i="1"/>
  <c r="BE306" i="1"/>
  <c r="BD306" i="1"/>
  <c r="BC306" i="1"/>
  <c r="BB306" i="1"/>
  <c r="BA306" i="1"/>
  <c r="AZ306" i="1"/>
  <c r="AX306" i="1"/>
  <c r="AW306" i="1"/>
  <c r="AV306" i="1"/>
  <c r="AU306" i="1"/>
  <c r="AT306" i="1"/>
  <c r="AS306" i="1"/>
  <c r="AR306" i="1"/>
  <c r="AQ306" i="1"/>
  <c r="AP306" i="1"/>
  <c r="AO306" i="1"/>
  <c r="AN306" i="1"/>
  <c r="BI305" i="1"/>
  <c r="BG305" i="1"/>
  <c r="AX305" i="1"/>
  <c r="AV305" i="1"/>
  <c r="AM305" i="1"/>
  <c r="AK305" i="1"/>
  <c r="BI304" i="1"/>
  <c r="BG304" i="1"/>
  <c r="AX304" i="1"/>
  <c r="AV304" i="1"/>
  <c r="AM304" i="1"/>
  <c r="AK304" i="1"/>
  <c r="BI303" i="1"/>
  <c r="BG303" i="1"/>
  <c r="AX303" i="1"/>
  <c r="AV303" i="1"/>
  <c r="AM303" i="1"/>
  <c r="AK303" i="1"/>
  <c r="BI302" i="1"/>
  <c r="BG302" i="1"/>
  <c r="AX302" i="1"/>
  <c r="AV302" i="1"/>
  <c r="AM302" i="1"/>
  <c r="AK302" i="1"/>
  <c r="BI301" i="1"/>
  <c r="BG301" i="1"/>
  <c r="AX301" i="1"/>
  <c r="AV301" i="1"/>
  <c r="AM301" i="1"/>
  <c r="AK301" i="1"/>
  <c r="BI300" i="1"/>
  <c r="BG300" i="1"/>
  <c r="AX300" i="1"/>
  <c r="AV300" i="1"/>
  <c r="AM300" i="1"/>
  <c r="AK300" i="1"/>
  <c r="BI299" i="1"/>
  <c r="BG299" i="1"/>
  <c r="AX299" i="1"/>
  <c r="AV299" i="1"/>
  <c r="AM299" i="1"/>
  <c r="AK299" i="1"/>
  <c r="BI298" i="1"/>
  <c r="BH298" i="1"/>
  <c r="BG298" i="1"/>
  <c r="BF298" i="1"/>
  <c r="BE298" i="1"/>
  <c r="BD298" i="1"/>
  <c r="BC298" i="1"/>
  <c r="BB298" i="1"/>
  <c r="BA298" i="1"/>
  <c r="AZ298" i="1"/>
  <c r="AX298" i="1"/>
  <c r="AW298" i="1"/>
  <c r="AV298" i="1"/>
  <c r="AU298" i="1"/>
  <c r="AT298" i="1"/>
  <c r="AS298" i="1"/>
  <c r="AR298" i="1"/>
  <c r="AQ298" i="1"/>
  <c r="AP298" i="1"/>
  <c r="AO298" i="1"/>
  <c r="AN298" i="1"/>
  <c r="J298" i="1"/>
  <c r="H298" i="1"/>
  <c r="F298" i="1"/>
  <c r="D298" i="1"/>
  <c r="C298" i="1"/>
  <c r="K298" i="1" s="1"/>
  <c r="B298" i="1"/>
  <c r="B305" i="1" s="1"/>
  <c r="BI297" i="1"/>
  <c r="BH297" i="1"/>
  <c r="BG297" i="1"/>
  <c r="BF297" i="1"/>
  <c r="BE297" i="1"/>
  <c r="BD297" i="1"/>
  <c r="BC297" i="1"/>
  <c r="BB297" i="1"/>
  <c r="BA297" i="1"/>
  <c r="AZ297" i="1"/>
  <c r="AX297" i="1"/>
  <c r="AW297" i="1"/>
  <c r="AV297" i="1"/>
  <c r="AU297" i="1"/>
  <c r="AT297" i="1"/>
  <c r="AS297" i="1"/>
  <c r="AR297" i="1"/>
  <c r="AQ297" i="1"/>
  <c r="AP297" i="1"/>
  <c r="AO297" i="1"/>
  <c r="AN297" i="1"/>
  <c r="BI296" i="1"/>
  <c r="BG296" i="1"/>
  <c r="AX296" i="1"/>
  <c r="AV296" i="1"/>
  <c r="AM296" i="1"/>
  <c r="AK296" i="1"/>
  <c r="BI295" i="1"/>
  <c r="BG295" i="1"/>
  <c r="AX295" i="1"/>
  <c r="AV295" i="1"/>
  <c r="AM295" i="1"/>
  <c r="AK295" i="1"/>
  <c r="BI294" i="1"/>
  <c r="BG294" i="1"/>
  <c r="AX294" i="1"/>
  <c r="AV294" i="1"/>
  <c r="AM294" i="1"/>
  <c r="AK294" i="1"/>
  <c r="BI293" i="1"/>
  <c r="BG293" i="1"/>
  <c r="AX293" i="1"/>
  <c r="AV293" i="1"/>
  <c r="AM293" i="1"/>
  <c r="AK293" i="1"/>
  <c r="BI292" i="1"/>
  <c r="BG292" i="1"/>
  <c r="AX292" i="1"/>
  <c r="AV292" i="1"/>
  <c r="AM292" i="1"/>
  <c r="AK292" i="1"/>
  <c r="BI291" i="1"/>
  <c r="BG291" i="1"/>
  <c r="AX291" i="1"/>
  <c r="AV291" i="1"/>
  <c r="AM291" i="1"/>
  <c r="AK291" i="1"/>
  <c r="BI290" i="1"/>
  <c r="BG290" i="1"/>
  <c r="AX290" i="1"/>
  <c r="AV290" i="1"/>
  <c r="AM290" i="1"/>
  <c r="AK290" i="1"/>
  <c r="BI289" i="1"/>
  <c r="BH289" i="1"/>
  <c r="BG289" i="1"/>
  <c r="BF289" i="1"/>
  <c r="BE289" i="1"/>
  <c r="BD289" i="1"/>
  <c r="BC289" i="1"/>
  <c r="BB289" i="1"/>
  <c r="BA289" i="1"/>
  <c r="AZ289" i="1"/>
  <c r="AX289" i="1"/>
  <c r="AW289" i="1"/>
  <c r="AV289" i="1"/>
  <c r="AU289" i="1"/>
  <c r="AT289" i="1"/>
  <c r="AS289" i="1"/>
  <c r="AR289" i="1"/>
  <c r="AQ289" i="1"/>
  <c r="AP289" i="1"/>
  <c r="AO289" i="1"/>
  <c r="AN289" i="1"/>
  <c r="J289" i="1"/>
  <c r="H289" i="1"/>
  <c r="F289" i="1"/>
  <c r="D289" i="1"/>
  <c r="C289" i="1"/>
  <c r="K289" i="1" s="1"/>
  <c r="B289" i="1"/>
  <c r="B296" i="1" s="1"/>
  <c r="BI288" i="1"/>
  <c r="BH288" i="1"/>
  <c r="BG288" i="1"/>
  <c r="BF288" i="1"/>
  <c r="BE288" i="1"/>
  <c r="BD288" i="1"/>
  <c r="BC288" i="1"/>
  <c r="BB288" i="1"/>
  <c r="BA288" i="1"/>
  <c r="AZ288" i="1"/>
  <c r="AX288" i="1"/>
  <c r="AW288" i="1"/>
  <c r="AV288" i="1"/>
  <c r="AU288" i="1"/>
  <c r="AT288" i="1"/>
  <c r="AS288" i="1"/>
  <c r="AR288" i="1"/>
  <c r="AQ288" i="1"/>
  <c r="AP288" i="1"/>
  <c r="AO288" i="1"/>
  <c r="AN288" i="1"/>
  <c r="BI287" i="1"/>
  <c r="BG287" i="1"/>
  <c r="AX287" i="1"/>
  <c r="AV287" i="1"/>
  <c r="AM287" i="1"/>
  <c r="AK287" i="1"/>
  <c r="BI286" i="1"/>
  <c r="BG286" i="1"/>
  <c r="AX286" i="1"/>
  <c r="AV286" i="1"/>
  <c r="AM286" i="1"/>
  <c r="AK286" i="1"/>
  <c r="BI285" i="1"/>
  <c r="BG285" i="1"/>
  <c r="AX285" i="1"/>
  <c r="AV285" i="1"/>
  <c r="AM285" i="1"/>
  <c r="AK285" i="1"/>
  <c r="BI284" i="1"/>
  <c r="BG284" i="1"/>
  <c r="AX284" i="1"/>
  <c r="AV284" i="1"/>
  <c r="AM284" i="1"/>
  <c r="AK284" i="1"/>
  <c r="BI283" i="1"/>
  <c r="BG283" i="1"/>
  <c r="AX283" i="1"/>
  <c r="AV283" i="1"/>
  <c r="AM283" i="1"/>
  <c r="AK283" i="1"/>
  <c r="BI282" i="1"/>
  <c r="BG282" i="1"/>
  <c r="AX282" i="1"/>
  <c r="AV282" i="1"/>
  <c r="AM282" i="1"/>
  <c r="AK282" i="1"/>
  <c r="BI281" i="1"/>
  <c r="BG281" i="1"/>
  <c r="AX281" i="1"/>
  <c r="AV281" i="1"/>
  <c r="AM281" i="1"/>
  <c r="AK281" i="1"/>
  <c r="BI280" i="1"/>
  <c r="BH280" i="1"/>
  <c r="BG280" i="1"/>
  <c r="BF280" i="1"/>
  <c r="BE280" i="1"/>
  <c r="BD280" i="1"/>
  <c r="BC280" i="1"/>
  <c r="BB280" i="1"/>
  <c r="BA280" i="1"/>
  <c r="AZ280" i="1"/>
  <c r="AX280" i="1"/>
  <c r="AW280" i="1"/>
  <c r="AV280" i="1"/>
  <c r="AU280" i="1"/>
  <c r="AT280" i="1"/>
  <c r="AS280" i="1"/>
  <c r="AR280" i="1"/>
  <c r="AQ280" i="1"/>
  <c r="AP280" i="1"/>
  <c r="AO280" i="1"/>
  <c r="AN280" i="1"/>
  <c r="J280" i="1"/>
  <c r="H280" i="1"/>
  <c r="F280" i="1"/>
  <c r="D280" i="1"/>
  <c r="C280" i="1"/>
  <c r="K280" i="1" s="1"/>
  <c r="B280" i="1"/>
  <c r="B287" i="1" s="1"/>
  <c r="BI279" i="1"/>
  <c r="BH279" i="1"/>
  <c r="BG279" i="1"/>
  <c r="BF279" i="1"/>
  <c r="BE279" i="1"/>
  <c r="BD279" i="1"/>
  <c r="BC279" i="1"/>
  <c r="BB279" i="1"/>
  <c r="BA279" i="1"/>
  <c r="AZ279" i="1"/>
  <c r="AX279" i="1"/>
  <c r="AW279" i="1"/>
  <c r="AV279" i="1"/>
  <c r="AU279" i="1"/>
  <c r="AT279" i="1"/>
  <c r="AS279" i="1"/>
  <c r="AR279" i="1"/>
  <c r="AQ279" i="1"/>
  <c r="AP279" i="1"/>
  <c r="AO279" i="1"/>
  <c r="AN279" i="1"/>
  <c r="BI278" i="1"/>
  <c r="BG278" i="1"/>
  <c r="AX278" i="1"/>
  <c r="AV278" i="1"/>
  <c r="AM278" i="1"/>
  <c r="AK278" i="1"/>
  <c r="BI277" i="1"/>
  <c r="BG277" i="1"/>
  <c r="AX277" i="1"/>
  <c r="AV277" i="1"/>
  <c r="AM277" i="1"/>
  <c r="AK277" i="1"/>
  <c r="BI276" i="1"/>
  <c r="BG276" i="1"/>
  <c r="AX276" i="1"/>
  <c r="AV276" i="1"/>
  <c r="AM276" i="1"/>
  <c r="AK276" i="1"/>
  <c r="BI275" i="1"/>
  <c r="BG275" i="1"/>
  <c r="AX275" i="1"/>
  <c r="AV275" i="1"/>
  <c r="AM275" i="1"/>
  <c r="AK275" i="1"/>
  <c r="BI274" i="1"/>
  <c r="BG274" i="1"/>
  <c r="AX274" i="1"/>
  <c r="AV274" i="1"/>
  <c r="AM274" i="1"/>
  <c r="AK274" i="1"/>
  <c r="BI273" i="1"/>
  <c r="BG273" i="1"/>
  <c r="AX273" i="1"/>
  <c r="AV273" i="1"/>
  <c r="AM273" i="1"/>
  <c r="AK273" i="1"/>
  <c r="BI272" i="1"/>
  <c r="BG272" i="1"/>
  <c r="AX272" i="1"/>
  <c r="AV272" i="1"/>
  <c r="AM272" i="1"/>
  <c r="AK272" i="1"/>
  <c r="BI271" i="1"/>
  <c r="BH271" i="1"/>
  <c r="BG271" i="1"/>
  <c r="BF271" i="1"/>
  <c r="BE271" i="1"/>
  <c r="BD271" i="1"/>
  <c r="BC271" i="1"/>
  <c r="BB271" i="1"/>
  <c r="BA271" i="1"/>
  <c r="AZ271" i="1"/>
  <c r="AX271" i="1"/>
  <c r="AW271" i="1"/>
  <c r="AV271" i="1"/>
  <c r="AU271" i="1"/>
  <c r="AT271" i="1"/>
  <c r="AS271" i="1"/>
  <c r="AR271" i="1"/>
  <c r="AQ271" i="1"/>
  <c r="AP271" i="1"/>
  <c r="AO271" i="1"/>
  <c r="AN271" i="1"/>
  <c r="J271" i="1"/>
  <c r="H271" i="1"/>
  <c r="F271" i="1"/>
  <c r="D271" i="1"/>
  <c r="C271" i="1"/>
  <c r="K271" i="1" s="1"/>
  <c r="B271" i="1"/>
  <c r="B278" i="1" s="1"/>
  <c r="BI270" i="1"/>
  <c r="BH270" i="1"/>
  <c r="BG270" i="1"/>
  <c r="BF270" i="1"/>
  <c r="BE270" i="1"/>
  <c r="BD270" i="1"/>
  <c r="BC270" i="1"/>
  <c r="BB270" i="1"/>
  <c r="BA270" i="1"/>
  <c r="AZ270" i="1"/>
  <c r="AX270" i="1"/>
  <c r="AW270" i="1"/>
  <c r="AV270" i="1"/>
  <c r="AU270" i="1"/>
  <c r="AT270" i="1"/>
  <c r="AS270" i="1"/>
  <c r="AR270" i="1"/>
  <c r="AQ270" i="1"/>
  <c r="AP270" i="1"/>
  <c r="AO270" i="1"/>
  <c r="AN270" i="1"/>
  <c r="BI269" i="1"/>
  <c r="BG269" i="1"/>
  <c r="AX269" i="1"/>
  <c r="AV269" i="1"/>
  <c r="AM269" i="1"/>
  <c r="AK269" i="1"/>
  <c r="BI268" i="1"/>
  <c r="BG268" i="1"/>
  <c r="AX268" i="1"/>
  <c r="AV268" i="1"/>
  <c r="AM268" i="1"/>
  <c r="AK268" i="1"/>
  <c r="BI267" i="1"/>
  <c r="BG267" i="1"/>
  <c r="AX267" i="1"/>
  <c r="AV267" i="1"/>
  <c r="AM267" i="1"/>
  <c r="AK267" i="1"/>
  <c r="BI266" i="1"/>
  <c r="BG266" i="1"/>
  <c r="AX266" i="1"/>
  <c r="AV266" i="1"/>
  <c r="AM266" i="1"/>
  <c r="AK266" i="1"/>
  <c r="BI265" i="1"/>
  <c r="BG265" i="1"/>
  <c r="AX265" i="1"/>
  <c r="AV265" i="1"/>
  <c r="AM265" i="1"/>
  <c r="AK265" i="1"/>
  <c r="BI264" i="1"/>
  <c r="BG264" i="1"/>
  <c r="AX264" i="1"/>
  <c r="AV264" i="1"/>
  <c r="AM264" i="1"/>
  <c r="AK264" i="1"/>
  <c r="BI263" i="1"/>
  <c r="BG263" i="1"/>
  <c r="AX263" i="1"/>
  <c r="AV263" i="1"/>
  <c r="AM263" i="1"/>
  <c r="AK263" i="1"/>
  <c r="BI262" i="1"/>
  <c r="BH262" i="1"/>
  <c r="BG262" i="1"/>
  <c r="BF262" i="1"/>
  <c r="BE262" i="1"/>
  <c r="BD262" i="1"/>
  <c r="BC262" i="1"/>
  <c r="BB262" i="1"/>
  <c r="BA262" i="1"/>
  <c r="AZ262" i="1"/>
  <c r="AX262" i="1"/>
  <c r="AW262" i="1"/>
  <c r="AV262" i="1"/>
  <c r="AU262" i="1"/>
  <c r="AT262" i="1"/>
  <c r="AS262" i="1"/>
  <c r="AR262" i="1"/>
  <c r="AQ262" i="1"/>
  <c r="AP262" i="1"/>
  <c r="AO262" i="1"/>
  <c r="AN262" i="1"/>
  <c r="J262" i="1"/>
  <c r="H262" i="1"/>
  <c r="F262" i="1"/>
  <c r="D262" i="1"/>
  <c r="C262" i="1"/>
  <c r="K262" i="1" s="1"/>
  <c r="B262" i="1"/>
  <c r="B269" i="1" s="1"/>
  <c r="BI261" i="1"/>
  <c r="BH261" i="1"/>
  <c r="BG261" i="1"/>
  <c r="BF261" i="1"/>
  <c r="BE261" i="1"/>
  <c r="BD261" i="1"/>
  <c r="BC261" i="1"/>
  <c r="BB261" i="1"/>
  <c r="BA261" i="1"/>
  <c r="AZ261" i="1"/>
  <c r="AX261" i="1"/>
  <c r="AW261" i="1"/>
  <c r="AV261" i="1"/>
  <c r="AU261" i="1"/>
  <c r="AT261" i="1"/>
  <c r="AS261" i="1"/>
  <c r="AR261" i="1"/>
  <c r="AQ261" i="1"/>
  <c r="AP261" i="1"/>
  <c r="AO261" i="1"/>
  <c r="AN261" i="1"/>
  <c r="BI260" i="1"/>
  <c r="BG260" i="1"/>
  <c r="AX260" i="1"/>
  <c r="AV260" i="1"/>
  <c r="AM260" i="1"/>
  <c r="AK260" i="1"/>
  <c r="BI259" i="1"/>
  <c r="BG259" i="1"/>
  <c r="AX259" i="1"/>
  <c r="AV259" i="1"/>
  <c r="AM259" i="1"/>
  <c r="AK259" i="1"/>
  <c r="BI258" i="1"/>
  <c r="BG258" i="1"/>
  <c r="AX258" i="1"/>
  <c r="AV258" i="1"/>
  <c r="AM258" i="1"/>
  <c r="AK258" i="1"/>
  <c r="BI257" i="1"/>
  <c r="BG257" i="1"/>
  <c r="AX257" i="1"/>
  <c r="AV257" i="1"/>
  <c r="AM257" i="1"/>
  <c r="AK257" i="1"/>
  <c r="BI256" i="1"/>
  <c r="BG256" i="1"/>
  <c r="AX256" i="1"/>
  <c r="AV256" i="1"/>
  <c r="AM256" i="1"/>
  <c r="AK256" i="1"/>
  <c r="BI255" i="1"/>
  <c r="BG255" i="1"/>
  <c r="AX255" i="1"/>
  <c r="AV255" i="1"/>
  <c r="AM255" i="1"/>
  <c r="AK255" i="1"/>
  <c r="BI254" i="1"/>
  <c r="BG254" i="1"/>
  <c r="AX254" i="1"/>
  <c r="AV254" i="1"/>
  <c r="AM254" i="1"/>
  <c r="AK254" i="1"/>
  <c r="BI253" i="1"/>
  <c r="BH253" i="1"/>
  <c r="BG253" i="1"/>
  <c r="BF253" i="1"/>
  <c r="BE253" i="1"/>
  <c r="BD253" i="1"/>
  <c r="BC253" i="1"/>
  <c r="BB253" i="1"/>
  <c r="BA253" i="1"/>
  <c r="AZ253" i="1"/>
  <c r="AX253" i="1"/>
  <c r="AW253" i="1"/>
  <c r="AV253" i="1"/>
  <c r="AU253" i="1"/>
  <c r="AT253" i="1"/>
  <c r="AS253" i="1"/>
  <c r="AR253" i="1"/>
  <c r="AQ253" i="1"/>
  <c r="AP253" i="1"/>
  <c r="AO253" i="1"/>
  <c r="AN253" i="1"/>
  <c r="J253" i="1"/>
  <c r="H253" i="1"/>
  <c r="F253" i="1"/>
  <c r="D253" i="1"/>
  <c r="C253" i="1"/>
  <c r="K253" i="1" s="1"/>
  <c r="B253" i="1"/>
  <c r="B260" i="1" s="1"/>
  <c r="BI252" i="1"/>
  <c r="BH252" i="1"/>
  <c r="BG252" i="1"/>
  <c r="BF252" i="1"/>
  <c r="BE252" i="1"/>
  <c r="BD252" i="1"/>
  <c r="BC252" i="1"/>
  <c r="BB252" i="1"/>
  <c r="BA252" i="1"/>
  <c r="AZ252" i="1"/>
  <c r="AX252" i="1"/>
  <c r="AW252" i="1"/>
  <c r="AV252" i="1"/>
  <c r="AU252" i="1"/>
  <c r="AT252" i="1"/>
  <c r="AS252" i="1"/>
  <c r="AR252" i="1"/>
  <c r="AQ252" i="1"/>
  <c r="AP252" i="1"/>
  <c r="AO252" i="1"/>
  <c r="AN252" i="1"/>
  <c r="BI251" i="1"/>
  <c r="BG251" i="1"/>
  <c r="AX251" i="1"/>
  <c r="AV251" i="1"/>
  <c r="AM251" i="1"/>
  <c r="AK251" i="1"/>
  <c r="BI250" i="1"/>
  <c r="BG250" i="1"/>
  <c r="AX250" i="1"/>
  <c r="AV250" i="1"/>
  <c r="AM250" i="1"/>
  <c r="AK250" i="1"/>
  <c r="BI249" i="1"/>
  <c r="BG249" i="1"/>
  <c r="AX249" i="1"/>
  <c r="AV249" i="1"/>
  <c r="AM249" i="1"/>
  <c r="AK249" i="1"/>
  <c r="AM248" i="1"/>
  <c r="BI248" i="1" s="1"/>
  <c r="AK248" i="1"/>
  <c r="BG248" i="1" s="1"/>
  <c r="AM247" i="1"/>
  <c r="BI247" i="1" s="1"/>
  <c r="AK247" i="1"/>
  <c r="BG247" i="1" s="1"/>
  <c r="AM246" i="1"/>
  <c r="BI246" i="1" s="1"/>
  <c r="AK246" i="1"/>
  <c r="BG246" i="1" s="1"/>
  <c r="AM245" i="1"/>
  <c r="BI245" i="1" s="1"/>
  <c r="AK245" i="1"/>
  <c r="BG245" i="1" s="1"/>
  <c r="BI244" i="1"/>
  <c r="BH244" i="1"/>
  <c r="BG244" i="1"/>
  <c r="BF244" i="1"/>
  <c r="BE244" i="1"/>
  <c r="BD244" i="1"/>
  <c r="BC244" i="1"/>
  <c r="BB244" i="1"/>
  <c r="BA244" i="1"/>
  <c r="AZ244" i="1"/>
  <c r="AX244" i="1"/>
  <c r="AW244" i="1"/>
  <c r="AV244" i="1"/>
  <c r="AU244" i="1"/>
  <c r="AT244" i="1"/>
  <c r="AS244" i="1"/>
  <c r="AR244" i="1"/>
  <c r="AQ244" i="1"/>
  <c r="AP244" i="1"/>
  <c r="AO244" i="1"/>
  <c r="AN244" i="1"/>
  <c r="C244" i="1"/>
  <c r="J244" i="1" s="1"/>
  <c r="BI243" i="1"/>
  <c r="BH243" i="1"/>
  <c r="BG243" i="1"/>
  <c r="BF243" i="1"/>
  <c r="BE243" i="1"/>
  <c r="BD243" i="1"/>
  <c r="BC243" i="1"/>
  <c r="BB243" i="1"/>
  <c r="BA243" i="1"/>
  <c r="AZ243" i="1"/>
  <c r="AX243" i="1"/>
  <c r="AW243" i="1"/>
  <c r="AV243" i="1"/>
  <c r="AU243" i="1"/>
  <c r="AT243" i="1"/>
  <c r="AS243" i="1"/>
  <c r="AR243" i="1"/>
  <c r="AQ243" i="1"/>
  <c r="AP243" i="1"/>
  <c r="AO243" i="1"/>
  <c r="AN243" i="1"/>
  <c r="AM242" i="1"/>
  <c r="BI242" i="1" s="1"/>
  <c r="AK242" i="1"/>
  <c r="BG242" i="1" s="1"/>
  <c r="AM241" i="1"/>
  <c r="BI241" i="1" s="1"/>
  <c r="AK241" i="1"/>
  <c r="BG241" i="1" s="1"/>
  <c r="AM240" i="1"/>
  <c r="BI240" i="1" s="1"/>
  <c r="AK240" i="1"/>
  <c r="BG240" i="1" s="1"/>
  <c r="AM239" i="1"/>
  <c r="BI239" i="1" s="1"/>
  <c r="AK239" i="1"/>
  <c r="BG239" i="1" s="1"/>
  <c r="AM238" i="1"/>
  <c r="BI238" i="1" s="1"/>
  <c r="AK238" i="1"/>
  <c r="BG238" i="1" s="1"/>
  <c r="AM237" i="1"/>
  <c r="BI237" i="1" s="1"/>
  <c r="AK237" i="1"/>
  <c r="BG237" i="1" s="1"/>
  <c r="AM236" i="1"/>
  <c r="BI236" i="1" s="1"/>
  <c r="AK236" i="1"/>
  <c r="BG236" i="1" s="1"/>
  <c r="BI235" i="1"/>
  <c r="BH235" i="1"/>
  <c r="BG235" i="1"/>
  <c r="BF235" i="1"/>
  <c r="BE235" i="1"/>
  <c r="BD235" i="1"/>
  <c r="BC235" i="1"/>
  <c r="BB235" i="1"/>
  <c r="BA235" i="1"/>
  <c r="AZ235" i="1"/>
  <c r="AX235" i="1"/>
  <c r="AW235" i="1"/>
  <c r="AV235" i="1"/>
  <c r="AU235" i="1"/>
  <c r="AT235" i="1"/>
  <c r="AS235" i="1"/>
  <c r="AR235" i="1"/>
  <c r="AQ235" i="1"/>
  <c r="AP235" i="1"/>
  <c r="AO235" i="1"/>
  <c r="AN235" i="1"/>
  <c r="C235" i="1"/>
  <c r="J235" i="1" s="1"/>
  <c r="BI234" i="1"/>
  <c r="BH234" i="1"/>
  <c r="BG234" i="1"/>
  <c r="BF234" i="1"/>
  <c r="BE234" i="1"/>
  <c r="BD234" i="1"/>
  <c r="BC234" i="1"/>
  <c r="BB234" i="1"/>
  <c r="BA234" i="1"/>
  <c r="AZ234" i="1"/>
  <c r="AX234" i="1"/>
  <c r="AW234" i="1"/>
  <c r="AV234" i="1"/>
  <c r="AU234" i="1"/>
  <c r="AT234" i="1"/>
  <c r="AS234" i="1"/>
  <c r="AR234" i="1"/>
  <c r="AQ234" i="1"/>
  <c r="AP234" i="1"/>
  <c r="AO234" i="1"/>
  <c r="AN234" i="1"/>
  <c r="AM233" i="1"/>
  <c r="BI233" i="1" s="1"/>
  <c r="AK233" i="1"/>
  <c r="BG233" i="1" s="1"/>
  <c r="AM232" i="1"/>
  <c r="BI232" i="1" s="1"/>
  <c r="AK232" i="1"/>
  <c r="BG232" i="1" s="1"/>
  <c r="AM231" i="1"/>
  <c r="BI231" i="1" s="1"/>
  <c r="AK231" i="1"/>
  <c r="BG231" i="1" s="1"/>
  <c r="AM230" i="1"/>
  <c r="BI230" i="1" s="1"/>
  <c r="AK230" i="1"/>
  <c r="BG230" i="1" s="1"/>
  <c r="AM229" i="1"/>
  <c r="BI229" i="1" s="1"/>
  <c r="AK229" i="1"/>
  <c r="BG229" i="1" s="1"/>
  <c r="AM228" i="1"/>
  <c r="BI228" i="1" s="1"/>
  <c r="AK228" i="1"/>
  <c r="BG228" i="1" s="1"/>
  <c r="AM227" i="1"/>
  <c r="BI227" i="1" s="1"/>
  <c r="AK227" i="1"/>
  <c r="BG227" i="1" s="1"/>
  <c r="BI226" i="1"/>
  <c r="BH226" i="1"/>
  <c r="BG226" i="1"/>
  <c r="BF226" i="1"/>
  <c r="BE226" i="1"/>
  <c r="BD226" i="1"/>
  <c r="BC226" i="1"/>
  <c r="BB226" i="1"/>
  <c r="BA226" i="1"/>
  <c r="AZ226" i="1"/>
  <c r="AX226" i="1"/>
  <c r="AW226" i="1"/>
  <c r="AV226" i="1"/>
  <c r="AU226" i="1"/>
  <c r="AT226" i="1"/>
  <c r="AS226" i="1"/>
  <c r="AR226" i="1"/>
  <c r="AQ226" i="1"/>
  <c r="AP226" i="1"/>
  <c r="AO226" i="1"/>
  <c r="AN226" i="1"/>
  <c r="C226" i="1"/>
  <c r="J226" i="1" s="1"/>
  <c r="BI225" i="1"/>
  <c r="BH225" i="1"/>
  <c r="BG225" i="1"/>
  <c r="BF225" i="1"/>
  <c r="BE225" i="1"/>
  <c r="BD225" i="1"/>
  <c r="BC225" i="1"/>
  <c r="BB225" i="1"/>
  <c r="BA225" i="1"/>
  <c r="AZ225" i="1"/>
  <c r="AX225" i="1"/>
  <c r="AW225" i="1"/>
  <c r="AV225" i="1"/>
  <c r="AU225" i="1"/>
  <c r="AT225" i="1"/>
  <c r="AS225" i="1"/>
  <c r="AR225" i="1"/>
  <c r="AQ225" i="1"/>
  <c r="AP225" i="1"/>
  <c r="AO225" i="1"/>
  <c r="AN225" i="1"/>
  <c r="AM224" i="1"/>
  <c r="BI224" i="1" s="1"/>
  <c r="AK224" i="1"/>
  <c r="BG224" i="1" s="1"/>
  <c r="AM223" i="1"/>
  <c r="BI223" i="1" s="1"/>
  <c r="AK223" i="1"/>
  <c r="BG223" i="1" s="1"/>
  <c r="AM222" i="1"/>
  <c r="BI222" i="1" s="1"/>
  <c r="AK222" i="1"/>
  <c r="BG222" i="1" s="1"/>
  <c r="AM221" i="1"/>
  <c r="BI221" i="1" s="1"/>
  <c r="AK221" i="1"/>
  <c r="BG221" i="1" s="1"/>
  <c r="AM220" i="1"/>
  <c r="BI220" i="1" s="1"/>
  <c r="AK220" i="1"/>
  <c r="BG220" i="1" s="1"/>
  <c r="AM219" i="1"/>
  <c r="BI219" i="1" s="1"/>
  <c r="AK219" i="1"/>
  <c r="BG219" i="1" s="1"/>
  <c r="AM218" i="1"/>
  <c r="BI218" i="1" s="1"/>
  <c r="AK218" i="1"/>
  <c r="BG218" i="1" s="1"/>
  <c r="BI217" i="1"/>
  <c r="BH217" i="1"/>
  <c r="BG217" i="1"/>
  <c r="BF217" i="1"/>
  <c r="BE217" i="1"/>
  <c r="BD217" i="1"/>
  <c r="BC217" i="1"/>
  <c r="BB217" i="1"/>
  <c r="BA217" i="1"/>
  <c r="AZ217" i="1"/>
  <c r="AX217" i="1"/>
  <c r="AW217" i="1"/>
  <c r="AV217" i="1"/>
  <c r="AU217" i="1"/>
  <c r="AT217" i="1"/>
  <c r="AS217" i="1"/>
  <c r="AR217" i="1"/>
  <c r="AQ217" i="1"/>
  <c r="AP217" i="1"/>
  <c r="AO217" i="1"/>
  <c r="AN217" i="1"/>
  <c r="C217" i="1"/>
  <c r="J217" i="1" s="1"/>
  <c r="BI216" i="1"/>
  <c r="BH216" i="1"/>
  <c r="BG216" i="1"/>
  <c r="BF216" i="1"/>
  <c r="BE216" i="1"/>
  <c r="BD216" i="1"/>
  <c r="BC216" i="1"/>
  <c r="BB216" i="1"/>
  <c r="BA216" i="1"/>
  <c r="AZ216" i="1"/>
  <c r="AX216" i="1"/>
  <c r="AW216" i="1"/>
  <c r="AV216" i="1"/>
  <c r="AU216" i="1"/>
  <c r="AT216" i="1"/>
  <c r="AS216" i="1"/>
  <c r="AR216" i="1"/>
  <c r="AQ216" i="1"/>
  <c r="AP216" i="1"/>
  <c r="AO216" i="1"/>
  <c r="AN216" i="1"/>
  <c r="AM215" i="1"/>
  <c r="BI215" i="1" s="1"/>
  <c r="AK215" i="1"/>
  <c r="BG215" i="1" s="1"/>
  <c r="AM214" i="1"/>
  <c r="BI214" i="1" s="1"/>
  <c r="AK214" i="1"/>
  <c r="BG214" i="1" s="1"/>
  <c r="AM213" i="1"/>
  <c r="BI213" i="1" s="1"/>
  <c r="AK213" i="1"/>
  <c r="BG213" i="1" s="1"/>
  <c r="AM212" i="1"/>
  <c r="BI212" i="1" s="1"/>
  <c r="AK212" i="1"/>
  <c r="BG212" i="1" s="1"/>
  <c r="AM211" i="1"/>
  <c r="BI211" i="1" s="1"/>
  <c r="AK211" i="1"/>
  <c r="BG211" i="1" s="1"/>
  <c r="BI210" i="1"/>
  <c r="BG210" i="1"/>
  <c r="AX210" i="1"/>
  <c r="AV210" i="1"/>
  <c r="AM210" i="1"/>
  <c r="AK210" i="1"/>
  <c r="AF210" i="1"/>
  <c r="BB210" i="1" s="1"/>
  <c r="AM209" i="1"/>
  <c r="BI209" i="1" s="1"/>
  <c r="AK209" i="1"/>
  <c r="BG209" i="1" s="1"/>
  <c r="BI208" i="1"/>
  <c r="BH208" i="1"/>
  <c r="BG208" i="1"/>
  <c r="BF208" i="1"/>
  <c r="BE208" i="1"/>
  <c r="BD208" i="1"/>
  <c r="BC208" i="1"/>
  <c r="BB208" i="1"/>
  <c r="BA208" i="1"/>
  <c r="AZ208" i="1"/>
  <c r="AX208" i="1"/>
  <c r="AW208" i="1"/>
  <c r="AV208" i="1"/>
  <c r="AU208" i="1"/>
  <c r="AT208" i="1"/>
  <c r="AS208" i="1"/>
  <c r="AR208" i="1"/>
  <c r="AQ208" i="1"/>
  <c r="AP208" i="1"/>
  <c r="AO208" i="1"/>
  <c r="AN208" i="1"/>
  <c r="C208" i="1"/>
  <c r="J208" i="1" s="1"/>
  <c r="BI207" i="1"/>
  <c r="BH207" i="1"/>
  <c r="BG207" i="1"/>
  <c r="BF207" i="1"/>
  <c r="BE207" i="1"/>
  <c r="BD207" i="1"/>
  <c r="BC207" i="1"/>
  <c r="BB207" i="1"/>
  <c r="BA207" i="1"/>
  <c r="AZ207" i="1"/>
  <c r="AX207" i="1"/>
  <c r="AW207" i="1"/>
  <c r="AV207" i="1"/>
  <c r="AU207" i="1"/>
  <c r="AT207" i="1"/>
  <c r="AS207" i="1"/>
  <c r="AR207" i="1"/>
  <c r="AQ207" i="1"/>
  <c r="AP207" i="1"/>
  <c r="AO207" i="1"/>
  <c r="AN207" i="1"/>
  <c r="AM206" i="1"/>
  <c r="BI206" i="1" s="1"/>
  <c r="AK206" i="1"/>
  <c r="BG206" i="1" s="1"/>
  <c r="AM205" i="1"/>
  <c r="BI205" i="1" s="1"/>
  <c r="AK205" i="1"/>
  <c r="BG205" i="1" s="1"/>
  <c r="AM204" i="1"/>
  <c r="BI204" i="1" s="1"/>
  <c r="AK204" i="1"/>
  <c r="BG204" i="1" s="1"/>
  <c r="AM203" i="1"/>
  <c r="BI203" i="1" s="1"/>
  <c r="AK203" i="1"/>
  <c r="BG203" i="1" s="1"/>
  <c r="AM202" i="1"/>
  <c r="BI202" i="1" s="1"/>
  <c r="AK202" i="1"/>
  <c r="BG202" i="1" s="1"/>
  <c r="AM201" i="1"/>
  <c r="BI201" i="1" s="1"/>
  <c r="AK201" i="1"/>
  <c r="BG201" i="1" s="1"/>
  <c r="AM200" i="1"/>
  <c r="BI200" i="1" s="1"/>
  <c r="AK200" i="1"/>
  <c r="BG200" i="1" s="1"/>
  <c r="BI199" i="1"/>
  <c r="BH199" i="1"/>
  <c r="BG199" i="1"/>
  <c r="BF199" i="1"/>
  <c r="BE199" i="1"/>
  <c r="BD199" i="1"/>
  <c r="BC199" i="1"/>
  <c r="BB199" i="1"/>
  <c r="BA199" i="1"/>
  <c r="AZ199" i="1"/>
  <c r="AX199" i="1"/>
  <c r="AW199" i="1"/>
  <c r="AV199" i="1"/>
  <c r="AU199" i="1"/>
  <c r="AT199" i="1"/>
  <c r="AS199" i="1"/>
  <c r="AR199" i="1"/>
  <c r="AQ199" i="1"/>
  <c r="AP199" i="1"/>
  <c r="AO199" i="1"/>
  <c r="AN199" i="1"/>
  <c r="C199" i="1"/>
  <c r="J199" i="1" s="1"/>
  <c r="BI198" i="1"/>
  <c r="BH198" i="1"/>
  <c r="BG198" i="1"/>
  <c r="BF198" i="1"/>
  <c r="BE198" i="1"/>
  <c r="BD198" i="1"/>
  <c r="BC198" i="1"/>
  <c r="BB198" i="1"/>
  <c r="BA198" i="1"/>
  <c r="AZ198" i="1"/>
  <c r="AX198" i="1"/>
  <c r="AW198" i="1"/>
  <c r="AV198" i="1"/>
  <c r="AU198" i="1"/>
  <c r="AT198" i="1"/>
  <c r="AS198" i="1"/>
  <c r="AR198" i="1"/>
  <c r="AQ198" i="1"/>
  <c r="AP198" i="1"/>
  <c r="AO198" i="1"/>
  <c r="AN198" i="1"/>
  <c r="AM197" i="1"/>
  <c r="BI197" i="1" s="1"/>
  <c r="AK197" i="1"/>
  <c r="BG197" i="1" s="1"/>
  <c r="AM196" i="1"/>
  <c r="BI196" i="1" s="1"/>
  <c r="AK196" i="1"/>
  <c r="BG196" i="1" s="1"/>
  <c r="AM195" i="1"/>
  <c r="BI195" i="1" s="1"/>
  <c r="AK195" i="1"/>
  <c r="BG195" i="1" s="1"/>
  <c r="AM194" i="1"/>
  <c r="BI194" i="1" s="1"/>
  <c r="AK194" i="1"/>
  <c r="BG194" i="1" s="1"/>
  <c r="AM193" i="1"/>
  <c r="BI193" i="1" s="1"/>
  <c r="AK193" i="1"/>
  <c r="BG193" i="1" s="1"/>
  <c r="AM192" i="1"/>
  <c r="BI192" i="1" s="1"/>
  <c r="AK192" i="1"/>
  <c r="BG192" i="1" s="1"/>
  <c r="AM191" i="1"/>
  <c r="BI191" i="1" s="1"/>
  <c r="AK191" i="1"/>
  <c r="BG191" i="1" s="1"/>
  <c r="BI190" i="1"/>
  <c r="BH190" i="1"/>
  <c r="BG190" i="1"/>
  <c r="BF190" i="1"/>
  <c r="BE190" i="1"/>
  <c r="BD190" i="1"/>
  <c r="BC190" i="1"/>
  <c r="BB190" i="1"/>
  <c r="BA190" i="1"/>
  <c r="AZ190" i="1"/>
  <c r="AX190" i="1"/>
  <c r="AW190" i="1"/>
  <c r="AV190" i="1"/>
  <c r="AU190" i="1"/>
  <c r="AT190" i="1"/>
  <c r="AS190" i="1"/>
  <c r="AR190" i="1"/>
  <c r="AQ190" i="1"/>
  <c r="AP190" i="1"/>
  <c r="AO190" i="1"/>
  <c r="AN190" i="1"/>
  <c r="C190" i="1"/>
  <c r="J190" i="1" s="1"/>
  <c r="BI189" i="1"/>
  <c r="BH189" i="1"/>
  <c r="BG189" i="1"/>
  <c r="BF189" i="1"/>
  <c r="BE189" i="1"/>
  <c r="BD189" i="1"/>
  <c r="BC189" i="1"/>
  <c r="BB189" i="1"/>
  <c r="BA189" i="1"/>
  <c r="AZ189" i="1"/>
  <c r="AX189" i="1"/>
  <c r="AW189" i="1"/>
  <c r="AV189" i="1"/>
  <c r="AU189" i="1"/>
  <c r="AT189" i="1"/>
  <c r="AS189" i="1"/>
  <c r="AR189" i="1"/>
  <c r="AQ189" i="1"/>
  <c r="AP189" i="1"/>
  <c r="AO189" i="1"/>
  <c r="AN189" i="1"/>
  <c r="AM188" i="1"/>
  <c r="BI188" i="1" s="1"/>
  <c r="AK188" i="1"/>
  <c r="BG188" i="1" s="1"/>
  <c r="AM187" i="1"/>
  <c r="BI187" i="1" s="1"/>
  <c r="AK187" i="1"/>
  <c r="BG187" i="1" s="1"/>
  <c r="AM186" i="1"/>
  <c r="BI186" i="1" s="1"/>
  <c r="AK186" i="1"/>
  <c r="BG186" i="1" s="1"/>
  <c r="AM185" i="1"/>
  <c r="BI185" i="1" s="1"/>
  <c r="AK185" i="1"/>
  <c r="BG185" i="1" s="1"/>
  <c r="AM184" i="1"/>
  <c r="BI184" i="1" s="1"/>
  <c r="AK184" i="1"/>
  <c r="BG184" i="1" s="1"/>
  <c r="AM183" i="1"/>
  <c r="BI183" i="1" s="1"/>
  <c r="AK183" i="1"/>
  <c r="BG183" i="1" s="1"/>
  <c r="AM182" i="1"/>
  <c r="BI182" i="1" s="1"/>
  <c r="AK182" i="1"/>
  <c r="BG182" i="1" s="1"/>
  <c r="BI181" i="1"/>
  <c r="BH181" i="1"/>
  <c r="BG181" i="1"/>
  <c r="BF181" i="1"/>
  <c r="BE181" i="1"/>
  <c r="BD181" i="1"/>
  <c r="BC181" i="1"/>
  <c r="BB181" i="1"/>
  <c r="BA181" i="1"/>
  <c r="AZ181" i="1"/>
  <c r="AX181" i="1"/>
  <c r="AW181" i="1"/>
  <c r="AV181" i="1"/>
  <c r="AU181" i="1"/>
  <c r="AT181" i="1"/>
  <c r="AS181" i="1"/>
  <c r="AR181" i="1"/>
  <c r="AQ181" i="1"/>
  <c r="AP181" i="1"/>
  <c r="AO181" i="1"/>
  <c r="AN181" i="1"/>
  <c r="C181" i="1"/>
  <c r="J181" i="1" s="1"/>
  <c r="BI180" i="1"/>
  <c r="BH180" i="1"/>
  <c r="BG180" i="1"/>
  <c r="BF180" i="1"/>
  <c r="BE180" i="1"/>
  <c r="BD180" i="1"/>
  <c r="BC180" i="1"/>
  <c r="BB180" i="1"/>
  <c r="BA180" i="1"/>
  <c r="AZ180" i="1"/>
  <c r="AX180" i="1"/>
  <c r="AW180" i="1"/>
  <c r="AV180" i="1"/>
  <c r="AU180" i="1"/>
  <c r="AT180" i="1"/>
  <c r="AS180" i="1"/>
  <c r="AR180" i="1"/>
  <c r="AQ180" i="1"/>
  <c r="AP180" i="1"/>
  <c r="AO180" i="1"/>
  <c r="AN180" i="1"/>
  <c r="AM179" i="1"/>
  <c r="BI179" i="1" s="1"/>
  <c r="AK179" i="1"/>
  <c r="BG179" i="1" s="1"/>
  <c r="AM178" i="1"/>
  <c r="BI178" i="1" s="1"/>
  <c r="AK178" i="1"/>
  <c r="BG178" i="1" s="1"/>
  <c r="AM177" i="1"/>
  <c r="BI177" i="1" s="1"/>
  <c r="AK177" i="1"/>
  <c r="BG177" i="1" s="1"/>
  <c r="AM176" i="1"/>
  <c r="BI176" i="1" s="1"/>
  <c r="AK176" i="1"/>
  <c r="BG176" i="1" s="1"/>
  <c r="AM175" i="1"/>
  <c r="BI175" i="1" s="1"/>
  <c r="AK175" i="1"/>
  <c r="BG175" i="1" s="1"/>
  <c r="AM174" i="1"/>
  <c r="BI174" i="1" s="1"/>
  <c r="AK174" i="1"/>
  <c r="BG174" i="1" s="1"/>
  <c r="AM173" i="1"/>
  <c r="BI173" i="1" s="1"/>
  <c r="AK173" i="1"/>
  <c r="BG173" i="1" s="1"/>
  <c r="BI172" i="1"/>
  <c r="BH172" i="1"/>
  <c r="BG172" i="1"/>
  <c r="BF172" i="1"/>
  <c r="BE172" i="1"/>
  <c r="BD172" i="1"/>
  <c r="BC172" i="1"/>
  <c r="BB172" i="1"/>
  <c r="BA172" i="1"/>
  <c r="AZ172" i="1"/>
  <c r="AX172" i="1"/>
  <c r="AW172" i="1"/>
  <c r="AV172" i="1"/>
  <c r="AU172" i="1"/>
  <c r="AT172" i="1"/>
  <c r="AS172" i="1"/>
  <c r="AR172" i="1"/>
  <c r="AQ172" i="1"/>
  <c r="AP172" i="1"/>
  <c r="AO172" i="1"/>
  <c r="AN172" i="1"/>
  <c r="C172" i="1"/>
  <c r="J172" i="1" s="1"/>
  <c r="BI171" i="1"/>
  <c r="BH171" i="1"/>
  <c r="BG171" i="1"/>
  <c r="BF171" i="1"/>
  <c r="BE171" i="1"/>
  <c r="BD171" i="1"/>
  <c r="BC171" i="1"/>
  <c r="BB171" i="1"/>
  <c r="BA171" i="1"/>
  <c r="AZ171" i="1"/>
  <c r="AX171" i="1"/>
  <c r="AW171" i="1"/>
  <c r="AV171" i="1"/>
  <c r="AU171" i="1"/>
  <c r="AT171" i="1"/>
  <c r="AS171" i="1"/>
  <c r="AR171" i="1"/>
  <c r="AQ171" i="1"/>
  <c r="AP171" i="1"/>
  <c r="AO171" i="1"/>
  <c r="AN171" i="1"/>
  <c r="AM170" i="1"/>
  <c r="BI170" i="1" s="1"/>
  <c r="AK170" i="1"/>
  <c r="BG170" i="1" s="1"/>
  <c r="AM169" i="1"/>
  <c r="BI169" i="1" s="1"/>
  <c r="AK169" i="1"/>
  <c r="BG169" i="1" s="1"/>
  <c r="AM168" i="1"/>
  <c r="BI168" i="1" s="1"/>
  <c r="AK168" i="1"/>
  <c r="BG168" i="1" s="1"/>
  <c r="AM167" i="1"/>
  <c r="BI167" i="1" s="1"/>
  <c r="AK167" i="1"/>
  <c r="BG167" i="1" s="1"/>
  <c r="AM166" i="1"/>
  <c r="BI166" i="1" s="1"/>
  <c r="AK166" i="1"/>
  <c r="BG166" i="1" s="1"/>
  <c r="AM165" i="1"/>
  <c r="BI165" i="1" s="1"/>
  <c r="AK165" i="1"/>
  <c r="BG165" i="1" s="1"/>
  <c r="AM164" i="1"/>
  <c r="BI164" i="1" s="1"/>
  <c r="AK164" i="1"/>
  <c r="BG164" i="1" s="1"/>
  <c r="BI163" i="1"/>
  <c r="BH163" i="1"/>
  <c r="BG163" i="1"/>
  <c r="BF163" i="1"/>
  <c r="BE163" i="1"/>
  <c r="BD163" i="1"/>
  <c r="BC163" i="1"/>
  <c r="BB163" i="1"/>
  <c r="BA163" i="1"/>
  <c r="AZ163" i="1"/>
  <c r="AX163" i="1"/>
  <c r="AW163" i="1"/>
  <c r="AV163" i="1"/>
  <c r="AU163" i="1"/>
  <c r="AT163" i="1"/>
  <c r="AS163" i="1"/>
  <c r="AR163" i="1"/>
  <c r="AQ163" i="1"/>
  <c r="AP163" i="1"/>
  <c r="AO163" i="1"/>
  <c r="AN163" i="1"/>
  <c r="C163" i="1"/>
  <c r="J163" i="1" s="1"/>
  <c r="BI162" i="1"/>
  <c r="BH162" i="1"/>
  <c r="BG162" i="1"/>
  <c r="BF162" i="1"/>
  <c r="BE162" i="1"/>
  <c r="BD162" i="1"/>
  <c r="BC162" i="1"/>
  <c r="BB162" i="1"/>
  <c r="BA162" i="1"/>
  <c r="AZ162" i="1"/>
  <c r="AX162" i="1"/>
  <c r="AW162" i="1"/>
  <c r="AV162" i="1"/>
  <c r="AU162" i="1"/>
  <c r="AT162" i="1"/>
  <c r="AS162" i="1"/>
  <c r="AR162" i="1"/>
  <c r="AQ162" i="1"/>
  <c r="AP162" i="1"/>
  <c r="AO162" i="1"/>
  <c r="AN162" i="1"/>
  <c r="AM161" i="1"/>
  <c r="BI161" i="1" s="1"/>
  <c r="AK161" i="1"/>
  <c r="BG161" i="1" s="1"/>
  <c r="AM160" i="1"/>
  <c r="BI160" i="1" s="1"/>
  <c r="AK160" i="1"/>
  <c r="BG160" i="1" s="1"/>
  <c r="AM159" i="1"/>
  <c r="BI159" i="1" s="1"/>
  <c r="AK159" i="1"/>
  <c r="BG159" i="1" s="1"/>
  <c r="AM158" i="1"/>
  <c r="BI158" i="1" s="1"/>
  <c r="AK158" i="1"/>
  <c r="BG158" i="1" s="1"/>
  <c r="AM157" i="1"/>
  <c r="BI157" i="1" s="1"/>
  <c r="AK157" i="1"/>
  <c r="BG157" i="1" s="1"/>
  <c r="AM156" i="1"/>
  <c r="BI156" i="1" s="1"/>
  <c r="AK156" i="1"/>
  <c r="BG156" i="1" s="1"/>
  <c r="AM155" i="1"/>
  <c r="BI155" i="1" s="1"/>
  <c r="AK155" i="1"/>
  <c r="BG155" i="1" s="1"/>
  <c r="BI154" i="1"/>
  <c r="BH154" i="1"/>
  <c r="BG154" i="1"/>
  <c r="BF154" i="1"/>
  <c r="BE154" i="1"/>
  <c r="BD154" i="1"/>
  <c r="BC154" i="1"/>
  <c r="BB154" i="1"/>
  <c r="BA154" i="1"/>
  <c r="AZ154" i="1"/>
  <c r="AX154" i="1"/>
  <c r="AW154" i="1"/>
  <c r="AV154" i="1"/>
  <c r="AU154" i="1"/>
  <c r="AT154" i="1"/>
  <c r="AS154" i="1"/>
  <c r="AR154" i="1"/>
  <c r="AQ154" i="1"/>
  <c r="AP154" i="1"/>
  <c r="AO154" i="1"/>
  <c r="AN154" i="1"/>
  <c r="C154" i="1"/>
  <c r="J154" i="1" s="1"/>
  <c r="BI153" i="1"/>
  <c r="BH153" i="1"/>
  <c r="BG153" i="1"/>
  <c r="BF153" i="1"/>
  <c r="BE153" i="1"/>
  <c r="BD153" i="1"/>
  <c r="BC153" i="1"/>
  <c r="BB153" i="1"/>
  <c r="BA153" i="1"/>
  <c r="AZ153" i="1"/>
  <c r="AX153" i="1"/>
  <c r="AW153" i="1"/>
  <c r="AV153" i="1"/>
  <c r="AU153" i="1"/>
  <c r="AT153" i="1"/>
  <c r="AS153" i="1"/>
  <c r="AR153" i="1"/>
  <c r="AQ153" i="1"/>
  <c r="AP153" i="1"/>
  <c r="AO153" i="1"/>
  <c r="AN153" i="1"/>
  <c r="AM152" i="1"/>
  <c r="BI152" i="1" s="1"/>
  <c r="AK152" i="1"/>
  <c r="BG152" i="1" s="1"/>
  <c r="AM151" i="1"/>
  <c r="BI151" i="1" s="1"/>
  <c r="AK151" i="1"/>
  <c r="BG151" i="1" s="1"/>
  <c r="AM150" i="1"/>
  <c r="BI150" i="1" s="1"/>
  <c r="AK150" i="1"/>
  <c r="BG150" i="1" s="1"/>
  <c r="AM149" i="1"/>
  <c r="BI149" i="1" s="1"/>
  <c r="AK149" i="1"/>
  <c r="BG149" i="1" s="1"/>
  <c r="AM148" i="1"/>
  <c r="BI148" i="1" s="1"/>
  <c r="AK148" i="1"/>
  <c r="BG148" i="1" s="1"/>
  <c r="AM147" i="1"/>
  <c r="BI147" i="1" s="1"/>
  <c r="AK147" i="1"/>
  <c r="BG147" i="1" s="1"/>
  <c r="AM146" i="1"/>
  <c r="BI146" i="1" s="1"/>
  <c r="AK146" i="1"/>
  <c r="BG146" i="1" s="1"/>
  <c r="BI145" i="1"/>
  <c r="BH145" i="1"/>
  <c r="BG145" i="1"/>
  <c r="BF145" i="1"/>
  <c r="BE145" i="1"/>
  <c r="BD145" i="1"/>
  <c r="BC145" i="1"/>
  <c r="BB145" i="1"/>
  <c r="BA145" i="1"/>
  <c r="AZ145" i="1"/>
  <c r="AX145" i="1"/>
  <c r="AW145" i="1"/>
  <c r="AV145" i="1"/>
  <c r="AU145" i="1"/>
  <c r="AT145" i="1"/>
  <c r="AS145" i="1"/>
  <c r="AR145" i="1"/>
  <c r="AQ145" i="1"/>
  <c r="AP145" i="1"/>
  <c r="AO145" i="1"/>
  <c r="AN145" i="1"/>
  <c r="C145" i="1"/>
  <c r="J145" i="1" s="1"/>
  <c r="BI144" i="1"/>
  <c r="BH144" i="1"/>
  <c r="BG144" i="1"/>
  <c r="BF144" i="1"/>
  <c r="BE144" i="1"/>
  <c r="BD144" i="1"/>
  <c r="BC144" i="1"/>
  <c r="BB144" i="1"/>
  <c r="BA144" i="1"/>
  <c r="AZ144" i="1"/>
  <c r="AX144" i="1"/>
  <c r="AW144" i="1"/>
  <c r="AV144" i="1"/>
  <c r="AU144" i="1"/>
  <c r="AT144" i="1"/>
  <c r="AS144" i="1"/>
  <c r="AR144" i="1"/>
  <c r="AQ144" i="1"/>
  <c r="AP144" i="1"/>
  <c r="AO144" i="1"/>
  <c r="AN144" i="1"/>
  <c r="AM143" i="1"/>
  <c r="BI143" i="1" s="1"/>
  <c r="AK143" i="1"/>
  <c r="BG143" i="1" s="1"/>
  <c r="AM142" i="1"/>
  <c r="BI142" i="1" s="1"/>
  <c r="AK142" i="1"/>
  <c r="BG142" i="1" s="1"/>
  <c r="AM141" i="1"/>
  <c r="BI141" i="1" s="1"/>
  <c r="AK141" i="1"/>
  <c r="BG141" i="1" s="1"/>
  <c r="AM140" i="1"/>
  <c r="BI140" i="1" s="1"/>
  <c r="AK140" i="1"/>
  <c r="BG140" i="1" s="1"/>
  <c r="AM139" i="1"/>
  <c r="BI139" i="1" s="1"/>
  <c r="AK139" i="1"/>
  <c r="BG139" i="1" s="1"/>
  <c r="AM138" i="1"/>
  <c r="BI138" i="1" s="1"/>
  <c r="AK138" i="1"/>
  <c r="BG138" i="1" s="1"/>
  <c r="AM137" i="1"/>
  <c r="BI137" i="1" s="1"/>
  <c r="AK137" i="1"/>
  <c r="BG137" i="1" s="1"/>
  <c r="BI136" i="1"/>
  <c r="BH136" i="1"/>
  <c r="BG136" i="1"/>
  <c r="BF136" i="1"/>
  <c r="BE136" i="1"/>
  <c r="BD136" i="1"/>
  <c r="BC136" i="1"/>
  <c r="BB136" i="1"/>
  <c r="BA136" i="1"/>
  <c r="AZ136" i="1"/>
  <c r="AX136" i="1"/>
  <c r="AW136" i="1"/>
  <c r="AV136" i="1"/>
  <c r="AU136" i="1"/>
  <c r="AT136" i="1"/>
  <c r="AS136" i="1"/>
  <c r="AR136" i="1"/>
  <c r="AQ136" i="1"/>
  <c r="AP136" i="1"/>
  <c r="AO136" i="1"/>
  <c r="AN136" i="1"/>
  <c r="C136" i="1"/>
  <c r="J136" i="1" s="1"/>
  <c r="BI135" i="1"/>
  <c r="BH135" i="1"/>
  <c r="BG135" i="1"/>
  <c r="BF135" i="1"/>
  <c r="BE135" i="1"/>
  <c r="BD135" i="1"/>
  <c r="BC135" i="1"/>
  <c r="BB135" i="1"/>
  <c r="BA135" i="1"/>
  <c r="AZ135" i="1"/>
  <c r="AX135" i="1"/>
  <c r="AW135" i="1"/>
  <c r="AV135" i="1"/>
  <c r="AU135" i="1"/>
  <c r="AT135" i="1"/>
  <c r="AS135" i="1"/>
  <c r="AR135" i="1"/>
  <c r="AQ135" i="1"/>
  <c r="AP135" i="1"/>
  <c r="AO135" i="1"/>
  <c r="AN135" i="1"/>
  <c r="AM134" i="1"/>
  <c r="BI134" i="1" s="1"/>
  <c r="AK134" i="1"/>
  <c r="BG134" i="1" s="1"/>
  <c r="AM133" i="1"/>
  <c r="BI133" i="1" s="1"/>
  <c r="AK133" i="1"/>
  <c r="BG133" i="1" s="1"/>
  <c r="AM132" i="1"/>
  <c r="BI132" i="1" s="1"/>
  <c r="AK132" i="1"/>
  <c r="BG132" i="1" s="1"/>
  <c r="AM131" i="1"/>
  <c r="BI131" i="1" s="1"/>
  <c r="AK131" i="1"/>
  <c r="BG131" i="1" s="1"/>
  <c r="AM130" i="1"/>
  <c r="BI130" i="1" s="1"/>
  <c r="AK130" i="1"/>
  <c r="BG130" i="1" s="1"/>
  <c r="AM129" i="1"/>
  <c r="BI129" i="1" s="1"/>
  <c r="AK129" i="1"/>
  <c r="BG129" i="1" s="1"/>
  <c r="AM128" i="1"/>
  <c r="BI128" i="1" s="1"/>
  <c r="AK128" i="1"/>
  <c r="BG128" i="1" s="1"/>
  <c r="BI127" i="1"/>
  <c r="BH127" i="1"/>
  <c r="BG127" i="1"/>
  <c r="BF127" i="1"/>
  <c r="BE127" i="1"/>
  <c r="BD127" i="1"/>
  <c r="BC127" i="1"/>
  <c r="BB127" i="1"/>
  <c r="BA127" i="1"/>
  <c r="AZ127" i="1"/>
  <c r="AX127" i="1"/>
  <c r="AW127" i="1"/>
  <c r="AV127" i="1"/>
  <c r="AU127" i="1"/>
  <c r="AT127" i="1"/>
  <c r="AS127" i="1"/>
  <c r="AR127" i="1"/>
  <c r="AQ127" i="1"/>
  <c r="AP127" i="1"/>
  <c r="AO127" i="1"/>
  <c r="AN127" i="1"/>
  <c r="C127" i="1"/>
  <c r="J127" i="1" s="1"/>
  <c r="BI126" i="1"/>
  <c r="BH126" i="1"/>
  <c r="BG126" i="1"/>
  <c r="BF126" i="1"/>
  <c r="BE126" i="1"/>
  <c r="BD126" i="1"/>
  <c r="BC126" i="1"/>
  <c r="BB126" i="1"/>
  <c r="BA126" i="1"/>
  <c r="AZ126" i="1"/>
  <c r="AX126" i="1"/>
  <c r="AW126" i="1"/>
  <c r="AV126" i="1"/>
  <c r="AU126" i="1"/>
  <c r="AT126" i="1"/>
  <c r="AS126" i="1"/>
  <c r="AR126" i="1"/>
  <c r="AQ126" i="1"/>
  <c r="AP126" i="1"/>
  <c r="AO126" i="1"/>
  <c r="AN126" i="1"/>
  <c r="AM125" i="1"/>
  <c r="BI125" i="1" s="1"/>
  <c r="AK125" i="1"/>
  <c r="BG125" i="1" s="1"/>
  <c r="AM124" i="1"/>
  <c r="BI124" i="1" s="1"/>
  <c r="AK124" i="1"/>
  <c r="BG124" i="1" s="1"/>
  <c r="AM123" i="1"/>
  <c r="BI123" i="1" s="1"/>
  <c r="AK123" i="1"/>
  <c r="BG123" i="1" s="1"/>
  <c r="AM122" i="1"/>
  <c r="BI122" i="1" s="1"/>
  <c r="AK122" i="1"/>
  <c r="BG122" i="1" s="1"/>
  <c r="AM121" i="1"/>
  <c r="BI121" i="1" s="1"/>
  <c r="AK121" i="1"/>
  <c r="BG121" i="1" s="1"/>
  <c r="AM120" i="1"/>
  <c r="BI120" i="1" s="1"/>
  <c r="AK120" i="1"/>
  <c r="BG120" i="1" s="1"/>
  <c r="AM119" i="1"/>
  <c r="BI119" i="1" s="1"/>
  <c r="AK119" i="1"/>
  <c r="BG119" i="1" s="1"/>
  <c r="BI118" i="1"/>
  <c r="BH118" i="1"/>
  <c r="BG118" i="1"/>
  <c r="BF118" i="1"/>
  <c r="BE118" i="1"/>
  <c r="BD118" i="1"/>
  <c r="BC118" i="1"/>
  <c r="BB118" i="1"/>
  <c r="BA118" i="1"/>
  <c r="AZ118" i="1"/>
  <c r="AX118" i="1"/>
  <c r="AW118" i="1"/>
  <c r="AV118" i="1"/>
  <c r="AU118" i="1"/>
  <c r="AT118" i="1"/>
  <c r="AS118" i="1"/>
  <c r="AR118" i="1"/>
  <c r="AQ118" i="1"/>
  <c r="AP118" i="1"/>
  <c r="AO118" i="1"/>
  <c r="AN118" i="1"/>
  <c r="C118" i="1"/>
  <c r="J118" i="1" s="1"/>
  <c r="BI117" i="1"/>
  <c r="BH117" i="1"/>
  <c r="BG117" i="1"/>
  <c r="BF117" i="1"/>
  <c r="BE117" i="1"/>
  <c r="BD117" i="1"/>
  <c r="BC117" i="1"/>
  <c r="BB117" i="1"/>
  <c r="BA117" i="1"/>
  <c r="AZ117" i="1"/>
  <c r="AX117" i="1"/>
  <c r="AW117" i="1"/>
  <c r="AV117" i="1"/>
  <c r="AU117" i="1"/>
  <c r="AT117" i="1"/>
  <c r="AS117" i="1"/>
  <c r="AR117" i="1"/>
  <c r="AQ117" i="1"/>
  <c r="AP117" i="1"/>
  <c r="AO117" i="1"/>
  <c r="AN117" i="1"/>
  <c r="AM116" i="1"/>
  <c r="BI116" i="1" s="1"/>
  <c r="AK116" i="1"/>
  <c r="BG116" i="1" s="1"/>
  <c r="AM115" i="1"/>
  <c r="BI115" i="1" s="1"/>
  <c r="AK115" i="1"/>
  <c r="BG115" i="1" s="1"/>
  <c r="AM114" i="1"/>
  <c r="BI114" i="1" s="1"/>
  <c r="AK114" i="1"/>
  <c r="BG114" i="1" s="1"/>
  <c r="AM113" i="1"/>
  <c r="BI113" i="1" s="1"/>
  <c r="AK113" i="1"/>
  <c r="BG113" i="1" s="1"/>
  <c r="AM112" i="1"/>
  <c r="BI112" i="1" s="1"/>
  <c r="AK112" i="1"/>
  <c r="BG112" i="1" s="1"/>
  <c r="AM111" i="1"/>
  <c r="BI111" i="1" s="1"/>
  <c r="AK111" i="1"/>
  <c r="BG111" i="1" s="1"/>
  <c r="AM110" i="1"/>
  <c r="BI110" i="1" s="1"/>
  <c r="AK110" i="1"/>
  <c r="BG110" i="1" s="1"/>
  <c r="BI109" i="1"/>
  <c r="BH109" i="1"/>
  <c r="BG109" i="1"/>
  <c r="BF109" i="1"/>
  <c r="BE109" i="1"/>
  <c r="BD109" i="1"/>
  <c r="BC109" i="1"/>
  <c r="BB109" i="1"/>
  <c r="BA109" i="1"/>
  <c r="AZ109" i="1"/>
  <c r="AX109" i="1"/>
  <c r="AW109" i="1"/>
  <c r="AV109" i="1"/>
  <c r="AU109" i="1"/>
  <c r="AT109" i="1"/>
  <c r="AS109" i="1"/>
  <c r="AR109" i="1"/>
  <c r="AQ109" i="1"/>
  <c r="AP109" i="1"/>
  <c r="AO109" i="1"/>
  <c r="AN109" i="1"/>
  <c r="C109" i="1"/>
  <c r="J109" i="1" s="1"/>
  <c r="BI108" i="1"/>
  <c r="BH108" i="1"/>
  <c r="BG108" i="1"/>
  <c r="BF108" i="1"/>
  <c r="BE108" i="1"/>
  <c r="BD108" i="1"/>
  <c r="BC108" i="1"/>
  <c r="BB108" i="1"/>
  <c r="BA108" i="1"/>
  <c r="AZ108" i="1"/>
  <c r="AX108" i="1"/>
  <c r="AW108" i="1"/>
  <c r="AV108" i="1"/>
  <c r="AU108" i="1"/>
  <c r="AT108" i="1"/>
  <c r="AS108" i="1"/>
  <c r="AR108" i="1"/>
  <c r="AQ108" i="1"/>
  <c r="AP108" i="1"/>
  <c r="AO108" i="1"/>
  <c r="AN108" i="1"/>
  <c r="AM107" i="1"/>
  <c r="BI107" i="1" s="1"/>
  <c r="AK107" i="1"/>
  <c r="BG107" i="1" s="1"/>
  <c r="AM106" i="1"/>
  <c r="BI106" i="1" s="1"/>
  <c r="AK106" i="1"/>
  <c r="BG106" i="1" s="1"/>
  <c r="AM105" i="1"/>
  <c r="BI105" i="1" s="1"/>
  <c r="AK105" i="1"/>
  <c r="BG105" i="1" s="1"/>
  <c r="AM104" i="1"/>
  <c r="BI104" i="1" s="1"/>
  <c r="AK104" i="1"/>
  <c r="BG104" i="1" s="1"/>
  <c r="AM103" i="1"/>
  <c r="BI103" i="1" s="1"/>
  <c r="AK103" i="1"/>
  <c r="BG103" i="1" s="1"/>
  <c r="AM102" i="1"/>
  <c r="BI102" i="1" s="1"/>
  <c r="AK102" i="1"/>
  <c r="BG102" i="1" s="1"/>
  <c r="AM101" i="1"/>
  <c r="BI101" i="1" s="1"/>
  <c r="AK101" i="1"/>
  <c r="BG101" i="1" s="1"/>
  <c r="BI100" i="1"/>
  <c r="BH100" i="1"/>
  <c r="BG100" i="1"/>
  <c r="BF100" i="1"/>
  <c r="BE100" i="1"/>
  <c r="BD100" i="1"/>
  <c r="BC100" i="1"/>
  <c r="BB100" i="1"/>
  <c r="BA100" i="1"/>
  <c r="AZ100" i="1"/>
  <c r="AX100" i="1"/>
  <c r="AW100" i="1"/>
  <c r="AV100" i="1"/>
  <c r="AU100" i="1"/>
  <c r="AT100" i="1"/>
  <c r="AS100" i="1"/>
  <c r="AR100" i="1"/>
  <c r="AQ100" i="1"/>
  <c r="AP100" i="1"/>
  <c r="AO100" i="1"/>
  <c r="AN100" i="1"/>
  <c r="C100" i="1"/>
  <c r="J100" i="1" s="1"/>
  <c r="BI99" i="1"/>
  <c r="BH99" i="1"/>
  <c r="BG99" i="1"/>
  <c r="BF99" i="1"/>
  <c r="BE99" i="1"/>
  <c r="BD99" i="1"/>
  <c r="BC99" i="1"/>
  <c r="BB99" i="1"/>
  <c r="BA99" i="1"/>
  <c r="AZ99" i="1"/>
  <c r="AX99" i="1"/>
  <c r="AW99" i="1"/>
  <c r="AV99" i="1"/>
  <c r="AU99" i="1"/>
  <c r="AT99" i="1"/>
  <c r="AS99" i="1"/>
  <c r="AR99" i="1"/>
  <c r="AQ99" i="1"/>
  <c r="AP99" i="1"/>
  <c r="AO99" i="1"/>
  <c r="AN99" i="1"/>
  <c r="AM98" i="1"/>
  <c r="BI98" i="1" s="1"/>
  <c r="AK98" i="1"/>
  <c r="BG98" i="1" s="1"/>
  <c r="AM97" i="1"/>
  <c r="BI97" i="1" s="1"/>
  <c r="AK97" i="1"/>
  <c r="BG97" i="1" s="1"/>
  <c r="AM96" i="1"/>
  <c r="BI96" i="1" s="1"/>
  <c r="AK96" i="1"/>
  <c r="BG96" i="1" s="1"/>
  <c r="AM95" i="1"/>
  <c r="BI95" i="1" s="1"/>
  <c r="AK95" i="1"/>
  <c r="BG95" i="1" s="1"/>
  <c r="AM94" i="1"/>
  <c r="BI94" i="1" s="1"/>
  <c r="AK94" i="1"/>
  <c r="BG94" i="1" s="1"/>
  <c r="AM93" i="1"/>
  <c r="BI93" i="1" s="1"/>
  <c r="AK93" i="1"/>
  <c r="BG93" i="1" s="1"/>
  <c r="AM92" i="1"/>
  <c r="BI92" i="1" s="1"/>
  <c r="AK92" i="1"/>
  <c r="BG92" i="1" s="1"/>
  <c r="BI91" i="1"/>
  <c r="BH91" i="1"/>
  <c r="BG91" i="1"/>
  <c r="BF91" i="1"/>
  <c r="BE91" i="1"/>
  <c r="BD91" i="1"/>
  <c r="BC91" i="1"/>
  <c r="BB91" i="1"/>
  <c r="BA91" i="1"/>
  <c r="AZ91" i="1"/>
  <c r="AX91" i="1"/>
  <c r="AW91" i="1"/>
  <c r="AV91" i="1"/>
  <c r="AU91" i="1"/>
  <c r="AT91" i="1"/>
  <c r="AS91" i="1"/>
  <c r="AR91" i="1"/>
  <c r="AQ91" i="1"/>
  <c r="AP91" i="1"/>
  <c r="AO91" i="1"/>
  <c r="AN91" i="1"/>
  <c r="C91" i="1"/>
  <c r="J91" i="1" s="1"/>
  <c r="BI90" i="1"/>
  <c r="BH90" i="1"/>
  <c r="BG90" i="1"/>
  <c r="BF90" i="1"/>
  <c r="BE90" i="1"/>
  <c r="BD90" i="1"/>
  <c r="BC90" i="1"/>
  <c r="BB90" i="1"/>
  <c r="BA90" i="1"/>
  <c r="AZ90" i="1"/>
  <c r="AX90" i="1"/>
  <c r="AW90" i="1"/>
  <c r="AV90" i="1"/>
  <c r="AU90" i="1"/>
  <c r="AT90" i="1"/>
  <c r="AS90" i="1"/>
  <c r="AR90" i="1"/>
  <c r="AQ90" i="1"/>
  <c r="AP90" i="1"/>
  <c r="AO90" i="1"/>
  <c r="AN90" i="1"/>
  <c r="AM89" i="1"/>
  <c r="BI89" i="1" s="1"/>
  <c r="AK89" i="1"/>
  <c r="BG89" i="1" s="1"/>
  <c r="AM88" i="1"/>
  <c r="BI88" i="1" s="1"/>
  <c r="AK88" i="1"/>
  <c r="BG88" i="1" s="1"/>
  <c r="AM87" i="1"/>
  <c r="BI87" i="1" s="1"/>
  <c r="AK87" i="1"/>
  <c r="BG87" i="1" s="1"/>
  <c r="AM86" i="1"/>
  <c r="BI86" i="1" s="1"/>
  <c r="AK86" i="1"/>
  <c r="BG86" i="1" s="1"/>
  <c r="AM85" i="1"/>
  <c r="BI85" i="1" s="1"/>
  <c r="AK85" i="1"/>
  <c r="BG85" i="1" s="1"/>
  <c r="AM84" i="1"/>
  <c r="BI84" i="1" s="1"/>
  <c r="AK84" i="1"/>
  <c r="BG84" i="1" s="1"/>
  <c r="AM83" i="1"/>
  <c r="AK83" i="1"/>
  <c r="BI82" i="1"/>
  <c r="BH82" i="1"/>
  <c r="BG82" i="1"/>
  <c r="BF82" i="1"/>
  <c r="BE82" i="1"/>
  <c r="BD82" i="1"/>
  <c r="BC82" i="1"/>
  <c r="BB82" i="1"/>
  <c r="BA82" i="1"/>
  <c r="AZ82" i="1"/>
  <c r="AX82" i="1"/>
  <c r="AW82" i="1"/>
  <c r="AV82" i="1"/>
  <c r="AU82" i="1"/>
  <c r="AT82" i="1"/>
  <c r="AS82" i="1"/>
  <c r="AR82" i="1"/>
  <c r="AQ82" i="1"/>
  <c r="AP82" i="1"/>
  <c r="AO82" i="1"/>
  <c r="AN82" i="1"/>
  <c r="I82" i="1"/>
  <c r="E82" i="1"/>
  <c r="C82" i="1"/>
  <c r="BI81" i="1"/>
  <c r="BH81" i="1"/>
  <c r="BG81" i="1"/>
  <c r="BF81" i="1"/>
  <c r="BE81" i="1"/>
  <c r="BD81" i="1"/>
  <c r="BC81" i="1"/>
  <c r="BB81" i="1"/>
  <c r="BA81" i="1"/>
  <c r="AZ81" i="1"/>
  <c r="AX81" i="1"/>
  <c r="AW81" i="1"/>
  <c r="AV81" i="1"/>
  <c r="AU81" i="1"/>
  <c r="AT81" i="1"/>
  <c r="AS81" i="1"/>
  <c r="AR81" i="1"/>
  <c r="AQ81" i="1"/>
  <c r="AP81" i="1"/>
  <c r="AO81" i="1"/>
  <c r="AN81" i="1"/>
  <c r="AM80" i="1"/>
  <c r="AK80" i="1"/>
  <c r="AM79" i="1"/>
  <c r="AK79" i="1"/>
  <c r="AM78" i="1"/>
  <c r="AK78" i="1"/>
  <c r="AM77" i="1"/>
  <c r="AK77" i="1"/>
  <c r="AM76" i="1"/>
  <c r="AK76" i="1"/>
  <c r="AM75" i="1"/>
  <c r="AK75" i="1"/>
  <c r="AM74" i="1"/>
  <c r="AK74" i="1"/>
  <c r="BI73" i="1"/>
  <c r="BH73" i="1"/>
  <c r="BG73" i="1"/>
  <c r="BF73" i="1"/>
  <c r="BE73" i="1"/>
  <c r="BD73" i="1"/>
  <c r="BC73" i="1"/>
  <c r="BB73" i="1"/>
  <c r="BA73" i="1"/>
  <c r="AZ73" i="1"/>
  <c r="AX73" i="1"/>
  <c r="AW73" i="1"/>
  <c r="AV73" i="1"/>
  <c r="AU73" i="1"/>
  <c r="AT73" i="1"/>
  <c r="AS73" i="1"/>
  <c r="AR73" i="1"/>
  <c r="AQ73" i="1"/>
  <c r="AP73" i="1"/>
  <c r="AO73" i="1"/>
  <c r="AN73" i="1"/>
  <c r="I73" i="1"/>
  <c r="E73" i="1"/>
  <c r="C73" i="1"/>
  <c r="BI72" i="1"/>
  <c r="BH72" i="1"/>
  <c r="BG72" i="1"/>
  <c r="BF72" i="1"/>
  <c r="BE72" i="1"/>
  <c r="BD72" i="1"/>
  <c r="BC72" i="1"/>
  <c r="BB72" i="1"/>
  <c r="BA72" i="1"/>
  <c r="AZ72" i="1"/>
  <c r="AX72" i="1"/>
  <c r="AW72" i="1"/>
  <c r="AV72" i="1"/>
  <c r="AU72" i="1"/>
  <c r="AT72" i="1"/>
  <c r="AS72" i="1"/>
  <c r="AR72" i="1"/>
  <c r="AQ72" i="1"/>
  <c r="AP72" i="1"/>
  <c r="AO72" i="1"/>
  <c r="AN72" i="1"/>
  <c r="AM71" i="1"/>
  <c r="AK71" i="1"/>
  <c r="AM70" i="1"/>
  <c r="AK70" i="1"/>
  <c r="AM69" i="1"/>
  <c r="AK69" i="1"/>
  <c r="AM68" i="1"/>
  <c r="AK68" i="1"/>
  <c r="AM67" i="1"/>
  <c r="AK67" i="1"/>
  <c r="AM66" i="1"/>
  <c r="AK66" i="1"/>
  <c r="AM65" i="1"/>
  <c r="AK65" i="1"/>
  <c r="BI64" i="1"/>
  <c r="BH64" i="1"/>
  <c r="BG64" i="1"/>
  <c r="BF64" i="1"/>
  <c r="BE64" i="1"/>
  <c r="BD64" i="1"/>
  <c r="BC64" i="1"/>
  <c r="BB64" i="1"/>
  <c r="BA64" i="1"/>
  <c r="AZ64" i="1"/>
  <c r="AX64" i="1"/>
  <c r="AW64" i="1"/>
  <c r="AV64" i="1"/>
  <c r="AU64" i="1"/>
  <c r="AT64" i="1"/>
  <c r="AS64" i="1"/>
  <c r="AR64" i="1"/>
  <c r="AQ64" i="1"/>
  <c r="AP64" i="1"/>
  <c r="AO64" i="1"/>
  <c r="AN64" i="1"/>
  <c r="I64" i="1"/>
  <c r="E64" i="1"/>
  <c r="C64" i="1"/>
  <c r="BI63" i="1"/>
  <c r="BH63" i="1"/>
  <c r="BG63" i="1"/>
  <c r="BF63" i="1"/>
  <c r="BE63" i="1"/>
  <c r="BD63" i="1"/>
  <c r="BC63" i="1"/>
  <c r="BB63" i="1"/>
  <c r="BA63" i="1"/>
  <c r="AZ63" i="1"/>
  <c r="AX63" i="1"/>
  <c r="AW63" i="1"/>
  <c r="AV63" i="1"/>
  <c r="AU63" i="1"/>
  <c r="AT63" i="1"/>
  <c r="AS63" i="1"/>
  <c r="AR63" i="1"/>
  <c r="AQ63" i="1"/>
  <c r="AP63" i="1"/>
  <c r="AO63" i="1"/>
  <c r="AN63" i="1"/>
  <c r="AM62" i="1"/>
  <c r="AK62" i="1"/>
  <c r="AM61" i="1"/>
  <c r="AK61" i="1"/>
  <c r="AM60" i="1"/>
  <c r="AK60" i="1"/>
  <c r="AM59" i="1"/>
  <c r="AK59" i="1"/>
  <c r="AM58" i="1"/>
  <c r="AK58" i="1"/>
  <c r="AM57" i="1"/>
  <c r="AK57" i="1"/>
  <c r="AM56" i="1"/>
  <c r="AK56" i="1"/>
  <c r="BI55" i="1"/>
  <c r="BH55" i="1"/>
  <c r="BG55" i="1"/>
  <c r="BF55" i="1"/>
  <c r="BE55" i="1"/>
  <c r="BD55" i="1"/>
  <c r="BC55" i="1"/>
  <c r="BB55" i="1"/>
  <c r="BA55" i="1"/>
  <c r="AZ55" i="1"/>
  <c r="AX55" i="1"/>
  <c r="AW55" i="1"/>
  <c r="AV55" i="1"/>
  <c r="AU55" i="1"/>
  <c r="AT55" i="1"/>
  <c r="AS55" i="1"/>
  <c r="AR55" i="1"/>
  <c r="AQ55" i="1"/>
  <c r="AP55" i="1"/>
  <c r="AO55" i="1"/>
  <c r="AN55" i="1"/>
  <c r="I55" i="1"/>
  <c r="E55" i="1"/>
  <c r="C55" i="1"/>
  <c r="BI54" i="1"/>
  <c r="BH54" i="1"/>
  <c r="BG54" i="1"/>
  <c r="BF54" i="1"/>
  <c r="BE54" i="1"/>
  <c r="BD54" i="1"/>
  <c r="BC54" i="1"/>
  <c r="BB54" i="1"/>
  <c r="BA54" i="1"/>
  <c r="AZ54" i="1"/>
  <c r="AX54" i="1"/>
  <c r="AW54" i="1"/>
  <c r="AV54" i="1"/>
  <c r="AU54" i="1"/>
  <c r="AT54" i="1"/>
  <c r="AS54" i="1"/>
  <c r="AR54" i="1"/>
  <c r="AQ54" i="1"/>
  <c r="AP54" i="1"/>
  <c r="AO54" i="1"/>
  <c r="AN54" i="1"/>
  <c r="AM53" i="1"/>
  <c r="AK53" i="1"/>
  <c r="AM52" i="1"/>
  <c r="AK52" i="1"/>
  <c r="AM51" i="1"/>
  <c r="AK51" i="1"/>
  <c r="AM50" i="1"/>
  <c r="AK50" i="1"/>
  <c r="AM49" i="1"/>
  <c r="AK49" i="1"/>
  <c r="AM48" i="1"/>
  <c r="AK48" i="1"/>
  <c r="AM47" i="1"/>
  <c r="AK47" i="1"/>
  <c r="BI46" i="1"/>
  <c r="BH46" i="1"/>
  <c r="BG46" i="1"/>
  <c r="BF46" i="1"/>
  <c r="BE46" i="1"/>
  <c r="BD46" i="1"/>
  <c r="BC46" i="1"/>
  <c r="BB46" i="1"/>
  <c r="BA46" i="1"/>
  <c r="AZ46" i="1"/>
  <c r="AX46" i="1"/>
  <c r="AW46" i="1"/>
  <c r="AV46" i="1"/>
  <c r="AU46" i="1"/>
  <c r="AT46" i="1"/>
  <c r="AS46" i="1"/>
  <c r="AR46" i="1"/>
  <c r="AQ46" i="1"/>
  <c r="AP46" i="1"/>
  <c r="AO46" i="1"/>
  <c r="AN46" i="1"/>
  <c r="I46" i="1"/>
  <c r="E46" i="1"/>
  <c r="C46" i="1"/>
  <c r="BI45" i="1"/>
  <c r="BH45" i="1"/>
  <c r="BG45" i="1"/>
  <c r="BF45" i="1"/>
  <c r="BE45" i="1"/>
  <c r="BD45" i="1"/>
  <c r="BC45" i="1"/>
  <c r="BB45" i="1"/>
  <c r="BA45" i="1"/>
  <c r="AZ45" i="1"/>
  <c r="AX45" i="1"/>
  <c r="AW45" i="1"/>
  <c r="AV45" i="1"/>
  <c r="AU45" i="1"/>
  <c r="AT45" i="1"/>
  <c r="AS45" i="1"/>
  <c r="AR45" i="1"/>
  <c r="AQ45" i="1"/>
  <c r="AP45" i="1"/>
  <c r="AO45" i="1"/>
  <c r="AN45" i="1"/>
  <c r="AM44" i="1"/>
  <c r="AK44" i="1"/>
  <c r="AM43" i="1"/>
  <c r="AK43" i="1"/>
  <c r="AM42" i="1"/>
  <c r="AK42" i="1"/>
  <c r="AM41" i="1"/>
  <c r="AK41" i="1"/>
  <c r="AM40" i="1"/>
  <c r="AK40" i="1"/>
  <c r="AM39" i="1"/>
  <c r="AK39" i="1"/>
  <c r="AM38" i="1"/>
  <c r="AK38" i="1"/>
  <c r="BI37" i="1"/>
  <c r="BH37" i="1"/>
  <c r="BG37" i="1"/>
  <c r="BF37" i="1"/>
  <c r="BE37" i="1"/>
  <c r="BD37" i="1"/>
  <c r="BC37" i="1"/>
  <c r="BB37" i="1"/>
  <c r="BA37" i="1"/>
  <c r="AZ37" i="1"/>
  <c r="AX37" i="1"/>
  <c r="AW37" i="1"/>
  <c r="AV37" i="1"/>
  <c r="AU37" i="1"/>
  <c r="AT37" i="1"/>
  <c r="AS37" i="1"/>
  <c r="AR37" i="1"/>
  <c r="AQ37" i="1"/>
  <c r="AP37" i="1"/>
  <c r="AO37" i="1"/>
  <c r="AN37" i="1"/>
  <c r="I37" i="1"/>
  <c r="E37" i="1"/>
  <c r="C37" i="1"/>
  <c r="BI36" i="1"/>
  <c r="BH36" i="1"/>
  <c r="BG36" i="1"/>
  <c r="BF36" i="1"/>
  <c r="BE36" i="1"/>
  <c r="BD36" i="1"/>
  <c r="BC36" i="1"/>
  <c r="BB36" i="1"/>
  <c r="BA36" i="1"/>
  <c r="AZ36" i="1"/>
  <c r="AX36" i="1"/>
  <c r="AW36" i="1"/>
  <c r="AV36" i="1"/>
  <c r="AU36" i="1"/>
  <c r="AT36" i="1"/>
  <c r="AS36" i="1"/>
  <c r="AR36" i="1"/>
  <c r="AQ36" i="1"/>
  <c r="AP36" i="1"/>
  <c r="AO36" i="1"/>
  <c r="AN36" i="1"/>
  <c r="AM35" i="1"/>
  <c r="AK35" i="1"/>
  <c r="AM34" i="1"/>
  <c r="AK34" i="1"/>
  <c r="AM33" i="1"/>
  <c r="AK33" i="1"/>
  <c r="AM32" i="1"/>
  <c r="AK32" i="1"/>
  <c r="AM31" i="1"/>
  <c r="AK31" i="1"/>
  <c r="AM30" i="1"/>
  <c r="AK30" i="1"/>
  <c r="AM29" i="1"/>
  <c r="AK29" i="1"/>
  <c r="BI28" i="1"/>
  <c r="BH28" i="1"/>
  <c r="BG28" i="1"/>
  <c r="BF28" i="1"/>
  <c r="BE28" i="1"/>
  <c r="BD28" i="1"/>
  <c r="BC28" i="1"/>
  <c r="BB28" i="1"/>
  <c r="BA28" i="1"/>
  <c r="AZ28" i="1"/>
  <c r="AX28" i="1"/>
  <c r="AW28" i="1"/>
  <c r="AV28" i="1"/>
  <c r="AU28" i="1"/>
  <c r="AT28" i="1"/>
  <c r="AS28" i="1"/>
  <c r="AR28" i="1"/>
  <c r="AQ28" i="1"/>
  <c r="AP28" i="1"/>
  <c r="AO28" i="1"/>
  <c r="AN28" i="1"/>
  <c r="I28" i="1"/>
  <c r="E28" i="1"/>
  <c r="C28" i="1"/>
  <c r="BI27" i="1"/>
  <c r="BH27" i="1"/>
  <c r="BG27" i="1"/>
  <c r="BF27" i="1"/>
  <c r="BE27" i="1"/>
  <c r="BD27" i="1"/>
  <c r="BC27" i="1"/>
  <c r="BB27" i="1"/>
  <c r="BA27" i="1"/>
  <c r="AZ27" i="1"/>
  <c r="AX27" i="1"/>
  <c r="AW27" i="1"/>
  <c r="AV27" i="1"/>
  <c r="AU27" i="1"/>
  <c r="AT27" i="1"/>
  <c r="AS27" i="1"/>
  <c r="AR27" i="1"/>
  <c r="AQ27" i="1"/>
  <c r="AP27" i="1"/>
  <c r="AO27" i="1"/>
  <c r="AN27" i="1"/>
  <c r="AM26" i="1"/>
  <c r="AK26" i="1"/>
  <c r="AM25" i="1"/>
  <c r="AK25" i="1"/>
  <c r="AM24" i="1"/>
  <c r="AK24" i="1"/>
  <c r="AM23" i="1"/>
  <c r="AK23" i="1"/>
  <c r="AM22" i="1"/>
  <c r="AK22" i="1"/>
  <c r="AM21" i="1"/>
  <c r="AK21" i="1"/>
  <c r="AM20" i="1"/>
  <c r="AK20" i="1"/>
  <c r="BI19" i="1"/>
  <c r="BH19" i="1"/>
  <c r="BG19" i="1"/>
  <c r="BF19" i="1"/>
  <c r="BE19" i="1"/>
  <c r="BD19" i="1"/>
  <c r="BC19" i="1"/>
  <c r="BB19" i="1"/>
  <c r="BA19" i="1"/>
  <c r="AZ19" i="1"/>
  <c r="AX19" i="1"/>
  <c r="AW19" i="1"/>
  <c r="AV19" i="1"/>
  <c r="AU19" i="1"/>
  <c r="AT19" i="1"/>
  <c r="AS19" i="1"/>
  <c r="AR19" i="1"/>
  <c r="AQ19" i="1"/>
  <c r="AP19" i="1"/>
  <c r="AO19" i="1"/>
  <c r="AN19" i="1"/>
  <c r="I19" i="1"/>
  <c r="E19" i="1"/>
  <c r="C19" i="1"/>
  <c r="BI18" i="1"/>
  <c r="BH18" i="1"/>
  <c r="BG18" i="1"/>
  <c r="BF18" i="1"/>
  <c r="BE18" i="1"/>
  <c r="BD18" i="1"/>
  <c r="BC18" i="1"/>
  <c r="BB18" i="1"/>
  <c r="BA18" i="1"/>
  <c r="AZ18" i="1"/>
  <c r="AX18" i="1"/>
  <c r="AW18" i="1"/>
  <c r="AV18" i="1"/>
  <c r="AU18" i="1"/>
  <c r="AT18" i="1"/>
  <c r="AS18" i="1"/>
  <c r="AR18" i="1"/>
  <c r="AQ18" i="1"/>
  <c r="AP18" i="1"/>
  <c r="AO18" i="1"/>
  <c r="AN18" i="1"/>
  <c r="AM17" i="1"/>
  <c r="AK17" i="1"/>
  <c r="AM16" i="1"/>
  <c r="AK16" i="1"/>
  <c r="AM15" i="1"/>
  <c r="AK15" i="1"/>
  <c r="AM14" i="1"/>
  <c r="AK14" i="1"/>
  <c r="AM13" i="1"/>
  <c r="AK13" i="1"/>
  <c r="AM12" i="1"/>
  <c r="AK12" i="1"/>
  <c r="AM11" i="1"/>
  <c r="AK11" i="1"/>
  <c r="BI10" i="1"/>
  <c r="BH10" i="1"/>
  <c r="BG10" i="1"/>
  <c r="BF10" i="1"/>
  <c r="BE10" i="1"/>
  <c r="BD10" i="1"/>
  <c r="BC10" i="1"/>
  <c r="BB10" i="1"/>
  <c r="BA10" i="1"/>
  <c r="AZ10" i="1"/>
  <c r="AX10" i="1"/>
  <c r="AW10" i="1"/>
  <c r="AV10" i="1"/>
  <c r="AU10" i="1"/>
  <c r="AT10" i="1"/>
  <c r="AS10" i="1"/>
  <c r="AR10" i="1"/>
  <c r="AQ10" i="1"/>
  <c r="AP10" i="1"/>
  <c r="AO10" i="1"/>
  <c r="AN10" i="1"/>
  <c r="Q10" i="1"/>
  <c r="J10" i="1"/>
  <c r="H10" i="1"/>
  <c r="F10" i="1"/>
  <c r="D10" i="1"/>
  <c r="C10" i="1"/>
  <c r="K10" i="1" s="1"/>
  <c r="B10" i="1"/>
  <c r="BI9" i="1"/>
  <c r="BH9" i="1"/>
  <c r="BG9" i="1"/>
  <c r="BF9" i="1"/>
  <c r="BE9" i="1"/>
  <c r="BD9" i="1"/>
  <c r="BC9" i="1"/>
  <c r="BB9" i="1"/>
  <c r="BA9" i="1"/>
  <c r="AZ9" i="1"/>
  <c r="AX9" i="1"/>
  <c r="AW9" i="1"/>
  <c r="AV9" i="1"/>
  <c r="AU9" i="1"/>
  <c r="AT9" i="1"/>
  <c r="AS9" i="1"/>
  <c r="AR9" i="1"/>
  <c r="AQ9" i="1"/>
  <c r="AP9" i="1"/>
  <c r="AO9" i="1"/>
  <c r="AN9" i="1"/>
  <c r="Q9" i="1"/>
  <c r="AM8" i="1"/>
  <c r="AK8" i="1"/>
  <c r="AB8" i="1"/>
  <c r="Q8" i="1"/>
  <c r="AM7" i="1"/>
  <c r="AK7" i="1"/>
  <c r="AB7" i="1"/>
  <c r="Q7" i="1"/>
  <c r="AM6" i="1"/>
  <c r="AK6" i="1"/>
  <c r="AB6" i="1"/>
  <c r="Q6" i="1"/>
  <c r="AM5" i="1"/>
  <c r="AK5" i="1"/>
  <c r="AB5" i="1"/>
  <c r="Q5" i="1"/>
  <c r="AM4" i="1"/>
  <c r="AK4" i="1"/>
  <c r="AB4" i="1"/>
  <c r="Q4" i="1"/>
  <c r="AM3" i="1"/>
  <c r="AK3" i="1"/>
  <c r="AB3" i="1"/>
  <c r="Q3" i="1"/>
  <c r="AM2" i="1"/>
  <c r="AK2" i="1"/>
  <c r="AB2" i="1"/>
  <c r="Q2" i="1"/>
  <c r="BI1" i="1"/>
  <c r="BH1" i="1"/>
  <c r="BG1" i="1"/>
  <c r="BF1" i="1"/>
  <c r="BE1" i="1"/>
  <c r="BD1" i="1"/>
  <c r="BC1" i="1"/>
  <c r="BB1" i="1"/>
  <c r="BA1" i="1"/>
  <c r="AZ1" i="1"/>
  <c r="AX1" i="1"/>
  <c r="AW1" i="1"/>
  <c r="AV1" i="1"/>
  <c r="AU1" i="1"/>
  <c r="AT1" i="1"/>
  <c r="AS1" i="1"/>
  <c r="AR1" i="1"/>
  <c r="AQ1" i="1"/>
  <c r="AP1" i="1"/>
  <c r="AO1" i="1"/>
  <c r="AN1" i="1"/>
  <c r="AA1" i="1"/>
  <c r="Z1" i="1"/>
  <c r="Y1" i="1"/>
  <c r="X1" i="1"/>
  <c r="W1" i="1"/>
  <c r="V1" i="1"/>
  <c r="U1" i="1"/>
  <c r="T1" i="1"/>
  <c r="S1" i="1"/>
  <c r="Q1" i="1"/>
  <c r="R1" i="1" s="1"/>
  <c r="R8" i="1" s="1"/>
  <c r="J1" i="1"/>
  <c r="H1" i="1"/>
  <c r="F1" i="1"/>
  <c r="D1" i="1"/>
  <c r="C1" i="1"/>
  <c r="K1" i="1" s="1"/>
  <c r="B1" i="1"/>
  <c r="BG2" i="1" l="1"/>
  <c r="AV2" i="1"/>
  <c r="BG3" i="1"/>
  <c r="AV3" i="1"/>
  <c r="BG4" i="1"/>
  <c r="AV4" i="1"/>
  <c r="BG5" i="1"/>
  <c r="AV5" i="1"/>
  <c r="BG6" i="1"/>
  <c r="AV6" i="1"/>
  <c r="BG7" i="1"/>
  <c r="AV7" i="1"/>
  <c r="BG8" i="1"/>
  <c r="AV8" i="1"/>
  <c r="BG11" i="1"/>
  <c r="AV11" i="1"/>
  <c r="BI12" i="1"/>
  <c r="AX12" i="1"/>
  <c r="BG13" i="1"/>
  <c r="AV13" i="1"/>
  <c r="BI14" i="1"/>
  <c r="AX14" i="1"/>
  <c r="BG15" i="1"/>
  <c r="AV15" i="1"/>
  <c r="BI16" i="1"/>
  <c r="AX16" i="1"/>
  <c r="BG17" i="1"/>
  <c r="AV17" i="1"/>
  <c r="BG20" i="1"/>
  <c r="AV20" i="1"/>
  <c r="BI21" i="1"/>
  <c r="AX21" i="1"/>
  <c r="BG22" i="1"/>
  <c r="AV22" i="1"/>
  <c r="BI23" i="1"/>
  <c r="AX23" i="1"/>
  <c r="BG24" i="1"/>
  <c r="AV24" i="1"/>
  <c r="BI25" i="1"/>
  <c r="AX25" i="1"/>
  <c r="BG26" i="1"/>
  <c r="AV26" i="1"/>
  <c r="BG29" i="1"/>
  <c r="AV29" i="1"/>
  <c r="BI30" i="1"/>
  <c r="AX30" i="1"/>
  <c r="BG31" i="1"/>
  <c r="AV31" i="1"/>
  <c r="BI32" i="1"/>
  <c r="AX32" i="1"/>
  <c r="BG33" i="1"/>
  <c r="AV33" i="1"/>
  <c r="BI34" i="1"/>
  <c r="AX34" i="1"/>
  <c r="BG35" i="1"/>
  <c r="AV35" i="1"/>
  <c r="BG38" i="1"/>
  <c r="AV38" i="1"/>
  <c r="BI39" i="1"/>
  <c r="AX39" i="1"/>
  <c r="BG40" i="1"/>
  <c r="AV40" i="1"/>
  <c r="BI41" i="1"/>
  <c r="AX41" i="1"/>
  <c r="BG42" i="1"/>
  <c r="AV42" i="1"/>
  <c r="BI43" i="1"/>
  <c r="AX43" i="1"/>
  <c r="BG44" i="1"/>
  <c r="AV44" i="1"/>
  <c r="BG47" i="1"/>
  <c r="AV47" i="1"/>
  <c r="BI48" i="1"/>
  <c r="AX48" i="1"/>
  <c r="BG49" i="1"/>
  <c r="AV49" i="1"/>
  <c r="BI50" i="1"/>
  <c r="AX50" i="1"/>
  <c r="BG51" i="1"/>
  <c r="AV51" i="1"/>
  <c r="BI52" i="1"/>
  <c r="AX52" i="1"/>
  <c r="BG53" i="1"/>
  <c r="AV53" i="1"/>
  <c r="BG56" i="1"/>
  <c r="AV56" i="1"/>
  <c r="BI57" i="1"/>
  <c r="AX57" i="1"/>
  <c r="BG58" i="1"/>
  <c r="AV58" i="1"/>
  <c r="BI59" i="1"/>
  <c r="AX59" i="1"/>
  <c r="BG60" i="1"/>
  <c r="AV60" i="1"/>
  <c r="BI61" i="1"/>
  <c r="AX61" i="1"/>
  <c r="BG62" i="1"/>
  <c r="AV62" i="1"/>
  <c r="BG65" i="1"/>
  <c r="AV65" i="1"/>
  <c r="BI66" i="1"/>
  <c r="AX66" i="1"/>
  <c r="BG67" i="1"/>
  <c r="AV67" i="1"/>
  <c r="BI68" i="1"/>
  <c r="AX68" i="1"/>
  <c r="BG69" i="1"/>
  <c r="AV69" i="1"/>
  <c r="BI70" i="1"/>
  <c r="AX70" i="1"/>
  <c r="BG71" i="1"/>
  <c r="AV71" i="1"/>
  <c r="BG74" i="1"/>
  <c r="AV74" i="1"/>
  <c r="BI75" i="1"/>
  <c r="AX75" i="1"/>
  <c r="BG76" i="1"/>
  <c r="AV76" i="1"/>
  <c r="BI77" i="1"/>
  <c r="AX77" i="1"/>
  <c r="BG78" i="1"/>
  <c r="AV78" i="1"/>
  <c r="BI79" i="1"/>
  <c r="AX79" i="1"/>
  <c r="BG80" i="1"/>
  <c r="AV80" i="1"/>
  <c r="BG83" i="1"/>
  <c r="AV83" i="1"/>
  <c r="C260" i="1"/>
  <c r="C269" i="1"/>
  <c r="C278" i="1"/>
  <c r="C287" i="1"/>
  <c r="C296" i="1"/>
  <c r="C305" i="1"/>
  <c r="B8" i="1"/>
  <c r="B7" i="1"/>
  <c r="B6" i="1"/>
  <c r="B5" i="1"/>
  <c r="B4" i="1"/>
  <c r="B3" i="1"/>
  <c r="B2" i="1"/>
  <c r="R2" i="1"/>
  <c r="BI2" i="1"/>
  <c r="AX2" i="1"/>
  <c r="R3" i="1"/>
  <c r="BI3" i="1"/>
  <c r="AX3" i="1"/>
  <c r="R4" i="1"/>
  <c r="BI4" i="1"/>
  <c r="AX4" i="1"/>
  <c r="R5" i="1"/>
  <c r="BI5" i="1"/>
  <c r="AX5" i="1"/>
  <c r="R6" i="1"/>
  <c r="BI6" i="1"/>
  <c r="AX6" i="1"/>
  <c r="R7" i="1"/>
  <c r="C313" i="1" s="1"/>
  <c r="AD313" i="1" s="1"/>
  <c r="BI7" i="1"/>
  <c r="AX7" i="1"/>
  <c r="BI8" i="1"/>
  <c r="AX8" i="1"/>
  <c r="B17" i="1"/>
  <c r="B16" i="1"/>
  <c r="B15" i="1"/>
  <c r="B14" i="1"/>
  <c r="B13" i="1"/>
  <c r="B12" i="1"/>
  <c r="B11" i="1"/>
  <c r="BI11" i="1"/>
  <c r="AX11" i="1"/>
  <c r="BG12" i="1"/>
  <c r="AV12" i="1"/>
  <c r="BI13" i="1"/>
  <c r="AX13" i="1"/>
  <c r="BG14" i="1"/>
  <c r="AV14" i="1"/>
  <c r="BI15" i="1"/>
  <c r="AX15" i="1"/>
  <c r="BG16" i="1"/>
  <c r="AV16" i="1"/>
  <c r="BI17" i="1"/>
  <c r="AX17" i="1"/>
  <c r="J19" i="1"/>
  <c r="H19" i="1"/>
  <c r="F19" i="1"/>
  <c r="D19" i="1"/>
  <c r="B19" i="1"/>
  <c r="G19" i="1"/>
  <c r="K19" i="1"/>
  <c r="BI20" i="1"/>
  <c r="AX20" i="1"/>
  <c r="BG21" i="1"/>
  <c r="AV21" i="1"/>
  <c r="BI22" i="1"/>
  <c r="AX22" i="1"/>
  <c r="BG23" i="1"/>
  <c r="AV23" i="1"/>
  <c r="BI24" i="1"/>
  <c r="AX24" i="1"/>
  <c r="BG25" i="1"/>
  <c r="AV25" i="1"/>
  <c r="BI26" i="1"/>
  <c r="AX26" i="1"/>
  <c r="J28" i="1"/>
  <c r="H28" i="1"/>
  <c r="F28" i="1"/>
  <c r="D28" i="1"/>
  <c r="B28" i="1"/>
  <c r="G28" i="1"/>
  <c r="K28" i="1"/>
  <c r="BI29" i="1"/>
  <c r="AX29" i="1"/>
  <c r="BG30" i="1"/>
  <c r="AV30" i="1"/>
  <c r="BI31" i="1"/>
  <c r="AX31" i="1"/>
  <c r="BG32" i="1"/>
  <c r="AV32" i="1"/>
  <c r="BI33" i="1"/>
  <c r="AX33" i="1"/>
  <c r="BG34" i="1"/>
  <c r="AV34" i="1"/>
  <c r="BI35" i="1"/>
  <c r="AX35" i="1"/>
  <c r="J37" i="1"/>
  <c r="H37" i="1"/>
  <c r="F37" i="1"/>
  <c r="D37" i="1"/>
  <c r="B37" i="1"/>
  <c r="G37" i="1"/>
  <c r="K37" i="1"/>
  <c r="BI38" i="1"/>
  <c r="AX38" i="1"/>
  <c r="BG39" i="1"/>
  <c r="AV39" i="1"/>
  <c r="BI40" i="1"/>
  <c r="AX40" i="1"/>
  <c r="BG41" i="1"/>
  <c r="AV41" i="1"/>
  <c r="BI42" i="1"/>
  <c r="AX42" i="1"/>
  <c r="BG43" i="1"/>
  <c r="AV43" i="1"/>
  <c r="BI44" i="1"/>
  <c r="AX44" i="1"/>
  <c r="J46" i="1"/>
  <c r="H46" i="1"/>
  <c r="F46" i="1"/>
  <c r="D46" i="1"/>
  <c r="B46" i="1"/>
  <c r="G46" i="1"/>
  <c r="K46" i="1"/>
  <c r="BI47" i="1"/>
  <c r="AX47" i="1"/>
  <c r="BG48" i="1"/>
  <c r="AV48" i="1"/>
  <c r="BI49" i="1"/>
  <c r="AX49" i="1"/>
  <c r="BG50" i="1"/>
  <c r="AV50" i="1"/>
  <c r="BI51" i="1"/>
  <c r="AX51" i="1"/>
  <c r="BG52" i="1"/>
  <c r="AV52" i="1"/>
  <c r="BI53" i="1"/>
  <c r="AX53" i="1"/>
  <c r="J55" i="1"/>
  <c r="H55" i="1"/>
  <c r="F55" i="1"/>
  <c r="D55" i="1"/>
  <c r="B55" i="1"/>
  <c r="G55" i="1"/>
  <c r="K55" i="1"/>
  <c r="BI56" i="1"/>
  <c r="AX56" i="1"/>
  <c r="BG57" i="1"/>
  <c r="AV57" i="1"/>
  <c r="BI58" i="1"/>
  <c r="AX58" i="1"/>
  <c r="BG59" i="1"/>
  <c r="AV59" i="1"/>
  <c r="BI60" i="1"/>
  <c r="AX60" i="1"/>
  <c r="BG61" i="1"/>
  <c r="AV61" i="1"/>
  <c r="BI62" i="1"/>
  <c r="AX62" i="1"/>
  <c r="J64" i="1"/>
  <c r="H64" i="1"/>
  <c r="F64" i="1"/>
  <c r="D64" i="1"/>
  <c r="B64" i="1"/>
  <c r="G64" i="1"/>
  <c r="K64" i="1"/>
  <c r="BI65" i="1"/>
  <c r="AX65" i="1"/>
  <c r="BG66" i="1"/>
  <c r="AV66" i="1"/>
  <c r="BI67" i="1"/>
  <c r="AX67" i="1"/>
  <c r="BG68" i="1"/>
  <c r="AV68" i="1"/>
  <c r="BI69" i="1"/>
  <c r="AX69" i="1"/>
  <c r="BG70" i="1"/>
  <c r="AV70" i="1"/>
  <c r="BI71" i="1"/>
  <c r="AX71" i="1"/>
  <c r="J73" i="1"/>
  <c r="H73" i="1"/>
  <c r="F73" i="1"/>
  <c r="D73" i="1"/>
  <c r="B73" i="1"/>
  <c r="G73" i="1"/>
  <c r="K73" i="1"/>
  <c r="BI74" i="1"/>
  <c r="AX74" i="1"/>
  <c r="BG75" i="1"/>
  <c r="AV75" i="1"/>
  <c r="BI76" i="1"/>
  <c r="AX76" i="1"/>
  <c r="BG77" i="1"/>
  <c r="AV77" i="1"/>
  <c r="BI78" i="1"/>
  <c r="AX78" i="1"/>
  <c r="BG79" i="1"/>
  <c r="AV79" i="1"/>
  <c r="BI80" i="1"/>
  <c r="AX80" i="1"/>
  <c r="J82" i="1"/>
  <c r="H82" i="1"/>
  <c r="F82" i="1"/>
  <c r="D82" i="1"/>
  <c r="B82" i="1"/>
  <c r="G82" i="1"/>
  <c r="K82" i="1"/>
  <c r="BI83" i="1"/>
  <c r="AX83" i="1"/>
  <c r="C404" i="1"/>
  <c r="C412" i="1"/>
  <c r="C422" i="1"/>
  <c r="C430" i="1"/>
  <c r="C440" i="1"/>
  <c r="C446" i="1"/>
  <c r="AD446" i="1" s="1"/>
  <c r="E91" i="1"/>
  <c r="G91" i="1"/>
  <c r="I91" i="1"/>
  <c r="K91" i="1"/>
  <c r="E100" i="1"/>
  <c r="G100" i="1"/>
  <c r="I100" i="1"/>
  <c r="K100" i="1"/>
  <c r="E109" i="1"/>
  <c r="G109" i="1"/>
  <c r="I109" i="1"/>
  <c r="K109" i="1"/>
  <c r="E118" i="1"/>
  <c r="G118" i="1"/>
  <c r="I118" i="1"/>
  <c r="K118" i="1"/>
  <c r="E127" i="1"/>
  <c r="G127" i="1"/>
  <c r="I127" i="1"/>
  <c r="K127" i="1"/>
  <c r="E136" i="1"/>
  <c r="G136" i="1"/>
  <c r="I136" i="1"/>
  <c r="K136" i="1"/>
  <c r="E145" i="1"/>
  <c r="G145" i="1"/>
  <c r="I145" i="1"/>
  <c r="K145" i="1"/>
  <c r="E154" i="1"/>
  <c r="G154" i="1"/>
  <c r="I154" i="1"/>
  <c r="K154" i="1"/>
  <c r="E163" i="1"/>
  <c r="G163" i="1"/>
  <c r="I163" i="1"/>
  <c r="K163" i="1"/>
  <c r="E172" i="1"/>
  <c r="G172" i="1"/>
  <c r="I172" i="1"/>
  <c r="K172" i="1"/>
  <c r="E181" i="1"/>
  <c r="G181" i="1"/>
  <c r="I181" i="1"/>
  <c r="K181" i="1"/>
  <c r="E190" i="1"/>
  <c r="G190" i="1"/>
  <c r="I190" i="1"/>
  <c r="K190" i="1"/>
  <c r="E199" i="1"/>
  <c r="G199" i="1"/>
  <c r="I199" i="1"/>
  <c r="K199" i="1"/>
  <c r="E208" i="1"/>
  <c r="G208" i="1"/>
  <c r="I208" i="1"/>
  <c r="K208" i="1"/>
  <c r="E217" i="1"/>
  <c r="G217" i="1"/>
  <c r="I217" i="1"/>
  <c r="K217" i="1"/>
  <c r="E226" i="1"/>
  <c r="G226" i="1"/>
  <c r="I226" i="1"/>
  <c r="K226" i="1"/>
  <c r="E235" i="1"/>
  <c r="G235" i="1"/>
  <c r="I235" i="1"/>
  <c r="K235" i="1"/>
  <c r="E244" i="1"/>
  <c r="G244" i="1"/>
  <c r="I244" i="1"/>
  <c r="K244" i="1"/>
  <c r="E253" i="1"/>
  <c r="G253" i="1"/>
  <c r="I253" i="1"/>
  <c r="E262" i="1"/>
  <c r="G262" i="1"/>
  <c r="I262" i="1"/>
  <c r="E271" i="1"/>
  <c r="G271" i="1"/>
  <c r="I271" i="1"/>
  <c r="E280" i="1"/>
  <c r="G280" i="1"/>
  <c r="I280" i="1"/>
  <c r="E289" i="1"/>
  <c r="G289" i="1"/>
  <c r="I289" i="1"/>
  <c r="E298" i="1"/>
  <c r="G298" i="1"/>
  <c r="I298" i="1"/>
  <c r="E307" i="1"/>
  <c r="G307" i="1"/>
  <c r="I307" i="1"/>
  <c r="AV313" i="1"/>
  <c r="AX313" i="1"/>
  <c r="B314" i="1"/>
  <c r="AV314" i="1"/>
  <c r="AX314" i="1"/>
  <c r="B316" i="1"/>
  <c r="D316" i="1"/>
  <c r="F316" i="1"/>
  <c r="H316" i="1"/>
  <c r="J316" i="1"/>
  <c r="AV317" i="1"/>
  <c r="AX317" i="1"/>
  <c r="AV318" i="1"/>
  <c r="AX318" i="1"/>
  <c r="AV319" i="1"/>
  <c r="AX319" i="1"/>
  <c r="AV320" i="1"/>
  <c r="AX320" i="1"/>
  <c r="AV321" i="1"/>
  <c r="AX321" i="1"/>
  <c r="AV322" i="1"/>
  <c r="AX322" i="1"/>
  <c r="AV323" i="1"/>
  <c r="AX323" i="1"/>
  <c r="B325" i="1"/>
  <c r="D325" i="1"/>
  <c r="F325" i="1"/>
  <c r="H325" i="1"/>
  <c r="J325" i="1"/>
  <c r="AV326" i="1"/>
  <c r="AX326" i="1"/>
  <c r="AV327" i="1"/>
  <c r="AX327" i="1"/>
  <c r="AV328" i="1"/>
  <c r="AX328" i="1"/>
  <c r="AV329" i="1"/>
  <c r="AX329" i="1"/>
  <c r="AV330" i="1"/>
  <c r="AX330" i="1"/>
  <c r="AV331" i="1"/>
  <c r="AX331" i="1"/>
  <c r="AV332" i="1"/>
  <c r="AX332" i="1"/>
  <c r="B334" i="1"/>
  <c r="D334" i="1"/>
  <c r="F334" i="1"/>
  <c r="H334" i="1"/>
  <c r="J334" i="1"/>
  <c r="AV335" i="1"/>
  <c r="AX335" i="1"/>
  <c r="AV336" i="1"/>
  <c r="AX336" i="1"/>
  <c r="AV337" i="1"/>
  <c r="AX337" i="1"/>
  <c r="AV338" i="1"/>
  <c r="AX338" i="1"/>
  <c r="AV339" i="1"/>
  <c r="AX339" i="1"/>
  <c r="AV340" i="1"/>
  <c r="AX340" i="1"/>
  <c r="AV341" i="1"/>
  <c r="AX341" i="1"/>
  <c r="B343" i="1"/>
  <c r="D343" i="1"/>
  <c r="F343" i="1"/>
  <c r="H343" i="1"/>
  <c r="J343" i="1"/>
  <c r="AV344" i="1"/>
  <c r="AX344" i="1"/>
  <c r="AV345" i="1"/>
  <c r="AX345" i="1"/>
  <c r="AV346" i="1"/>
  <c r="AX346" i="1"/>
  <c r="AV347" i="1"/>
  <c r="AX347" i="1"/>
  <c r="AV348" i="1"/>
  <c r="AX348" i="1"/>
  <c r="AV349" i="1"/>
  <c r="AX349" i="1"/>
  <c r="AV350" i="1"/>
  <c r="AX350" i="1"/>
  <c r="B352" i="1"/>
  <c r="D352" i="1"/>
  <c r="F352" i="1"/>
  <c r="H352" i="1"/>
  <c r="J352" i="1"/>
  <c r="AV353" i="1"/>
  <c r="AX353" i="1"/>
  <c r="AV354" i="1"/>
  <c r="AX354" i="1"/>
  <c r="AV355" i="1"/>
  <c r="AX355" i="1"/>
  <c r="AV356" i="1"/>
  <c r="AX356" i="1"/>
  <c r="AV357" i="1"/>
  <c r="AX357" i="1"/>
  <c r="AV358" i="1"/>
  <c r="AX358" i="1"/>
  <c r="AV359" i="1"/>
  <c r="AX359" i="1"/>
  <c r="B361" i="1"/>
  <c r="D361" i="1"/>
  <c r="F361" i="1"/>
  <c r="H361" i="1"/>
  <c r="J361" i="1"/>
  <c r="AV362" i="1"/>
  <c r="AX362" i="1"/>
  <c r="AV363" i="1"/>
  <c r="AX363" i="1"/>
  <c r="AV364" i="1"/>
  <c r="AX364" i="1"/>
  <c r="AV365" i="1"/>
  <c r="AX365" i="1"/>
  <c r="AV366" i="1"/>
  <c r="AX366" i="1"/>
  <c r="AV367" i="1"/>
  <c r="AX367" i="1"/>
  <c r="AV368" i="1"/>
  <c r="AX368" i="1"/>
  <c r="B370" i="1"/>
  <c r="D370" i="1"/>
  <c r="F370" i="1"/>
  <c r="H370" i="1"/>
  <c r="J370" i="1"/>
  <c r="AV371" i="1"/>
  <c r="AX371" i="1"/>
  <c r="AV372" i="1"/>
  <c r="AX372" i="1"/>
  <c r="AV373" i="1"/>
  <c r="AX373" i="1"/>
  <c r="AV374" i="1"/>
  <c r="AX374" i="1"/>
  <c r="AV375" i="1"/>
  <c r="AX375" i="1"/>
  <c r="AV376" i="1"/>
  <c r="AX376" i="1"/>
  <c r="AV377" i="1"/>
  <c r="AX377" i="1"/>
  <c r="B379" i="1"/>
  <c r="D379" i="1"/>
  <c r="F379" i="1"/>
  <c r="H379" i="1"/>
  <c r="J379" i="1"/>
  <c r="AV380" i="1"/>
  <c r="AX380" i="1"/>
  <c r="AV381" i="1"/>
  <c r="AX381" i="1"/>
  <c r="AV382" i="1"/>
  <c r="AX382" i="1"/>
  <c r="AV383" i="1"/>
  <c r="AX383" i="1"/>
  <c r="BI386" i="1"/>
  <c r="AX386" i="1"/>
  <c r="J388" i="1"/>
  <c r="H388" i="1"/>
  <c r="F388" i="1"/>
  <c r="D388" i="1"/>
  <c r="B388" i="1"/>
  <c r="G388" i="1"/>
  <c r="K388" i="1"/>
  <c r="BI389" i="1"/>
  <c r="AX389" i="1"/>
  <c r="B399" i="1"/>
  <c r="B401" i="1"/>
  <c r="B403" i="1"/>
  <c r="B407" i="1"/>
  <c r="B409" i="1"/>
  <c r="B411" i="1"/>
  <c r="B413" i="1"/>
  <c r="B417" i="1"/>
  <c r="B419" i="1"/>
  <c r="B421" i="1"/>
  <c r="B425" i="1"/>
  <c r="B427" i="1"/>
  <c r="B429" i="1"/>
  <c r="B431" i="1"/>
  <c r="B435" i="1"/>
  <c r="B437" i="1"/>
  <c r="B439" i="1"/>
  <c r="C443" i="1"/>
  <c r="AD443" i="1" s="1"/>
  <c r="BG443" i="1"/>
  <c r="AV443" i="1"/>
  <c r="BG446" i="1"/>
  <c r="AV446" i="1"/>
  <c r="BI447" i="1"/>
  <c r="AX447" i="1"/>
  <c r="BG448" i="1"/>
  <c r="AV448" i="1"/>
  <c r="BI449" i="1"/>
  <c r="AX449" i="1"/>
  <c r="J451" i="1"/>
  <c r="H451" i="1"/>
  <c r="F451" i="1"/>
  <c r="D451" i="1"/>
  <c r="B451" i="1"/>
  <c r="G451" i="1"/>
  <c r="K451" i="1"/>
  <c r="BI452" i="1"/>
  <c r="AX452" i="1"/>
  <c r="BG453" i="1"/>
  <c r="AV453" i="1"/>
  <c r="BI454" i="1"/>
  <c r="AX454" i="1"/>
  <c r="BG455" i="1"/>
  <c r="AV455" i="1"/>
  <c r="BI456" i="1"/>
  <c r="AX456" i="1"/>
  <c r="BG457" i="1"/>
  <c r="AV457" i="1"/>
  <c r="BI458" i="1"/>
  <c r="AX458" i="1"/>
  <c r="J460" i="1"/>
  <c r="H460" i="1"/>
  <c r="F460" i="1"/>
  <c r="D460" i="1"/>
  <c r="B460" i="1"/>
  <c r="G460" i="1"/>
  <c r="K460" i="1"/>
  <c r="BI461" i="1"/>
  <c r="AX461" i="1"/>
  <c r="BG462" i="1"/>
  <c r="AV462" i="1"/>
  <c r="BI463" i="1"/>
  <c r="AX463" i="1"/>
  <c r="BG464" i="1"/>
  <c r="AV464" i="1"/>
  <c r="BI465" i="1"/>
  <c r="AX465" i="1"/>
  <c r="BG466" i="1"/>
  <c r="AV466" i="1"/>
  <c r="BI467" i="1"/>
  <c r="AX467" i="1"/>
  <c r="J469" i="1"/>
  <c r="H469" i="1"/>
  <c r="F469" i="1"/>
  <c r="D469" i="1"/>
  <c r="B469" i="1"/>
  <c r="G469" i="1"/>
  <c r="K469" i="1"/>
  <c r="BI470" i="1"/>
  <c r="AX470" i="1"/>
  <c r="BG471" i="1"/>
  <c r="AV471" i="1"/>
  <c r="BI472" i="1"/>
  <c r="AX472" i="1"/>
  <c r="BG473" i="1"/>
  <c r="AV473" i="1"/>
  <c r="BI474" i="1"/>
  <c r="AX474" i="1"/>
  <c r="BG475" i="1"/>
  <c r="AV475" i="1"/>
  <c r="BI476" i="1"/>
  <c r="AX476" i="1"/>
  <c r="J478" i="1"/>
  <c r="H478" i="1"/>
  <c r="F478" i="1"/>
  <c r="D478" i="1"/>
  <c r="B478" i="1"/>
  <c r="G478" i="1"/>
  <c r="K478" i="1"/>
  <c r="BI479" i="1"/>
  <c r="AX479" i="1"/>
  <c r="BG480" i="1"/>
  <c r="AV480" i="1"/>
  <c r="BI481" i="1"/>
  <c r="AX481" i="1"/>
  <c r="C539" i="1"/>
  <c r="C710" i="1"/>
  <c r="C718" i="1"/>
  <c r="C728" i="1"/>
  <c r="E1" i="1"/>
  <c r="G1" i="1"/>
  <c r="I1" i="1"/>
  <c r="E10" i="1"/>
  <c r="G10" i="1"/>
  <c r="I10" i="1"/>
  <c r="AV84" i="1"/>
  <c r="AX84" i="1"/>
  <c r="AV85" i="1"/>
  <c r="AX85" i="1"/>
  <c r="AV86" i="1"/>
  <c r="AX86" i="1"/>
  <c r="AV87" i="1"/>
  <c r="AX87" i="1"/>
  <c r="AV88" i="1"/>
  <c r="AX88" i="1"/>
  <c r="AV89" i="1"/>
  <c r="AX89" i="1"/>
  <c r="B91" i="1"/>
  <c r="D91" i="1"/>
  <c r="F91" i="1"/>
  <c r="H91" i="1"/>
  <c r="AV92" i="1"/>
  <c r="AX92" i="1"/>
  <c r="AV93" i="1"/>
  <c r="AX93" i="1"/>
  <c r="AV94" i="1"/>
  <c r="AX94" i="1"/>
  <c r="AV95" i="1"/>
  <c r="AX95" i="1"/>
  <c r="AV96" i="1"/>
  <c r="AX96" i="1"/>
  <c r="AV97" i="1"/>
  <c r="AX97" i="1"/>
  <c r="AV98" i="1"/>
  <c r="AX98" i="1"/>
  <c r="B100" i="1"/>
  <c r="D100" i="1"/>
  <c r="F100" i="1"/>
  <c r="H100" i="1"/>
  <c r="AV101" i="1"/>
  <c r="AX101" i="1"/>
  <c r="AV102" i="1"/>
  <c r="AX102" i="1"/>
  <c r="AV103" i="1"/>
  <c r="AX103" i="1"/>
  <c r="AV104" i="1"/>
  <c r="AX104" i="1"/>
  <c r="AV105" i="1"/>
  <c r="AX105" i="1"/>
  <c r="AV106" i="1"/>
  <c r="AX106" i="1"/>
  <c r="AV107" i="1"/>
  <c r="AX107" i="1"/>
  <c r="B109" i="1"/>
  <c r="D109" i="1"/>
  <c r="F109" i="1"/>
  <c r="H109" i="1"/>
  <c r="AV110" i="1"/>
  <c r="AX110" i="1"/>
  <c r="AV111" i="1"/>
  <c r="AX111" i="1"/>
  <c r="AV112" i="1"/>
  <c r="AX112" i="1"/>
  <c r="AV113" i="1"/>
  <c r="AX113" i="1"/>
  <c r="AV114" i="1"/>
  <c r="AX114" i="1"/>
  <c r="AV115" i="1"/>
  <c r="AX115" i="1"/>
  <c r="AV116" i="1"/>
  <c r="AX116" i="1"/>
  <c r="B118" i="1"/>
  <c r="D118" i="1"/>
  <c r="F118" i="1"/>
  <c r="H118" i="1"/>
  <c r="AV119" i="1"/>
  <c r="AX119" i="1"/>
  <c r="AV120" i="1"/>
  <c r="AX120" i="1"/>
  <c r="AV121" i="1"/>
  <c r="AX121" i="1"/>
  <c r="AV122" i="1"/>
  <c r="AX122" i="1"/>
  <c r="AV123" i="1"/>
  <c r="AX123" i="1"/>
  <c r="AV124" i="1"/>
  <c r="AX124" i="1"/>
  <c r="AV125" i="1"/>
  <c r="AX125" i="1"/>
  <c r="B127" i="1"/>
  <c r="D127" i="1"/>
  <c r="F127" i="1"/>
  <c r="H127" i="1"/>
  <c r="AV128" i="1"/>
  <c r="AX128" i="1"/>
  <c r="AV129" i="1"/>
  <c r="AX129" i="1"/>
  <c r="AV130" i="1"/>
  <c r="AX130" i="1"/>
  <c r="AV131" i="1"/>
  <c r="AX131" i="1"/>
  <c r="AV132" i="1"/>
  <c r="AX132" i="1"/>
  <c r="AV133" i="1"/>
  <c r="AX133" i="1"/>
  <c r="AV134" i="1"/>
  <c r="AX134" i="1"/>
  <c r="B136" i="1"/>
  <c r="D136" i="1"/>
  <c r="F136" i="1"/>
  <c r="H136" i="1"/>
  <c r="AV137" i="1"/>
  <c r="AX137" i="1"/>
  <c r="AV138" i="1"/>
  <c r="AX138" i="1"/>
  <c r="AV139" i="1"/>
  <c r="AX139" i="1"/>
  <c r="AV140" i="1"/>
  <c r="AX140" i="1"/>
  <c r="AV141" i="1"/>
  <c r="AX141" i="1"/>
  <c r="AV142" i="1"/>
  <c r="AX142" i="1"/>
  <c r="AV143" i="1"/>
  <c r="AX143" i="1"/>
  <c r="B145" i="1"/>
  <c r="D145" i="1"/>
  <c r="F145" i="1"/>
  <c r="H145" i="1"/>
  <c r="AV146" i="1"/>
  <c r="AX146" i="1"/>
  <c r="AV147" i="1"/>
  <c r="AX147" i="1"/>
  <c r="AV148" i="1"/>
  <c r="AX148" i="1"/>
  <c r="AV149" i="1"/>
  <c r="AX149" i="1"/>
  <c r="AV150" i="1"/>
  <c r="AX150" i="1"/>
  <c r="AV151" i="1"/>
  <c r="AX151" i="1"/>
  <c r="AV152" i="1"/>
  <c r="AX152" i="1"/>
  <c r="B154" i="1"/>
  <c r="D154" i="1"/>
  <c r="F154" i="1"/>
  <c r="H154" i="1"/>
  <c r="AV155" i="1"/>
  <c r="AX155" i="1"/>
  <c r="AV156" i="1"/>
  <c r="AX156" i="1"/>
  <c r="AV157" i="1"/>
  <c r="AX157" i="1"/>
  <c r="AV158" i="1"/>
  <c r="AX158" i="1"/>
  <c r="AV159" i="1"/>
  <c r="AX159" i="1"/>
  <c r="AV160" i="1"/>
  <c r="AX160" i="1"/>
  <c r="AV161" i="1"/>
  <c r="AX161" i="1"/>
  <c r="B163" i="1"/>
  <c r="D163" i="1"/>
  <c r="F163" i="1"/>
  <c r="H163" i="1"/>
  <c r="AV164" i="1"/>
  <c r="AX164" i="1"/>
  <c r="AV165" i="1"/>
  <c r="AX165" i="1"/>
  <c r="AV166" i="1"/>
  <c r="AX166" i="1"/>
  <c r="AV167" i="1"/>
  <c r="AX167" i="1"/>
  <c r="AV168" i="1"/>
  <c r="AX168" i="1"/>
  <c r="AV169" i="1"/>
  <c r="AX169" i="1"/>
  <c r="AV170" i="1"/>
  <c r="AX170" i="1"/>
  <c r="B172" i="1"/>
  <c r="D172" i="1"/>
  <c r="F172" i="1"/>
  <c r="H172" i="1"/>
  <c r="AV173" i="1"/>
  <c r="AX173" i="1"/>
  <c r="AV174" i="1"/>
  <c r="AX174" i="1"/>
  <c r="AV175" i="1"/>
  <c r="AX175" i="1"/>
  <c r="AV176" i="1"/>
  <c r="AX176" i="1"/>
  <c r="AV177" i="1"/>
  <c r="AX177" i="1"/>
  <c r="AV178" i="1"/>
  <c r="AX178" i="1"/>
  <c r="AV179" i="1"/>
  <c r="AX179" i="1"/>
  <c r="B181" i="1"/>
  <c r="D181" i="1"/>
  <c r="F181" i="1"/>
  <c r="H181" i="1"/>
  <c r="AV182" i="1"/>
  <c r="AX182" i="1"/>
  <c r="AV183" i="1"/>
  <c r="AX183" i="1"/>
  <c r="AV184" i="1"/>
  <c r="AX184" i="1"/>
  <c r="AV185" i="1"/>
  <c r="AX185" i="1"/>
  <c r="AV186" i="1"/>
  <c r="AX186" i="1"/>
  <c r="AV187" i="1"/>
  <c r="AX187" i="1"/>
  <c r="AV188" i="1"/>
  <c r="AX188" i="1"/>
  <c r="B190" i="1"/>
  <c r="D190" i="1"/>
  <c r="F190" i="1"/>
  <c r="H190" i="1"/>
  <c r="AV191" i="1"/>
  <c r="AX191" i="1"/>
  <c r="AV192" i="1"/>
  <c r="AX192" i="1"/>
  <c r="AV193" i="1"/>
  <c r="AX193" i="1"/>
  <c r="AV194" i="1"/>
  <c r="AX194" i="1"/>
  <c r="AV195" i="1"/>
  <c r="AX195" i="1"/>
  <c r="AV196" i="1"/>
  <c r="AX196" i="1"/>
  <c r="AV197" i="1"/>
  <c r="AX197" i="1"/>
  <c r="B199" i="1"/>
  <c r="D199" i="1"/>
  <c r="F199" i="1"/>
  <c r="H199" i="1"/>
  <c r="AV200" i="1"/>
  <c r="AX200" i="1"/>
  <c r="AV201" i="1"/>
  <c r="AX201" i="1"/>
  <c r="AV202" i="1"/>
  <c r="AX202" i="1"/>
  <c r="AV203" i="1"/>
  <c r="AX203" i="1"/>
  <c r="AV204" i="1"/>
  <c r="AX204" i="1"/>
  <c r="AV205" i="1"/>
  <c r="AX205" i="1"/>
  <c r="AV206" i="1"/>
  <c r="AX206" i="1"/>
  <c r="B208" i="1"/>
  <c r="D208" i="1"/>
  <c r="F208" i="1"/>
  <c r="H208" i="1"/>
  <c r="AV209" i="1"/>
  <c r="AX209" i="1"/>
  <c r="AQ210" i="1"/>
  <c r="AV211" i="1"/>
  <c r="AX211" i="1"/>
  <c r="AV212" i="1"/>
  <c r="AX212" i="1"/>
  <c r="AV213" i="1"/>
  <c r="AX213" i="1"/>
  <c r="AV214" i="1"/>
  <c r="AX214" i="1"/>
  <c r="AV215" i="1"/>
  <c r="AX215" i="1"/>
  <c r="B217" i="1"/>
  <c r="D217" i="1"/>
  <c r="F217" i="1"/>
  <c r="H217" i="1"/>
  <c r="AV218" i="1"/>
  <c r="AX218" i="1"/>
  <c r="AV219" i="1"/>
  <c r="AX219" i="1"/>
  <c r="AV220" i="1"/>
  <c r="AX220" i="1"/>
  <c r="AV221" i="1"/>
  <c r="AX221" i="1"/>
  <c r="AV222" i="1"/>
  <c r="AX222" i="1"/>
  <c r="AV223" i="1"/>
  <c r="AX223" i="1"/>
  <c r="AV224" i="1"/>
  <c r="AX224" i="1"/>
  <c r="B226" i="1"/>
  <c r="D226" i="1"/>
  <c r="F226" i="1"/>
  <c r="H226" i="1"/>
  <c r="AV227" i="1"/>
  <c r="AX227" i="1"/>
  <c r="AV228" i="1"/>
  <c r="AX228" i="1"/>
  <c r="AV229" i="1"/>
  <c r="AX229" i="1"/>
  <c r="AV230" i="1"/>
  <c r="AX230" i="1"/>
  <c r="AV231" i="1"/>
  <c r="AX231" i="1"/>
  <c r="AV232" i="1"/>
  <c r="AX232" i="1"/>
  <c r="AV233" i="1"/>
  <c r="AX233" i="1"/>
  <c r="B235" i="1"/>
  <c r="D235" i="1"/>
  <c r="F235" i="1"/>
  <c r="H235" i="1"/>
  <c r="AV236" i="1"/>
  <c r="AX236" i="1"/>
  <c r="AV237" i="1"/>
  <c r="AX237" i="1"/>
  <c r="AV238" i="1"/>
  <c r="AX238" i="1"/>
  <c r="AV239" i="1"/>
  <c r="AX239" i="1"/>
  <c r="AV240" i="1"/>
  <c r="AX240" i="1"/>
  <c r="AV241" i="1"/>
  <c r="AX241" i="1"/>
  <c r="AV242" i="1"/>
  <c r="AX242" i="1"/>
  <c r="B244" i="1"/>
  <c r="D244" i="1"/>
  <c r="F244" i="1"/>
  <c r="H244" i="1"/>
  <c r="AV245" i="1"/>
  <c r="AX245" i="1"/>
  <c r="AV246" i="1"/>
  <c r="AX246" i="1"/>
  <c r="AV247" i="1"/>
  <c r="AX247" i="1"/>
  <c r="AV248" i="1"/>
  <c r="AX248" i="1"/>
  <c r="B254" i="1"/>
  <c r="B255" i="1"/>
  <c r="B256" i="1"/>
  <c r="B257" i="1"/>
  <c r="B258" i="1"/>
  <c r="B259" i="1"/>
  <c r="B263" i="1"/>
  <c r="B264" i="1"/>
  <c r="B265" i="1"/>
  <c r="B266" i="1"/>
  <c r="B267" i="1"/>
  <c r="B268" i="1"/>
  <c r="B272" i="1"/>
  <c r="B273" i="1"/>
  <c r="B274" i="1"/>
  <c r="B275" i="1"/>
  <c r="B276" i="1"/>
  <c r="B277" i="1"/>
  <c r="B281" i="1"/>
  <c r="B282" i="1"/>
  <c r="B283" i="1"/>
  <c r="B284" i="1"/>
  <c r="B285" i="1"/>
  <c r="B286" i="1"/>
  <c r="B290" i="1"/>
  <c r="B291" i="1"/>
  <c r="B292" i="1"/>
  <c r="B293" i="1"/>
  <c r="B294" i="1"/>
  <c r="B295" i="1"/>
  <c r="B299" i="1"/>
  <c r="B300" i="1"/>
  <c r="B301" i="1"/>
  <c r="B302" i="1"/>
  <c r="B303" i="1"/>
  <c r="B304" i="1"/>
  <c r="B308" i="1"/>
  <c r="B309" i="1"/>
  <c r="B310" i="1"/>
  <c r="B311" i="1"/>
  <c r="B312" i="1"/>
  <c r="E316" i="1"/>
  <c r="G316" i="1"/>
  <c r="I316" i="1"/>
  <c r="E325" i="1"/>
  <c r="G325" i="1"/>
  <c r="I325" i="1"/>
  <c r="E334" i="1"/>
  <c r="G334" i="1"/>
  <c r="I334" i="1"/>
  <c r="E343" i="1"/>
  <c r="G343" i="1"/>
  <c r="I343" i="1"/>
  <c r="E352" i="1"/>
  <c r="G352" i="1"/>
  <c r="I352" i="1"/>
  <c r="E361" i="1"/>
  <c r="G361" i="1"/>
  <c r="I361" i="1"/>
  <c r="E370" i="1"/>
  <c r="G370" i="1"/>
  <c r="I370" i="1"/>
  <c r="E379" i="1"/>
  <c r="G379" i="1"/>
  <c r="I379" i="1"/>
  <c r="AV385" i="1"/>
  <c r="AX385" i="1"/>
  <c r="BG386" i="1"/>
  <c r="AV386" i="1"/>
  <c r="E388" i="1"/>
  <c r="I388" i="1"/>
  <c r="BG389" i="1"/>
  <c r="AV389" i="1"/>
  <c r="B398" i="1"/>
  <c r="B400" i="1"/>
  <c r="B402" i="1"/>
  <c r="B408" i="1"/>
  <c r="B410" i="1"/>
  <c r="B416" i="1"/>
  <c r="B418" i="1"/>
  <c r="B420" i="1"/>
  <c r="B426" i="1"/>
  <c r="B428" i="1"/>
  <c r="B434" i="1"/>
  <c r="B436" i="1"/>
  <c r="B438" i="1"/>
  <c r="B449" i="1"/>
  <c r="B448" i="1"/>
  <c r="B447" i="1"/>
  <c r="B444" i="1"/>
  <c r="BI443" i="1"/>
  <c r="AX443" i="1"/>
  <c r="B445" i="1"/>
  <c r="BI446" i="1"/>
  <c r="AX446" i="1"/>
  <c r="BG447" i="1"/>
  <c r="AV447" i="1"/>
  <c r="BI448" i="1"/>
  <c r="AX448" i="1"/>
  <c r="BG449" i="1"/>
  <c r="AV449" i="1"/>
  <c r="E451" i="1"/>
  <c r="I451" i="1"/>
  <c r="BG452" i="1"/>
  <c r="AV452" i="1"/>
  <c r="BI453" i="1"/>
  <c r="AX453" i="1"/>
  <c r="BG454" i="1"/>
  <c r="AV454" i="1"/>
  <c r="BI455" i="1"/>
  <c r="AX455" i="1"/>
  <c r="BG456" i="1"/>
  <c r="AV456" i="1"/>
  <c r="BI457" i="1"/>
  <c r="AX457" i="1"/>
  <c r="BG458" i="1"/>
  <c r="AV458" i="1"/>
  <c r="E460" i="1"/>
  <c r="I460" i="1"/>
  <c r="BG461" i="1"/>
  <c r="AV461" i="1"/>
  <c r="BI462" i="1"/>
  <c r="AX462" i="1"/>
  <c r="BG463" i="1"/>
  <c r="AV463" i="1"/>
  <c r="BI464" i="1"/>
  <c r="AX464" i="1"/>
  <c r="BG465" i="1"/>
  <c r="AV465" i="1"/>
  <c r="BI466" i="1"/>
  <c r="AX466" i="1"/>
  <c r="BG467" i="1"/>
  <c r="AV467" i="1"/>
  <c r="E469" i="1"/>
  <c r="I469" i="1"/>
  <c r="BG470" i="1"/>
  <c r="AV470" i="1"/>
  <c r="BI471" i="1"/>
  <c r="AX471" i="1"/>
  <c r="BG472" i="1"/>
  <c r="AV472" i="1"/>
  <c r="BI473" i="1"/>
  <c r="AX473" i="1"/>
  <c r="BG474" i="1"/>
  <c r="AV474" i="1"/>
  <c r="BI475" i="1"/>
  <c r="AX475" i="1"/>
  <c r="BG476" i="1"/>
  <c r="AV476" i="1"/>
  <c r="E478" i="1"/>
  <c r="I478" i="1"/>
  <c r="BG479" i="1"/>
  <c r="AV479" i="1"/>
  <c r="BI480" i="1"/>
  <c r="AX480" i="1"/>
  <c r="BG481" i="1"/>
  <c r="AV481" i="1"/>
  <c r="E487" i="1"/>
  <c r="G487" i="1"/>
  <c r="I487" i="1"/>
  <c r="K487" i="1"/>
  <c r="E496" i="1"/>
  <c r="G496" i="1"/>
  <c r="I496" i="1"/>
  <c r="K496" i="1"/>
  <c r="E505" i="1"/>
  <c r="G505" i="1"/>
  <c r="I505" i="1"/>
  <c r="K505" i="1"/>
  <c r="E514" i="1"/>
  <c r="G514" i="1"/>
  <c r="I514" i="1"/>
  <c r="K514" i="1"/>
  <c r="E523" i="1"/>
  <c r="G523" i="1"/>
  <c r="I523" i="1"/>
  <c r="K523" i="1"/>
  <c r="E541" i="1"/>
  <c r="G541" i="1"/>
  <c r="I541" i="1"/>
  <c r="K541" i="1"/>
  <c r="E550" i="1"/>
  <c r="G550" i="1"/>
  <c r="I550" i="1"/>
  <c r="K550" i="1"/>
  <c r="E559" i="1"/>
  <c r="G559" i="1"/>
  <c r="I559" i="1"/>
  <c r="K559" i="1"/>
  <c r="E568" i="1"/>
  <c r="G568" i="1"/>
  <c r="I568" i="1"/>
  <c r="K568" i="1"/>
  <c r="E577" i="1"/>
  <c r="G577" i="1"/>
  <c r="I577" i="1"/>
  <c r="K577" i="1"/>
  <c r="E586" i="1"/>
  <c r="G586" i="1"/>
  <c r="I586" i="1"/>
  <c r="K586" i="1"/>
  <c r="E595" i="1"/>
  <c r="G595" i="1"/>
  <c r="I595" i="1"/>
  <c r="K595" i="1"/>
  <c r="E604" i="1"/>
  <c r="G604" i="1"/>
  <c r="I604" i="1"/>
  <c r="K604" i="1"/>
  <c r="E613" i="1"/>
  <c r="G613" i="1"/>
  <c r="I613" i="1"/>
  <c r="K613" i="1"/>
  <c r="E622" i="1"/>
  <c r="G622" i="1"/>
  <c r="I622" i="1"/>
  <c r="K622" i="1"/>
  <c r="E631" i="1"/>
  <c r="G631" i="1"/>
  <c r="I631" i="1"/>
  <c r="K631" i="1"/>
  <c r="E640" i="1"/>
  <c r="G640" i="1"/>
  <c r="I640" i="1"/>
  <c r="K640" i="1"/>
  <c r="E649" i="1"/>
  <c r="G649" i="1"/>
  <c r="I649" i="1"/>
  <c r="K649" i="1"/>
  <c r="E658" i="1"/>
  <c r="G658" i="1"/>
  <c r="I658" i="1"/>
  <c r="K658" i="1"/>
  <c r="E667" i="1"/>
  <c r="G667" i="1"/>
  <c r="I667" i="1"/>
  <c r="K667" i="1"/>
  <c r="E676" i="1"/>
  <c r="G676" i="1"/>
  <c r="I676" i="1"/>
  <c r="K676" i="1"/>
  <c r="E685" i="1"/>
  <c r="G685" i="1"/>
  <c r="I685" i="1"/>
  <c r="K685" i="1"/>
  <c r="E694" i="1"/>
  <c r="G694" i="1"/>
  <c r="I694" i="1"/>
  <c r="K694" i="1"/>
  <c r="B705" i="1"/>
  <c r="B707" i="1"/>
  <c r="B709" i="1"/>
  <c r="C713" i="1"/>
  <c r="C715" i="1"/>
  <c r="C717" i="1"/>
  <c r="C719" i="1"/>
  <c r="B723" i="1"/>
  <c r="B725" i="1"/>
  <c r="B727" i="1"/>
  <c r="BG731" i="1"/>
  <c r="AV731" i="1"/>
  <c r="BI732" i="1"/>
  <c r="AX732" i="1"/>
  <c r="BG733" i="1"/>
  <c r="AV733" i="1"/>
  <c r="BI734" i="1"/>
  <c r="AX734" i="1"/>
  <c r="BG735" i="1"/>
  <c r="AV735" i="1"/>
  <c r="BI736" i="1"/>
  <c r="AX736" i="1"/>
  <c r="BG737" i="1"/>
  <c r="AV737" i="1"/>
  <c r="E397" i="1"/>
  <c r="G397" i="1"/>
  <c r="I397" i="1"/>
  <c r="E406" i="1"/>
  <c r="G406" i="1"/>
  <c r="I406" i="1"/>
  <c r="E415" i="1"/>
  <c r="G415" i="1"/>
  <c r="I415" i="1"/>
  <c r="E424" i="1"/>
  <c r="G424" i="1"/>
  <c r="I424" i="1"/>
  <c r="E433" i="1"/>
  <c r="G433" i="1"/>
  <c r="I433" i="1"/>
  <c r="E442" i="1"/>
  <c r="G442" i="1"/>
  <c r="I442" i="1"/>
  <c r="AV482" i="1"/>
  <c r="AX482" i="1"/>
  <c r="AV483" i="1"/>
  <c r="AX483" i="1"/>
  <c r="AV484" i="1"/>
  <c r="AX484" i="1"/>
  <c r="AV485" i="1"/>
  <c r="AX485" i="1"/>
  <c r="B487" i="1"/>
  <c r="D487" i="1"/>
  <c r="F487" i="1"/>
  <c r="H487" i="1"/>
  <c r="AV488" i="1"/>
  <c r="AX488" i="1"/>
  <c r="AV489" i="1"/>
  <c r="AX489" i="1"/>
  <c r="AV490" i="1"/>
  <c r="AX490" i="1"/>
  <c r="AV491" i="1"/>
  <c r="AX491" i="1"/>
  <c r="AV492" i="1"/>
  <c r="AX492" i="1"/>
  <c r="AV493" i="1"/>
  <c r="AX493" i="1"/>
  <c r="AV494" i="1"/>
  <c r="AX494" i="1"/>
  <c r="B496" i="1"/>
  <c r="D496" i="1"/>
  <c r="F496" i="1"/>
  <c r="H496" i="1"/>
  <c r="AV497" i="1"/>
  <c r="AX497" i="1"/>
  <c r="AV498" i="1"/>
  <c r="AX498" i="1"/>
  <c r="AV499" i="1"/>
  <c r="AX499" i="1"/>
  <c r="AV500" i="1"/>
  <c r="AX500" i="1"/>
  <c r="AV501" i="1"/>
  <c r="AX501" i="1"/>
  <c r="AV502" i="1"/>
  <c r="AX502" i="1"/>
  <c r="AV503" i="1"/>
  <c r="AX503" i="1"/>
  <c r="B505" i="1"/>
  <c r="D505" i="1"/>
  <c r="F505" i="1"/>
  <c r="H505" i="1"/>
  <c r="AV506" i="1"/>
  <c r="AX506" i="1"/>
  <c r="AV507" i="1"/>
  <c r="AX507" i="1"/>
  <c r="AV508" i="1"/>
  <c r="AX508" i="1"/>
  <c r="AV509" i="1"/>
  <c r="AX509" i="1"/>
  <c r="AV510" i="1"/>
  <c r="AX510" i="1"/>
  <c r="AV511" i="1"/>
  <c r="AX511" i="1"/>
  <c r="AV512" i="1"/>
  <c r="AX512" i="1"/>
  <c r="B514" i="1"/>
  <c r="D514" i="1"/>
  <c r="F514" i="1"/>
  <c r="H514" i="1"/>
  <c r="AV515" i="1"/>
  <c r="AX515" i="1"/>
  <c r="AV516" i="1"/>
  <c r="AX516" i="1"/>
  <c r="AV517" i="1"/>
  <c r="AX517" i="1"/>
  <c r="AV518" i="1"/>
  <c r="AX518" i="1"/>
  <c r="AV519" i="1"/>
  <c r="AX519" i="1"/>
  <c r="AV520" i="1"/>
  <c r="AX520" i="1"/>
  <c r="AV521" i="1"/>
  <c r="AX521" i="1"/>
  <c r="B523" i="1"/>
  <c r="D523" i="1"/>
  <c r="F523" i="1"/>
  <c r="H523" i="1"/>
  <c r="AV524" i="1"/>
  <c r="AX524" i="1"/>
  <c r="AV525" i="1"/>
  <c r="AX525" i="1"/>
  <c r="AV526" i="1"/>
  <c r="AX526" i="1"/>
  <c r="AV527" i="1"/>
  <c r="AX527" i="1"/>
  <c r="AV528" i="1"/>
  <c r="AX528" i="1"/>
  <c r="AV529" i="1"/>
  <c r="AX529" i="1"/>
  <c r="AV530" i="1"/>
  <c r="AX530" i="1"/>
  <c r="E532" i="1"/>
  <c r="G532" i="1"/>
  <c r="I532" i="1"/>
  <c r="AN532" i="1"/>
  <c r="AX532" i="1"/>
  <c r="B533" i="1"/>
  <c r="AV533" i="1"/>
  <c r="AX533" i="1"/>
  <c r="B534" i="1"/>
  <c r="AV534" i="1"/>
  <c r="AX534" i="1"/>
  <c r="B535" i="1"/>
  <c r="AV535" i="1"/>
  <c r="AX535" i="1"/>
  <c r="B536" i="1"/>
  <c r="AV536" i="1"/>
  <c r="AX536" i="1"/>
  <c r="B537" i="1"/>
  <c r="AV537" i="1"/>
  <c r="AX537" i="1"/>
  <c r="B538" i="1"/>
  <c r="AV538" i="1"/>
  <c r="AX538" i="1"/>
  <c r="AV539" i="1"/>
  <c r="AX539" i="1"/>
  <c r="B541" i="1"/>
  <c r="D541" i="1"/>
  <c r="F541" i="1"/>
  <c r="H541" i="1"/>
  <c r="AV542" i="1"/>
  <c r="AX542" i="1"/>
  <c r="AV543" i="1"/>
  <c r="AX543" i="1"/>
  <c r="AV544" i="1"/>
  <c r="AX544" i="1"/>
  <c r="AV545" i="1"/>
  <c r="AX545" i="1"/>
  <c r="AV546" i="1"/>
  <c r="AX546" i="1"/>
  <c r="AV547" i="1"/>
  <c r="AX547" i="1"/>
  <c r="AV548" i="1"/>
  <c r="AX548" i="1"/>
  <c r="B550" i="1"/>
  <c r="D550" i="1"/>
  <c r="F550" i="1"/>
  <c r="H550" i="1"/>
  <c r="AV551" i="1"/>
  <c r="AX551" i="1"/>
  <c r="AV552" i="1"/>
  <c r="AX552" i="1"/>
  <c r="AV553" i="1"/>
  <c r="AX553" i="1"/>
  <c r="AV554" i="1"/>
  <c r="AX554" i="1"/>
  <c r="AV555" i="1"/>
  <c r="AX555" i="1"/>
  <c r="AV556" i="1"/>
  <c r="AX556" i="1"/>
  <c r="AV557" i="1"/>
  <c r="AX557" i="1"/>
  <c r="B559" i="1"/>
  <c r="D559" i="1"/>
  <c r="F559" i="1"/>
  <c r="H559" i="1"/>
  <c r="AV560" i="1"/>
  <c r="AX560" i="1"/>
  <c r="AV561" i="1"/>
  <c r="AX561" i="1"/>
  <c r="AV562" i="1"/>
  <c r="AX562" i="1"/>
  <c r="AV563" i="1"/>
  <c r="AX563" i="1"/>
  <c r="AV564" i="1"/>
  <c r="AX564" i="1"/>
  <c r="AV565" i="1"/>
  <c r="AX565" i="1"/>
  <c r="AV566" i="1"/>
  <c r="AX566" i="1"/>
  <c r="B568" i="1"/>
  <c r="D568" i="1"/>
  <c r="F568" i="1"/>
  <c r="H568" i="1"/>
  <c r="AV569" i="1"/>
  <c r="AX569" i="1"/>
  <c r="AV570" i="1"/>
  <c r="AX570" i="1"/>
  <c r="AV571" i="1"/>
  <c r="AX571" i="1"/>
  <c r="AV572" i="1"/>
  <c r="AX572" i="1"/>
  <c r="AV573" i="1"/>
  <c r="AX573" i="1"/>
  <c r="AV574" i="1"/>
  <c r="AX574" i="1"/>
  <c r="AV575" i="1"/>
  <c r="AX575" i="1"/>
  <c r="B577" i="1"/>
  <c r="D577" i="1"/>
  <c r="F577" i="1"/>
  <c r="H577" i="1"/>
  <c r="AV578" i="1"/>
  <c r="AX578" i="1"/>
  <c r="AV579" i="1"/>
  <c r="AX579" i="1"/>
  <c r="AV580" i="1"/>
  <c r="AX580" i="1"/>
  <c r="AV581" i="1"/>
  <c r="AX581" i="1"/>
  <c r="AV582" i="1"/>
  <c r="AX582" i="1"/>
  <c r="AV583" i="1"/>
  <c r="AX583" i="1"/>
  <c r="AV584" i="1"/>
  <c r="AX584" i="1"/>
  <c r="B586" i="1"/>
  <c r="D586" i="1"/>
  <c r="F586" i="1"/>
  <c r="H586" i="1"/>
  <c r="AV587" i="1"/>
  <c r="AX587" i="1"/>
  <c r="AV588" i="1"/>
  <c r="AX588" i="1"/>
  <c r="AV589" i="1"/>
  <c r="AX589" i="1"/>
  <c r="AV590" i="1"/>
  <c r="AX590" i="1"/>
  <c r="AV591" i="1"/>
  <c r="AX591" i="1"/>
  <c r="AV592" i="1"/>
  <c r="AX592" i="1"/>
  <c r="AV593" i="1"/>
  <c r="AX593" i="1"/>
  <c r="B595" i="1"/>
  <c r="D595" i="1"/>
  <c r="F595" i="1"/>
  <c r="H595" i="1"/>
  <c r="AV596" i="1"/>
  <c r="AX596" i="1"/>
  <c r="AV597" i="1"/>
  <c r="AX597" i="1"/>
  <c r="AV598" i="1"/>
  <c r="AX598" i="1"/>
  <c r="AV599" i="1"/>
  <c r="AX599" i="1"/>
  <c r="AV600" i="1"/>
  <c r="AX600" i="1"/>
  <c r="AV601" i="1"/>
  <c r="AX601" i="1"/>
  <c r="AV602" i="1"/>
  <c r="AX602" i="1"/>
  <c r="B604" i="1"/>
  <c r="D604" i="1"/>
  <c r="F604" i="1"/>
  <c r="H604" i="1"/>
  <c r="AV605" i="1"/>
  <c r="AX605" i="1"/>
  <c r="AV606" i="1"/>
  <c r="AX606" i="1"/>
  <c r="AV607" i="1"/>
  <c r="AX607" i="1"/>
  <c r="AV608" i="1"/>
  <c r="AX608" i="1"/>
  <c r="AV609" i="1"/>
  <c r="AX609" i="1"/>
  <c r="AV610" i="1"/>
  <c r="AX610" i="1"/>
  <c r="AV611" i="1"/>
  <c r="AX611" i="1"/>
  <c r="B613" i="1"/>
  <c r="D613" i="1"/>
  <c r="F613" i="1"/>
  <c r="H613" i="1"/>
  <c r="AV614" i="1"/>
  <c r="AX614" i="1"/>
  <c r="AV615" i="1"/>
  <c r="AX615" i="1"/>
  <c r="AV616" i="1"/>
  <c r="AX616" i="1"/>
  <c r="AV617" i="1"/>
  <c r="AX617" i="1"/>
  <c r="AV618" i="1"/>
  <c r="AX618" i="1"/>
  <c r="AV619" i="1"/>
  <c r="AX619" i="1"/>
  <c r="AV620" i="1"/>
  <c r="AX620" i="1"/>
  <c r="B622" i="1"/>
  <c r="D622" i="1"/>
  <c r="F622" i="1"/>
  <c r="H622" i="1"/>
  <c r="AV623" i="1"/>
  <c r="AX623" i="1"/>
  <c r="AV624" i="1"/>
  <c r="AX624" i="1"/>
  <c r="AV625" i="1"/>
  <c r="AX625" i="1"/>
  <c r="AV626" i="1"/>
  <c r="AX626" i="1"/>
  <c r="AV627" i="1"/>
  <c r="AX627" i="1"/>
  <c r="AV628" i="1"/>
  <c r="AX628" i="1"/>
  <c r="AV629" i="1"/>
  <c r="AX629" i="1"/>
  <c r="B631" i="1"/>
  <c r="D631" i="1"/>
  <c r="F631" i="1"/>
  <c r="H631" i="1"/>
  <c r="AV632" i="1"/>
  <c r="AX632" i="1"/>
  <c r="AV633" i="1"/>
  <c r="AX633" i="1"/>
  <c r="AV634" i="1"/>
  <c r="AX634" i="1"/>
  <c r="AV635" i="1"/>
  <c r="AX635" i="1"/>
  <c r="AV636" i="1"/>
  <c r="AX636" i="1"/>
  <c r="AV637" i="1"/>
  <c r="AX637" i="1"/>
  <c r="AV638" i="1"/>
  <c r="AX638" i="1"/>
  <c r="B640" i="1"/>
  <c r="D640" i="1"/>
  <c r="F640" i="1"/>
  <c r="H640" i="1"/>
  <c r="AV641" i="1"/>
  <c r="AX641" i="1"/>
  <c r="AV642" i="1"/>
  <c r="AX642" i="1"/>
  <c r="AV643" i="1"/>
  <c r="AX643" i="1"/>
  <c r="AV644" i="1"/>
  <c r="AX644" i="1"/>
  <c r="AV645" i="1"/>
  <c r="AX645" i="1"/>
  <c r="AV646" i="1"/>
  <c r="AX646" i="1"/>
  <c r="AV647" i="1"/>
  <c r="AX647" i="1"/>
  <c r="B649" i="1"/>
  <c r="D649" i="1"/>
  <c r="F649" i="1"/>
  <c r="H649" i="1"/>
  <c r="AV650" i="1"/>
  <c r="AX650" i="1"/>
  <c r="AV651" i="1"/>
  <c r="AX651" i="1"/>
  <c r="AV652" i="1"/>
  <c r="AX652" i="1"/>
  <c r="AV653" i="1"/>
  <c r="AX653" i="1"/>
  <c r="AV654" i="1"/>
  <c r="AX654" i="1"/>
  <c r="AV655" i="1"/>
  <c r="AX655" i="1"/>
  <c r="AV656" i="1"/>
  <c r="AX656" i="1"/>
  <c r="B658" i="1"/>
  <c r="D658" i="1"/>
  <c r="F658" i="1"/>
  <c r="H658" i="1"/>
  <c r="AV659" i="1"/>
  <c r="AX659" i="1"/>
  <c r="AV660" i="1"/>
  <c r="AX660" i="1"/>
  <c r="AV661" i="1"/>
  <c r="AX661" i="1"/>
  <c r="AV664" i="1"/>
  <c r="AX664" i="1"/>
  <c r="AV665" i="1"/>
  <c r="AX665" i="1"/>
  <c r="B667" i="1"/>
  <c r="D667" i="1"/>
  <c r="F667" i="1"/>
  <c r="H667" i="1"/>
  <c r="AV668" i="1"/>
  <c r="AX668" i="1"/>
  <c r="AV669" i="1"/>
  <c r="AX669" i="1"/>
  <c r="AV670" i="1"/>
  <c r="AX670" i="1"/>
  <c r="AV671" i="1"/>
  <c r="AX671" i="1"/>
  <c r="AV672" i="1"/>
  <c r="AX672" i="1"/>
  <c r="AV673" i="1"/>
  <c r="AX673" i="1"/>
  <c r="AV674" i="1"/>
  <c r="AX674" i="1"/>
  <c r="B676" i="1"/>
  <c r="D676" i="1"/>
  <c r="F676" i="1"/>
  <c r="H676" i="1"/>
  <c r="AV677" i="1"/>
  <c r="AX677" i="1"/>
  <c r="AV678" i="1"/>
  <c r="AX678" i="1"/>
  <c r="AV679" i="1"/>
  <c r="AX679" i="1"/>
  <c r="AV680" i="1"/>
  <c r="AX680" i="1"/>
  <c r="AV681" i="1"/>
  <c r="AX681" i="1"/>
  <c r="AV682" i="1"/>
  <c r="AX682" i="1"/>
  <c r="AV683" i="1"/>
  <c r="AX683" i="1"/>
  <c r="B685" i="1"/>
  <c r="D685" i="1"/>
  <c r="F685" i="1"/>
  <c r="H685" i="1"/>
  <c r="AV686" i="1"/>
  <c r="AX686" i="1"/>
  <c r="AV687" i="1"/>
  <c r="AX687" i="1"/>
  <c r="AV688" i="1"/>
  <c r="AX688" i="1"/>
  <c r="AV689" i="1"/>
  <c r="AX689" i="1"/>
  <c r="AV690" i="1"/>
  <c r="AX690" i="1"/>
  <c r="AV691" i="1"/>
  <c r="AX691" i="1"/>
  <c r="AV692" i="1"/>
  <c r="AX692" i="1"/>
  <c r="B694" i="1"/>
  <c r="D694" i="1"/>
  <c r="F694" i="1"/>
  <c r="H694" i="1"/>
  <c r="AV695" i="1"/>
  <c r="AX695" i="1"/>
  <c r="AV696" i="1"/>
  <c r="AX696" i="1"/>
  <c r="AV697" i="1"/>
  <c r="AX697" i="1"/>
  <c r="B704" i="1"/>
  <c r="B706" i="1"/>
  <c r="B708" i="1"/>
  <c r="B714" i="1"/>
  <c r="B716" i="1"/>
  <c r="B722" i="1"/>
  <c r="B724" i="1"/>
  <c r="B726" i="1"/>
  <c r="B737" i="1"/>
  <c r="B736" i="1"/>
  <c r="B735" i="1"/>
  <c r="B734" i="1"/>
  <c r="B733" i="1"/>
  <c r="B732" i="1"/>
  <c r="B731" i="1"/>
  <c r="BI731" i="1"/>
  <c r="AX731" i="1"/>
  <c r="BG732" i="1"/>
  <c r="AV732" i="1"/>
  <c r="BI733" i="1"/>
  <c r="AX733" i="1"/>
  <c r="BG734" i="1"/>
  <c r="AV734" i="1"/>
  <c r="BI735" i="1"/>
  <c r="AX735" i="1"/>
  <c r="BG736" i="1"/>
  <c r="AV736" i="1"/>
  <c r="BI737" i="1"/>
  <c r="AX737" i="1"/>
  <c r="E703" i="1"/>
  <c r="G703" i="1"/>
  <c r="I703" i="1"/>
  <c r="E712" i="1"/>
  <c r="G712" i="1"/>
  <c r="I712" i="1"/>
  <c r="E721" i="1"/>
  <c r="G721" i="1"/>
  <c r="I721" i="1"/>
  <c r="B739" i="1"/>
  <c r="D739" i="1"/>
  <c r="F739" i="1"/>
  <c r="H739" i="1"/>
  <c r="J739" i="1"/>
  <c r="AV740" i="1"/>
  <c r="AX740" i="1"/>
  <c r="AV741" i="1"/>
  <c r="AX741" i="1"/>
  <c r="AV742" i="1"/>
  <c r="AX742" i="1"/>
  <c r="AV743" i="1"/>
  <c r="AX743" i="1"/>
  <c r="AV744" i="1"/>
  <c r="AX744" i="1"/>
  <c r="AV745" i="1"/>
  <c r="AX745" i="1"/>
  <c r="AV746" i="1"/>
  <c r="AX746" i="1"/>
  <c r="B748" i="1"/>
  <c r="D748" i="1"/>
  <c r="F748" i="1"/>
  <c r="H748" i="1"/>
  <c r="J748" i="1"/>
  <c r="AV749" i="1"/>
  <c r="AX749" i="1"/>
  <c r="AV750" i="1"/>
  <c r="AX750" i="1"/>
  <c r="AV751" i="1"/>
  <c r="AX751" i="1"/>
  <c r="AV752" i="1"/>
  <c r="AX752" i="1"/>
  <c r="AV753" i="1"/>
  <c r="AX753" i="1"/>
  <c r="AV754" i="1"/>
  <c r="AX754" i="1"/>
  <c r="AV755" i="1"/>
  <c r="AX755" i="1"/>
  <c r="B757" i="1"/>
  <c r="D757" i="1"/>
  <c r="F757" i="1"/>
  <c r="H757" i="1"/>
  <c r="J757" i="1"/>
  <c r="AV758" i="1"/>
  <c r="AX758" i="1"/>
  <c r="AV759" i="1"/>
  <c r="AX759" i="1"/>
  <c r="AV760" i="1"/>
  <c r="AX760" i="1"/>
  <c r="AV761" i="1"/>
  <c r="AX761" i="1"/>
  <c r="AV762" i="1"/>
  <c r="AX762" i="1"/>
  <c r="AV763" i="1"/>
  <c r="AX763" i="1"/>
  <c r="AV764" i="1"/>
  <c r="AX764" i="1"/>
  <c r="B766" i="1"/>
  <c r="D766" i="1"/>
  <c r="F766" i="1"/>
  <c r="H766" i="1"/>
  <c r="J766" i="1"/>
  <c r="AV767" i="1"/>
  <c r="AX767" i="1"/>
  <c r="AV768" i="1"/>
  <c r="AX768" i="1"/>
  <c r="AV769" i="1"/>
  <c r="AX769" i="1"/>
  <c r="AV770" i="1"/>
  <c r="AX770" i="1"/>
  <c r="AV771" i="1"/>
  <c r="AX771" i="1"/>
  <c r="AV772" i="1"/>
  <c r="AX772" i="1"/>
  <c r="AV773" i="1"/>
  <c r="AX773" i="1"/>
  <c r="B775" i="1"/>
  <c r="D775" i="1"/>
  <c r="F775" i="1"/>
  <c r="H775" i="1"/>
  <c r="J775" i="1"/>
  <c r="AV776" i="1"/>
  <c r="AX776" i="1"/>
  <c r="AV777" i="1"/>
  <c r="AX777" i="1"/>
  <c r="AV778" i="1"/>
  <c r="AX778" i="1"/>
  <c r="AV779" i="1"/>
  <c r="AX779" i="1"/>
  <c r="AV780" i="1"/>
  <c r="AX780" i="1"/>
  <c r="AV781" i="1"/>
  <c r="AX781" i="1"/>
  <c r="AV782" i="1"/>
  <c r="AX782" i="1"/>
  <c r="B784" i="1"/>
  <c r="D784" i="1"/>
  <c r="F784" i="1"/>
  <c r="H784" i="1"/>
  <c r="J784" i="1"/>
  <c r="AV785" i="1"/>
  <c r="AX785" i="1"/>
  <c r="AV786" i="1"/>
  <c r="AX786" i="1"/>
  <c r="AV787" i="1"/>
  <c r="AX787" i="1"/>
  <c r="AV788" i="1"/>
  <c r="AX788" i="1"/>
  <c r="AV789" i="1"/>
  <c r="AX789" i="1"/>
  <c r="AV790" i="1"/>
  <c r="AX790" i="1"/>
  <c r="AV791" i="1"/>
  <c r="AX791" i="1"/>
  <c r="B793" i="1"/>
  <c r="D793" i="1"/>
  <c r="F793" i="1"/>
  <c r="H793" i="1"/>
  <c r="J793" i="1"/>
  <c r="AV794" i="1"/>
  <c r="AX794" i="1"/>
  <c r="AV795" i="1"/>
  <c r="AX795" i="1"/>
  <c r="AV796" i="1"/>
  <c r="AX796" i="1"/>
  <c r="AV797" i="1"/>
  <c r="AX797" i="1"/>
  <c r="AV798" i="1"/>
  <c r="AX798" i="1"/>
  <c r="AV799" i="1"/>
  <c r="AX799" i="1"/>
  <c r="AV800" i="1"/>
  <c r="AX800" i="1"/>
  <c r="B802" i="1"/>
  <c r="D802" i="1"/>
  <c r="F802" i="1"/>
  <c r="H802" i="1"/>
  <c r="J802" i="1"/>
  <c r="AV803" i="1"/>
  <c r="AX803" i="1"/>
  <c r="AV804" i="1"/>
  <c r="AX804" i="1"/>
  <c r="AV805" i="1"/>
  <c r="AX805" i="1"/>
  <c r="AV806" i="1"/>
  <c r="AX806" i="1"/>
  <c r="AV807" i="1"/>
  <c r="AX807" i="1"/>
  <c r="AV808" i="1"/>
  <c r="AX808" i="1"/>
  <c r="AV809" i="1"/>
  <c r="AX809" i="1"/>
  <c r="B811" i="1"/>
  <c r="D811" i="1"/>
  <c r="F811" i="1"/>
  <c r="H811" i="1"/>
  <c r="J811" i="1"/>
  <c r="AV812" i="1"/>
  <c r="AX812" i="1"/>
  <c r="AV813" i="1"/>
  <c r="AX813" i="1"/>
  <c r="AV814" i="1"/>
  <c r="AX814" i="1"/>
  <c r="AV815" i="1"/>
  <c r="AX815" i="1"/>
  <c r="AV816" i="1"/>
  <c r="AX816" i="1"/>
  <c r="AV817" i="1"/>
  <c r="AX817" i="1"/>
  <c r="AV818" i="1"/>
  <c r="AX818" i="1"/>
  <c r="B820" i="1"/>
  <c r="D820" i="1"/>
  <c r="F820" i="1"/>
  <c r="H820" i="1"/>
  <c r="J820" i="1"/>
  <c r="AV821" i="1"/>
  <c r="AX821" i="1"/>
  <c r="AV822" i="1"/>
  <c r="AX822" i="1"/>
  <c r="AV823" i="1"/>
  <c r="AX823" i="1"/>
  <c r="AV824" i="1"/>
  <c r="AX824" i="1"/>
  <c r="AV825" i="1"/>
  <c r="AX825" i="1"/>
  <c r="AV826" i="1"/>
  <c r="AX826" i="1"/>
  <c r="AV827" i="1"/>
  <c r="AX827" i="1"/>
  <c r="B829" i="1"/>
  <c r="D829" i="1"/>
  <c r="F829" i="1"/>
  <c r="H829" i="1"/>
  <c r="J829" i="1"/>
  <c r="AV830" i="1"/>
  <c r="AX830" i="1"/>
  <c r="AV831" i="1"/>
  <c r="AX831" i="1"/>
  <c r="AV832" i="1"/>
  <c r="AX832" i="1"/>
  <c r="AV833" i="1"/>
  <c r="AX833" i="1"/>
  <c r="AV834" i="1"/>
  <c r="AX834" i="1"/>
  <c r="AV835" i="1"/>
  <c r="AX835" i="1"/>
  <c r="AV836" i="1"/>
  <c r="AX836" i="1"/>
  <c r="B838" i="1"/>
  <c r="D838" i="1"/>
  <c r="F838" i="1"/>
  <c r="H838" i="1"/>
  <c r="J838" i="1"/>
  <c r="AV839" i="1"/>
  <c r="AX839" i="1"/>
  <c r="AV840" i="1"/>
  <c r="AX840" i="1"/>
  <c r="AV841" i="1"/>
  <c r="AX841" i="1"/>
  <c r="AV842" i="1"/>
  <c r="AX842" i="1"/>
  <c r="AV843" i="1"/>
  <c r="AX843" i="1"/>
  <c r="AV844" i="1"/>
  <c r="AX844" i="1"/>
  <c r="AV845" i="1"/>
  <c r="AX845" i="1"/>
  <c r="B847" i="1"/>
  <c r="D847" i="1"/>
  <c r="F847" i="1"/>
  <c r="H847" i="1"/>
  <c r="J847" i="1"/>
  <c r="AV848" i="1"/>
  <c r="AX848" i="1"/>
  <c r="AV849" i="1"/>
  <c r="AX849" i="1"/>
  <c r="AV850" i="1"/>
  <c r="AX850" i="1"/>
  <c r="AV851" i="1"/>
  <c r="AX851" i="1"/>
  <c r="AV852" i="1"/>
  <c r="AX852" i="1"/>
  <c r="AV853" i="1"/>
  <c r="AX853" i="1"/>
  <c r="AV854" i="1"/>
  <c r="AX854" i="1"/>
  <c r="B856" i="1"/>
  <c r="D856" i="1"/>
  <c r="F856" i="1"/>
  <c r="H856" i="1"/>
  <c r="J856" i="1"/>
  <c r="AV857" i="1"/>
  <c r="AX857" i="1"/>
  <c r="AV858" i="1"/>
  <c r="AX858" i="1"/>
  <c r="AV859" i="1"/>
  <c r="AX859" i="1"/>
  <c r="AV860" i="1"/>
  <c r="AX860" i="1"/>
  <c r="K872" i="1"/>
  <c r="AL872" i="1" s="1"/>
  <c r="I872" i="1"/>
  <c r="AI872" i="1" s="1"/>
  <c r="G872" i="1"/>
  <c r="AG872" i="1" s="1"/>
  <c r="E872" i="1"/>
  <c r="AE872" i="1" s="1"/>
  <c r="C872" i="1"/>
  <c r="J872" i="1"/>
  <c r="AJ872" i="1" s="1"/>
  <c r="H872" i="1"/>
  <c r="AH872" i="1" s="1"/>
  <c r="F872" i="1"/>
  <c r="AF872" i="1" s="1"/>
  <c r="D872" i="1"/>
  <c r="BA882" i="1"/>
  <c r="AP882" i="1"/>
  <c r="BC882" i="1"/>
  <c r="AR882" i="1"/>
  <c r="BE882" i="1"/>
  <c r="AT882" i="1"/>
  <c r="BH882" i="1"/>
  <c r="AW882" i="1"/>
  <c r="BH883" i="1"/>
  <c r="AW883" i="1"/>
  <c r="BB883" i="1"/>
  <c r="AQ883" i="1"/>
  <c r="BF883" i="1"/>
  <c r="AU883" i="1"/>
  <c r="AZ891" i="1"/>
  <c r="AO891" i="1"/>
  <c r="BB891" i="1"/>
  <c r="AQ891" i="1"/>
  <c r="BD891" i="1"/>
  <c r="AS891" i="1"/>
  <c r="BF891" i="1"/>
  <c r="AU891" i="1"/>
  <c r="BH900" i="1"/>
  <c r="AW900" i="1"/>
  <c r="BB900" i="1"/>
  <c r="AQ900" i="1"/>
  <c r="BF900" i="1"/>
  <c r="AU900" i="1"/>
  <c r="K943" i="1"/>
  <c r="AL943" i="1" s="1"/>
  <c r="I943" i="1"/>
  <c r="AI943" i="1" s="1"/>
  <c r="G943" i="1"/>
  <c r="AG943" i="1" s="1"/>
  <c r="E943" i="1"/>
  <c r="AE943" i="1" s="1"/>
  <c r="C943" i="1"/>
  <c r="J943" i="1"/>
  <c r="AJ943" i="1" s="1"/>
  <c r="F943" i="1"/>
  <c r="AF943" i="1" s="1"/>
  <c r="H943" i="1"/>
  <c r="AH943" i="1" s="1"/>
  <c r="D943" i="1"/>
  <c r="AD988" i="1"/>
  <c r="BB983" i="1"/>
  <c r="AQ983" i="1"/>
  <c r="BB989" i="1"/>
  <c r="AQ989" i="1"/>
  <c r="BB1001" i="1"/>
  <c r="AQ1001" i="1"/>
  <c r="BB1003" i="1"/>
  <c r="AQ1003" i="1"/>
  <c r="E739" i="1"/>
  <c r="G739" i="1"/>
  <c r="I739" i="1"/>
  <c r="E748" i="1"/>
  <c r="G748" i="1"/>
  <c r="I748" i="1"/>
  <c r="E757" i="1"/>
  <c r="G757" i="1"/>
  <c r="I757" i="1"/>
  <c r="E766" i="1"/>
  <c r="G766" i="1"/>
  <c r="I766" i="1"/>
  <c r="E775" i="1"/>
  <c r="G775" i="1"/>
  <c r="I775" i="1"/>
  <c r="E784" i="1"/>
  <c r="G784" i="1"/>
  <c r="I784" i="1"/>
  <c r="E793" i="1"/>
  <c r="G793" i="1"/>
  <c r="I793" i="1"/>
  <c r="E802" i="1"/>
  <c r="G802" i="1"/>
  <c r="I802" i="1"/>
  <c r="E811" i="1"/>
  <c r="G811" i="1"/>
  <c r="I811" i="1"/>
  <c r="E820" i="1"/>
  <c r="G820" i="1"/>
  <c r="I820" i="1"/>
  <c r="E829" i="1"/>
  <c r="G829" i="1"/>
  <c r="I829" i="1"/>
  <c r="E838" i="1"/>
  <c r="G838" i="1"/>
  <c r="I838" i="1"/>
  <c r="E847" i="1"/>
  <c r="G847" i="1"/>
  <c r="I847" i="1"/>
  <c r="E856" i="1"/>
  <c r="G856" i="1"/>
  <c r="I856" i="1"/>
  <c r="AZ882" i="1"/>
  <c r="AO882" i="1"/>
  <c r="BB882" i="1"/>
  <c r="AQ882" i="1"/>
  <c r="BD882" i="1"/>
  <c r="AS882" i="1"/>
  <c r="BF882" i="1"/>
  <c r="AU882" i="1"/>
  <c r="K890" i="1"/>
  <c r="AL890" i="1" s="1"/>
  <c r="I890" i="1"/>
  <c r="AI890" i="1" s="1"/>
  <c r="G890" i="1"/>
  <c r="AG890" i="1" s="1"/>
  <c r="E890" i="1"/>
  <c r="AE890" i="1" s="1"/>
  <c r="C890" i="1"/>
  <c r="J890" i="1"/>
  <c r="AJ890" i="1" s="1"/>
  <c r="H890" i="1"/>
  <c r="AH890" i="1" s="1"/>
  <c r="F890" i="1"/>
  <c r="AF890" i="1" s="1"/>
  <c r="D890" i="1"/>
  <c r="AZ883" i="1"/>
  <c r="AO883" i="1"/>
  <c r="BD883" i="1"/>
  <c r="AS883" i="1"/>
  <c r="BA891" i="1"/>
  <c r="AP891" i="1"/>
  <c r="BC891" i="1"/>
  <c r="AR891" i="1"/>
  <c r="BE891" i="1"/>
  <c r="AT891" i="1"/>
  <c r="BF892" i="1"/>
  <c r="AU892" i="1"/>
  <c r="AZ900" i="1"/>
  <c r="AO900" i="1"/>
  <c r="BD900" i="1"/>
  <c r="AS900" i="1"/>
  <c r="K925" i="1"/>
  <c r="AL925" i="1" s="1"/>
  <c r="I925" i="1"/>
  <c r="AI925" i="1" s="1"/>
  <c r="G925" i="1"/>
  <c r="AG925" i="1" s="1"/>
  <c r="E925" i="1"/>
  <c r="AE925" i="1" s="1"/>
  <c r="C925" i="1"/>
  <c r="J925" i="1"/>
  <c r="AJ925" i="1" s="1"/>
  <c r="F925" i="1"/>
  <c r="AF925" i="1" s="1"/>
  <c r="H925" i="1"/>
  <c r="AH925" i="1" s="1"/>
  <c r="D925" i="1"/>
  <c r="K961" i="1"/>
  <c r="AL961" i="1" s="1"/>
  <c r="I961" i="1"/>
  <c r="AI961" i="1" s="1"/>
  <c r="G961" i="1"/>
  <c r="AG961" i="1" s="1"/>
  <c r="E961" i="1"/>
  <c r="AE961" i="1" s="1"/>
  <c r="C961" i="1"/>
  <c r="J961" i="1"/>
  <c r="AJ961" i="1" s="1"/>
  <c r="F961" i="1"/>
  <c r="AF961" i="1" s="1"/>
  <c r="H961" i="1"/>
  <c r="AH961" i="1" s="1"/>
  <c r="D961" i="1"/>
  <c r="BB985" i="1"/>
  <c r="AQ985" i="1"/>
  <c r="BB987" i="1"/>
  <c r="AQ987" i="1"/>
  <c r="BB1005" i="1"/>
  <c r="AQ1005" i="1"/>
  <c r="BB1007" i="1"/>
  <c r="AQ1007" i="1"/>
  <c r="B866" i="1"/>
  <c r="B867" i="1"/>
  <c r="B868" i="1"/>
  <c r="B869" i="1"/>
  <c r="B870" i="1"/>
  <c r="B871" i="1"/>
  <c r="E874" i="1"/>
  <c r="G874" i="1"/>
  <c r="I874" i="1"/>
  <c r="K874" i="1"/>
  <c r="AV882" i="1"/>
  <c r="AX882" i="1"/>
  <c r="B884" i="1"/>
  <c r="B885" i="1"/>
  <c r="B886" i="1"/>
  <c r="B887" i="1"/>
  <c r="B888" i="1"/>
  <c r="B889" i="1"/>
  <c r="AW891" i="1"/>
  <c r="E892" i="1"/>
  <c r="AE892" i="1" s="1"/>
  <c r="G892" i="1"/>
  <c r="AG892" i="1" s="1"/>
  <c r="I892" i="1"/>
  <c r="AI892" i="1" s="1"/>
  <c r="K892" i="1"/>
  <c r="AL892" i="1" s="1"/>
  <c r="E901" i="1"/>
  <c r="G901" i="1"/>
  <c r="I901" i="1"/>
  <c r="K901" i="1"/>
  <c r="B910" i="1"/>
  <c r="D910" i="1"/>
  <c r="F910" i="1"/>
  <c r="H910" i="1"/>
  <c r="J910" i="1"/>
  <c r="AV911" i="1"/>
  <c r="AX911" i="1"/>
  <c r="BG913" i="1"/>
  <c r="AV913" i="1"/>
  <c r="BI914" i="1"/>
  <c r="AX914" i="1"/>
  <c r="BG915" i="1"/>
  <c r="AV915" i="1"/>
  <c r="BI916" i="1"/>
  <c r="AX916" i="1"/>
  <c r="BG917" i="1"/>
  <c r="AV917" i="1"/>
  <c r="B920" i="1"/>
  <c r="B922" i="1"/>
  <c r="B924" i="1"/>
  <c r="B926" i="1"/>
  <c r="E928" i="1"/>
  <c r="BG929" i="1"/>
  <c r="AV929" i="1"/>
  <c r="BI930" i="1"/>
  <c r="AX930" i="1"/>
  <c r="BG931" i="1"/>
  <c r="AV931" i="1"/>
  <c r="BI932" i="1"/>
  <c r="AX932" i="1"/>
  <c r="BG933" i="1"/>
  <c r="AV933" i="1"/>
  <c r="BI934" i="1"/>
  <c r="AX934" i="1"/>
  <c r="BG935" i="1"/>
  <c r="AV935" i="1"/>
  <c r="B938" i="1"/>
  <c r="B940" i="1"/>
  <c r="B942" i="1"/>
  <c r="B944" i="1"/>
  <c r="E946" i="1"/>
  <c r="BG947" i="1"/>
  <c r="AV947" i="1"/>
  <c r="BI948" i="1"/>
  <c r="AX948" i="1"/>
  <c r="BG949" i="1"/>
  <c r="AV949" i="1"/>
  <c r="BI950" i="1"/>
  <c r="AX950" i="1"/>
  <c r="BG951" i="1"/>
  <c r="AV951" i="1"/>
  <c r="BI952" i="1"/>
  <c r="AX952" i="1"/>
  <c r="BG953" i="1"/>
  <c r="AV953" i="1"/>
  <c r="B956" i="1"/>
  <c r="B958" i="1"/>
  <c r="B960" i="1"/>
  <c r="B962" i="1"/>
  <c r="E964" i="1"/>
  <c r="BG965" i="1"/>
  <c r="AV965" i="1"/>
  <c r="BI966" i="1"/>
  <c r="AX966" i="1"/>
  <c r="BG967" i="1"/>
  <c r="AV967" i="1"/>
  <c r="BI968" i="1"/>
  <c r="AX968" i="1"/>
  <c r="BG969" i="1"/>
  <c r="AV969" i="1"/>
  <c r="BG974" i="1"/>
  <c r="AV974" i="1"/>
  <c r="BI977" i="1"/>
  <c r="AX977" i="1"/>
  <c r="BG978" i="1"/>
  <c r="AV978" i="1"/>
  <c r="K983" i="1"/>
  <c r="AL983" i="1" s="1"/>
  <c r="I983" i="1"/>
  <c r="AI983" i="1" s="1"/>
  <c r="G983" i="1"/>
  <c r="AG983" i="1" s="1"/>
  <c r="E983" i="1"/>
  <c r="AE983" i="1" s="1"/>
  <c r="C983" i="1"/>
  <c r="H983" i="1"/>
  <c r="AH983" i="1" s="1"/>
  <c r="D983" i="1"/>
  <c r="J983" i="1"/>
  <c r="AJ983" i="1" s="1"/>
  <c r="K987" i="1"/>
  <c r="AL987" i="1" s="1"/>
  <c r="I987" i="1"/>
  <c r="AI987" i="1" s="1"/>
  <c r="G987" i="1"/>
  <c r="AG987" i="1" s="1"/>
  <c r="E987" i="1"/>
  <c r="AE987" i="1" s="1"/>
  <c r="C987" i="1"/>
  <c r="H987" i="1"/>
  <c r="AH987" i="1" s="1"/>
  <c r="D987" i="1"/>
  <c r="J987" i="1"/>
  <c r="AJ987" i="1" s="1"/>
  <c r="BI993" i="1"/>
  <c r="AX993" i="1"/>
  <c r="BG994" i="1"/>
  <c r="AV994" i="1"/>
  <c r="BI997" i="1"/>
  <c r="AX997" i="1"/>
  <c r="BG998" i="1"/>
  <c r="AV998" i="1"/>
  <c r="K1006" i="1"/>
  <c r="AL1006" i="1" s="1"/>
  <c r="I1006" i="1"/>
  <c r="AI1006" i="1" s="1"/>
  <c r="G1006" i="1"/>
  <c r="AG1006" i="1" s="1"/>
  <c r="E1006" i="1"/>
  <c r="AE1006" i="1" s="1"/>
  <c r="C1006" i="1"/>
  <c r="J1006" i="1"/>
  <c r="AJ1006" i="1" s="1"/>
  <c r="F1006" i="1"/>
  <c r="AF1006" i="1" s="1"/>
  <c r="K1003" i="1"/>
  <c r="AL1003" i="1" s="1"/>
  <c r="I1003" i="1"/>
  <c r="AI1003" i="1" s="1"/>
  <c r="G1003" i="1"/>
  <c r="AG1003" i="1" s="1"/>
  <c r="E1003" i="1"/>
  <c r="AE1003" i="1" s="1"/>
  <c r="C1003" i="1"/>
  <c r="H1003" i="1"/>
  <c r="AH1003" i="1" s="1"/>
  <c r="D1003" i="1"/>
  <c r="J1003" i="1"/>
  <c r="AJ1003" i="1" s="1"/>
  <c r="H1006" i="1"/>
  <c r="AH1006" i="1" s="1"/>
  <c r="K1007" i="1"/>
  <c r="AL1007" i="1" s="1"/>
  <c r="I1007" i="1"/>
  <c r="AI1007" i="1" s="1"/>
  <c r="G1007" i="1"/>
  <c r="AG1007" i="1" s="1"/>
  <c r="E1007" i="1"/>
  <c r="AE1007" i="1" s="1"/>
  <c r="C1007" i="1"/>
  <c r="H1007" i="1"/>
  <c r="AH1007" i="1" s="1"/>
  <c r="D1007" i="1"/>
  <c r="J1007" i="1"/>
  <c r="AJ1007" i="1" s="1"/>
  <c r="BG1010" i="1"/>
  <c r="AV1010" i="1"/>
  <c r="BI1013" i="1"/>
  <c r="AX1013" i="1"/>
  <c r="BG1014" i="1"/>
  <c r="AV1014" i="1"/>
  <c r="K1024" i="1"/>
  <c r="AL1024" i="1" s="1"/>
  <c r="I1024" i="1"/>
  <c r="AI1024" i="1" s="1"/>
  <c r="G1024" i="1"/>
  <c r="AG1024" i="1" s="1"/>
  <c r="E1024" i="1"/>
  <c r="AE1024" i="1" s="1"/>
  <c r="C1024" i="1"/>
  <c r="J1024" i="1"/>
  <c r="AJ1024" i="1" s="1"/>
  <c r="F1024" i="1"/>
  <c r="AF1024" i="1" s="1"/>
  <c r="H1024" i="1"/>
  <c r="AH1024" i="1" s="1"/>
  <c r="D1024" i="1"/>
  <c r="K1060" i="1"/>
  <c r="AL1060" i="1" s="1"/>
  <c r="I1060" i="1"/>
  <c r="AI1060" i="1" s="1"/>
  <c r="G1060" i="1"/>
  <c r="AG1060" i="1" s="1"/>
  <c r="E1060" i="1"/>
  <c r="AE1060" i="1" s="1"/>
  <c r="C1060" i="1"/>
  <c r="J1060" i="1"/>
  <c r="AJ1060" i="1" s="1"/>
  <c r="F1060" i="1"/>
  <c r="AF1060" i="1" s="1"/>
  <c r="H1060" i="1"/>
  <c r="AH1060" i="1" s="1"/>
  <c r="D1060" i="1"/>
  <c r="K1096" i="1"/>
  <c r="AL1096" i="1" s="1"/>
  <c r="I1096" i="1"/>
  <c r="AI1096" i="1" s="1"/>
  <c r="G1096" i="1"/>
  <c r="AG1096" i="1" s="1"/>
  <c r="E1096" i="1"/>
  <c r="AE1096" i="1" s="1"/>
  <c r="C1096" i="1"/>
  <c r="J1096" i="1"/>
  <c r="AJ1096" i="1" s="1"/>
  <c r="F1096" i="1"/>
  <c r="AF1096" i="1" s="1"/>
  <c r="H1096" i="1"/>
  <c r="AH1096" i="1" s="1"/>
  <c r="D1096" i="1"/>
  <c r="E865" i="1"/>
  <c r="G865" i="1"/>
  <c r="I865" i="1"/>
  <c r="B874" i="1"/>
  <c r="D874" i="1"/>
  <c r="F874" i="1"/>
  <c r="H874" i="1"/>
  <c r="AV875" i="1"/>
  <c r="AX875" i="1"/>
  <c r="AV876" i="1"/>
  <c r="AX876" i="1"/>
  <c r="AV877" i="1"/>
  <c r="AX877" i="1"/>
  <c r="AV878" i="1"/>
  <c r="AX878" i="1"/>
  <c r="AV879" i="1"/>
  <c r="AX879" i="1"/>
  <c r="AV880" i="1"/>
  <c r="AX880" i="1"/>
  <c r="AV881" i="1"/>
  <c r="AX881" i="1"/>
  <c r="E883" i="1"/>
  <c r="AE883" i="1" s="1"/>
  <c r="G883" i="1"/>
  <c r="AG883" i="1" s="1"/>
  <c r="I883" i="1"/>
  <c r="AI883" i="1" s="1"/>
  <c r="AV891" i="1"/>
  <c r="AX891" i="1"/>
  <c r="B892" i="1"/>
  <c r="D892" i="1"/>
  <c r="AD892" i="1" s="1"/>
  <c r="F892" i="1"/>
  <c r="AF892" i="1" s="1"/>
  <c r="H892" i="1"/>
  <c r="AH892" i="1" s="1"/>
  <c r="AV892" i="1"/>
  <c r="AX892" i="1"/>
  <c r="AV893" i="1"/>
  <c r="AX893" i="1"/>
  <c r="AV894" i="1"/>
  <c r="AX894" i="1"/>
  <c r="AV895" i="1"/>
  <c r="AX895" i="1"/>
  <c r="AV896" i="1"/>
  <c r="AX896" i="1"/>
  <c r="AV897" i="1"/>
  <c r="AX897" i="1"/>
  <c r="E900" i="1"/>
  <c r="AE900" i="1" s="1"/>
  <c r="G900" i="1"/>
  <c r="AG900" i="1" s="1"/>
  <c r="I900" i="1"/>
  <c r="AI900" i="1" s="1"/>
  <c r="AV900" i="1"/>
  <c r="AX900" i="1"/>
  <c r="B901" i="1"/>
  <c r="D901" i="1"/>
  <c r="F901" i="1"/>
  <c r="H901" i="1"/>
  <c r="AV902" i="1"/>
  <c r="AX902" i="1"/>
  <c r="AV903" i="1"/>
  <c r="AX903" i="1"/>
  <c r="E910" i="1"/>
  <c r="G910" i="1"/>
  <c r="I910" i="1"/>
  <c r="BG912" i="1"/>
  <c r="AV912" i="1"/>
  <c r="BI912" i="1"/>
  <c r="AX912" i="1"/>
  <c r="BI913" i="1"/>
  <c r="AX913" i="1"/>
  <c r="BG914" i="1"/>
  <c r="AV914" i="1"/>
  <c r="BI915" i="1"/>
  <c r="AX915" i="1"/>
  <c r="BG916" i="1"/>
  <c r="AV916" i="1"/>
  <c r="BI917" i="1"/>
  <c r="AX917" i="1"/>
  <c r="B921" i="1"/>
  <c r="B923" i="1"/>
  <c r="J928" i="1"/>
  <c r="H928" i="1"/>
  <c r="F928" i="1"/>
  <c r="D928" i="1"/>
  <c r="B928" i="1"/>
  <c r="G928" i="1"/>
  <c r="K928" i="1"/>
  <c r="BI929" i="1"/>
  <c r="AX929" i="1"/>
  <c r="BG930" i="1"/>
  <c r="AV930" i="1"/>
  <c r="BI931" i="1"/>
  <c r="AX931" i="1"/>
  <c r="BG932" i="1"/>
  <c r="AV932" i="1"/>
  <c r="BI933" i="1"/>
  <c r="AX933" i="1"/>
  <c r="BG934" i="1"/>
  <c r="AV934" i="1"/>
  <c r="BI935" i="1"/>
  <c r="AX935" i="1"/>
  <c r="B939" i="1"/>
  <c r="B941" i="1"/>
  <c r="J946" i="1"/>
  <c r="H946" i="1"/>
  <c r="F946" i="1"/>
  <c r="D946" i="1"/>
  <c r="B946" i="1"/>
  <c r="G946" i="1"/>
  <c r="K946" i="1"/>
  <c r="BI947" i="1"/>
  <c r="AX947" i="1"/>
  <c r="BG948" i="1"/>
  <c r="AV948" i="1"/>
  <c r="BI949" i="1"/>
  <c r="AX949" i="1"/>
  <c r="BG950" i="1"/>
  <c r="AV950" i="1"/>
  <c r="BI951" i="1"/>
  <c r="AX951" i="1"/>
  <c r="BG952" i="1"/>
  <c r="AV952" i="1"/>
  <c r="BI953" i="1"/>
  <c r="AX953" i="1"/>
  <c r="B957" i="1"/>
  <c r="B959" i="1"/>
  <c r="J964" i="1"/>
  <c r="H964" i="1"/>
  <c r="F964" i="1"/>
  <c r="D964" i="1"/>
  <c r="B964" i="1"/>
  <c r="G964" i="1"/>
  <c r="K964" i="1"/>
  <c r="BI965" i="1"/>
  <c r="AX965" i="1"/>
  <c r="BG966" i="1"/>
  <c r="AV966" i="1"/>
  <c r="BI967" i="1"/>
  <c r="AX967" i="1"/>
  <c r="BG968" i="1"/>
  <c r="AV968" i="1"/>
  <c r="BI969" i="1"/>
  <c r="AX969" i="1"/>
  <c r="BG970" i="1"/>
  <c r="BI975" i="1"/>
  <c r="AX975" i="1"/>
  <c r="BG976" i="1"/>
  <c r="AV976" i="1"/>
  <c r="BI979" i="1"/>
  <c r="AX979" i="1"/>
  <c r="BG980" i="1"/>
  <c r="AV980" i="1"/>
  <c r="K988" i="1"/>
  <c r="AL988" i="1" s="1"/>
  <c r="I988" i="1"/>
  <c r="AI988" i="1" s="1"/>
  <c r="G988" i="1"/>
  <c r="AG988" i="1" s="1"/>
  <c r="E988" i="1"/>
  <c r="AE988" i="1" s="1"/>
  <c r="C988" i="1"/>
  <c r="J988" i="1"/>
  <c r="AJ988" i="1" s="1"/>
  <c r="F988" i="1"/>
  <c r="AF988" i="1" s="1"/>
  <c r="K985" i="1"/>
  <c r="AL985" i="1" s="1"/>
  <c r="I985" i="1"/>
  <c r="AI985" i="1" s="1"/>
  <c r="G985" i="1"/>
  <c r="AG985" i="1" s="1"/>
  <c r="E985" i="1"/>
  <c r="AE985" i="1" s="1"/>
  <c r="C985" i="1"/>
  <c r="H985" i="1"/>
  <c r="AH985" i="1" s="1"/>
  <c r="D985" i="1"/>
  <c r="J985" i="1"/>
  <c r="AJ985" i="1" s="1"/>
  <c r="H988" i="1"/>
  <c r="AH988" i="1" s="1"/>
  <c r="K989" i="1"/>
  <c r="AL989" i="1" s="1"/>
  <c r="I989" i="1"/>
  <c r="AI989" i="1" s="1"/>
  <c r="G989" i="1"/>
  <c r="AG989" i="1" s="1"/>
  <c r="E989" i="1"/>
  <c r="AE989" i="1" s="1"/>
  <c r="C989" i="1"/>
  <c r="H989" i="1"/>
  <c r="AH989" i="1" s="1"/>
  <c r="D989" i="1"/>
  <c r="J989" i="1"/>
  <c r="AJ989" i="1" s="1"/>
  <c r="BG992" i="1"/>
  <c r="AV992" i="1"/>
  <c r="BI995" i="1"/>
  <c r="AX995" i="1"/>
  <c r="BG996" i="1"/>
  <c r="AV996" i="1"/>
  <c r="K1001" i="1"/>
  <c r="AL1001" i="1" s="1"/>
  <c r="I1001" i="1"/>
  <c r="AI1001" i="1" s="1"/>
  <c r="G1001" i="1"/>
  <c r="AG1001" i="1" s="1"/>
  <c r="E1001" i="1"/>
  <c r="AE1001" i="1" s="1"/>
  <c r="C1001" i="1"/>
  <c r="H1001" i="1"/>
  <c r="AH1001" i="1" s="1"/>
  <c r="D1001" i="1"/>
  <c r="J1001" i="1"/>
  <c r="AJ1001" i="1" s="1"/>
  <c r="K1005" i="1"/>
  <c r="AL1005" i="1" s="1"/>
  <c r="I1005" i="1"/>
  <c r="AI1005" i="1" s="1"/>
  <c r="G1005" i="1"/>
  <c r="AG1005" i="1" s="1"/>
  <c r="E1005" i="1"/>
  <c r="AE1005" i="1" s="1"/>
  <c r="C1005" i="1"/>
  <c r="H1005" i="1"/>
  <c r="AH1005" i="1" s="1"/>
  <c r="D1005" i="1"/>
  <c r="J1005" i="1"/>
  <c r="AJ1005" i="1" s="1"/>
  <c r="D1006" i="1"/>
  <c r="BI1011" i="1"/>
  <c r="AX1011" i="1"/>
  <c r="BG1012" i="1"/>
  <c r="AV1012" i="1"/>
  <c r="K1042" i="1"/>
  <c r="AL1042" i="1" s="1"/>
  <c r="I1042" i="1"/>
  <c r="AI1042" i="1" s="1"/>
  <c r="G1042" i="1"/>
  <c r="AG1042" i="1" s="1"/>
  <c r="E1042" i="1"/>
  <c r="AE1042" i="1" s="1"/>
  <c r="C1042" i="1"/>
  <c r="J1042" i="1"/>
  <c r="AJ1042" i="1" s="1"/>
  <c r="F1042" i="1"/>
  <c r="AF1042" i="1" s="1"/>
  <c r="H1042" i="1"/>
  <c r="AH1042" i="1" s="1"/>
  <c r="D1042" i="1"/>
  <c r="K1078" i="1"/>
  <c r="AL1078" i="1" s="1"/>
  <c r="I1078" i="1"/>
  <c r="AI1078" i="1" s="1"/>
  <c r="G1078" i="1"/>
  <c r="AG1078" i="1" s="1"/>
  <c r="E1078" i="1"/>
  <c r="AE1078" i="1" s="1"/>
  <c r="C1078" i="1"/>
  <c r="J1078" i="1"/>
  <c r="AJ1078" i="1" s="1"/>
  <c r="F1078" i="1"/>
  <c r="AF1078" i="1" s="1"/>
  <c r="H1078" i="1"/>
  <c r="AH1078" i="1" s="1"/>
  <c r="D1078" i="1"/>
  <c r="BI1015" i="1"/>
  <c r="AX1015" i="1"/>
  <c r="BG1016" i="1"/>
  <c r="AV1016" i="1"/>
  <c r="K1019" i="1"/>
  <c r="AL1019" i="1" s="1"/>
  <c r="I1019" i="1"/>
  <c r="AI1019" i="1" s="1"/>
  <c r="G1019" i="1"/>
  <c r="AG1019" i="1" s="1"/>
  <c r="E1019" i="1"/>
  <c r="AE1019" i="1" s="1"/>
  <c r="C1019" i="1"/>
  <c r="F1019" i="1"/>
  <c r="AF1019" i="1" s="1"/>
  <c r="J1019" i="1"/>
  <c r="AJ1019" i="1" s="1"/>
  <c r="K1021" i="1"/>
  <c r="AL1021" i="1" s="1"/>
  <c r="I1021" i="1"/>
  <c r="AI1021" i="1" s="1"/>
  <c r="G1021" i="1"/>
  <c r="AG1021" i="1" s="1"/>
  <c r="E1021" i="1"/>
  <c r="AE1021" i="1" s="1"/>
  <c r="C1021" i="1"/>
  <c r="F1021" i="1"/>
  <c r="AF1021" i="1" s="1"/>
  <c r="J1021" i="1"/>
  <c r="AJ1021" i="1" s="1"/>
  <c r="K1023" i="1"/>
  <c r="AL1023" i="1" s="1"/>
  <c r="I1023" i="1"/>
  <c r="AI1023" i="1" s="1"/>
  <c r="G1023" i="1"/>
  <c r="AG1023" i="1" s="1"/>
  <c r="E1023" i="1"/>
  <c r="AE1023" i="1" s="1"/>
  <c r="C1023" i="1"/>
  <c r="F1023" i="1"/>
  <c r="AF1023" i="1" s="1"/>
  <c r="J1023" i="1"/>
  <c r="AJ1023" i="1" s="1"/>
  <c r="K1025" i="1"/>
  <c r="AL1025" i="1" s="1"/>
  <c r="I1025" i="1"/>
  <c r="AI1025" i="1" s="1"/>
  <c r="G1025" i="1"/>
  <c r="AG1025" i="1" s="1"/>
  <c r="E1025" i="1"/>
  <c r="AE1025" i="1" s="1"/>
  <c r="C1025" i="1"/>
  <c r="F1025" i="1"/>
  <c r="AF1025" i="1" s="1"/>
  <c r="J1025" i="1"/>
  <c r="AJ1025" i="1" s="1"/>
  <c r="BG1028" i="1"/>
  <c r="AV1028" i="1"/>
  <c r="BI1029" i="1"/>
  <c r="AX1029" i="1"/>
  <c r="BG1030" i="1"/>
  <c r="AV1030" i="1"/>
  <c r="BI1031" i="1"/>
  <c r="AX1031" i="1"/>
  <c r="BG1032" i="1"/>
  <c r="AV1032" i="1"/>
  <c r="BI1033" i="1"/>
  <c r="AX1033" i="1"/>
  <c r="BG1034" i="1"/>
  <c r="AV1034" i="1"/>
  <c r="K1037" i="1"/>
  <c r="AL1037" i="1" s="1"/>
  <c r="I1037" i="1"/>
  <c r="AI1037" i="1" s="1"/>
  <c r="G1037" i="1"/>
  <c r="AG1037" i="1" s="1"/>
  <c r="E1037" i="1"/>
  <c r="AE1037" i="1" s="1"/>
  <c r="C1037" i="1"/>
  <c r="F1037" i="1"/>
  <c r="AF1037" i="1" s="1"/>
  <c r="J1037" i="1"/>
  <c r="AJ1037" i="1" s="1"/>
  <c r="K1039" i="1"/>
  <c r="AL1039" i="1" s="1"/>
  <c r="I1039" i="1"/>
  <c r="AI1039" i="1" s="1"/>
  <c r="G1039" i="1"/>
  <c r="AG1039" i="1" s="1"/>
  <c r="E1039" i="1"/>
  <c r="AE1039" i="1" s="1"/>
  <c r="C1039" i="1"/>
  <c r="F1039" i="1"/>
  <c r="AF1039" i="1" s="1"/>
  <c r="J1039" i="1"/>
  <c r="AJ1039" i="1" s="1"/>
  <c r="K1041" i="1"/>
  <c r="AL1041" i="1" s="1"/>
  <c r="I1041" i="1"/>
  <c r="AI1041" i="1" s="1"/>
  <c r="G1041" i="1"/>
  <c r="AG1041" i="1" s="1"/>
  <c r="E1041" i="1"/>
  <c r="AE1041" i="1" s="1"/>
  <c r="C1041" i="1"/>
  <c r="F1041" i="1"/>
  <c r="AF1041" i="1" s="1"/>
  <c r="J1041" i="1"/>
  <c r="AJ1041" i="1" s="1"/>
  <c r="K1043" i="1"/>
  <c r="AL1043" i="1" s="1"/>
  <c r="I1043" i="1"/>
  <c r="AI1043" i="1" s="1"/>
  <c r="G1043" i="1"/>
  <c r="AG1043" i="1" s="1"/>
  <c r="E1043" i="1"/>
  <c r="AE1043" i="1" s="1"/>
  <c r="C1043" i="1"/>
  <c r="F1043" i="1"/>
  <c r="AF1043" i="1" s="1"/>
  <c r="J1043" i="1"/>
  <c r="AJ1043" i="1" s="1"/>
  <c r="BG1046" i="1"/>
  <c r="AV1046" i="1"/>
  <c r="BI1047" i="1"/>
  <c r="AX1047" i="1"/>
  <c r="BG1048" i="1"/>
  <c r="AV1048" i="1"/>
  <c r="BI1049" i="1"/>
  <c r="AX1049" i="1"/>
  <c r="BG1050" i="1"/>
  <c r="AV1050" i="1"/>
  <c r="BI1051" i="1"/>
  <c r="AX1051" i="1"/>
  <c r="BG1052" i="1"/>
  <c r="AV1052" i="1"/>
  <c r="K1055" i="1"/>
  <c r="AL1055" i="1" s="1"/>
  <c r="I1055" i="1"/>
  <c r="AI1055" i="1" s="1"/>
  <c r="G1055" i="1"/>
  <c r="AG1055" i="1" s="1"/>
  <c r="E1055" i="1"/>
  <c r="AE1055" i="1" s="1"/>
  <c r="C1055" i="1"/>
  <c r="F1055" i="1"/>
  <c r="AF1055" i="1" s="1"/>
  <c r="J1055" i="1"/>
  <c r="AJ1055" i="1" s="1"/>
  <c r="K1057" i="1"/>
  <c r="AL1057" i="1" s="1"/>
  <c r="I1057" i="1"/>
  <c r="AI1057" i="1" s="1"/>
  <c r="G1057" i="1"/>
  <c r="AG1057" i="1" s="1"/>
  <c r="E1057" i="1"/>
  <c r="AE1057" i="1" s="1"/>
  <c r="C1057" i="1"/>
  <c r="F1057" i="1"/>
  <c r="AF1057" i="1" s="1"/>
  <c r="J1057" i="1"/>
  <c r="AJ1057" i="1" s="1"/>
  <c r="K1059" i="1"/>
  <c r="AL1059" i="1" s="1"/>
  <c r="I1059" i="1"/>
  <c r="AI1059" i="1" s="1"/>
  <c r="G1059" i="1"/>
  <c r="AG1059" i="1" s="1"/>
  <c r="E1059" i="1"/>
  <c r="AE1059" i="1" s="1"/>
  <c r="C1059" i="1"/>
  <c r="F1059" i="1"/>
  <c r="AF1059" i="1" s="1"/>
  <c r="J1059" i="1"/>
  <c r="AJ1059" i="1" s="1"/>
  <c r="K1061" i="1"/>
  <c r="AL1061" i="1" s="1"/>
  <c r="I1061" i="1"/>
  <c r="AI1061" i="1" s="1"/>
  <c r="G1061" i="1"/>
  <c r="AG1061" i="1" s="1"/>
  <c r="E1061" i="1"/>
  <c r="AE1061" i="1" s="1"/>
  <c r="C1061" i="1"/>
  <c r="F1061" i="1"/>
  <c r="AF1061" i="1" s="1"/>
  <c r="J1061" i="1"/>
  <c r="AJ1061" i="1" s="1"/>
  <c r="BG1064" i="1"/>
  <c r="AV1064" i="1"/>
  <c r="BI1065" i="1"/>
  <c r="AX1065" i="1"/>
  <c r="BG1066" i="1"/>
  <c r="AV1066" i="1"/>
  <c r="BI1067" i="1"/>
  <c r="AX1067" i="1"/>
  <c r="BG1068" i="1"/>
  <c r="AV1068" i="1"/>
  <c r="BI1069" i="1"/>
  <c r="AX1069" i="1"/>
  <c r="BG1070" i="1"/>
  <c r="AV1070" i="1"/>
  <c r="K1073" i="1"/>
  <c r="AL1073" i="1" s="1"/>
  <c r="I1073" i="1"/>
  <c r="AI1073" i="1" s="1"/>
  <c r="G1073" i="1"/>
  <c r="AG1073" i="1" s="1"/>
  <c r="E1073" i="1"/>
  <c r="AE1073" i="1" s="1"/>
  <c r="C1073" i="1"/>
  <c r="F1073" i="1"/>
  <c r="AF1073" i="1" s="1"/>
  <c r="J1073" i="1"/>
  <c r="AJ1073" i="1" s="1"/>
  <c r="K1075" i="1"/>
  <c r="AL1075" i="1" s="1"/>
  <c r="I1075" i="1"/>
  <c r="AI1075" i="1" s="1"/>
  <c r="G1075" i="1"/>
  <c r="AG1075" i="1" s="1"/>
  <c r="E1075" i="1"/>
  <c r="AE1075" i="1" s="1"/>
  <c r="C1075" i="1"/>
  <c r="F1075" i="1"/>
  <c r="AF1075" i="1" s="1"/>
  <c r="J1075" i="1"/>
  <c r="AJ1075" i="1" s="1"/>
  <c r="K1077" i="1"/>
  <c r="AL1077" i="1" s="1"/>
  <c r="I1077" i="1"/>
  <c r="AI1077" i="1" s="1"/>
  <c r="G1077" i="1"/>
  <c r="AG1077" i="1" s="1"/>
  <c r="E1077" i="1"/>
  <c r="AE1077" i="1" s="1"/>
  <c r="C1077" i="1"/>
  <c r="F1077" i="1"/>
  <c r="AF1077" i="1" s="1"/>
  <c r="J1077" i="1"/>
  <c r="AJ1077" i="1" s="1"/>
  <c r="K1079" i="1"/>
  <c r="AL1079" i="1" s="1"/>
  <c r="I1079" i="1"/>
  <c r="AI1079" i="1" s="1"/>
  <c r="G1079" i="1"/>
  <c r="AG1079" i="1" s="1"/>
  <c r="E1079" i="1"/>
  <c r="AE1079" i="1" s="1"/>
  <c r="C1079" i="1"/>
  <c r="F1079" i="1"/>
  <c r="AF1079" i="1" s="1"/>
  <c r="J1079" i="1"/>
  <c r="AJ1079" i="1" s="1"/>
  <c r="BG1082" i="1"/>
  <c r="AV1082" i="1"/>
  <c r="BI1083" i="1"/>
  <c r="AX1083" i="1"/>
  <c r="BG1084" i="1"/>
  <c r="AV1084" i="1"/>
  <c r="BI1085" i="1"/>
  <c r="AX1085" i="1"/>
  <c r="BG1086" i="1"/>
  <c r="AV1086" i="1"/>
  <c r="BI1087" i="1"/>
  <c r="AX1087" i="1"/>
  <c r="BG1088" i="1"/>
  <c r="AV1088" i="1"/>
  <c r="K1091" i="1"/>
  <c r="AL1091" i="1" s="1"/>
  <c r="I1091" i="1"/>
  <c r="AI1091" i="1" s="1"/>
  <c r="G1091" i="1"/>
  <c r="AG1091" i="1" s="1"/>
  <c r="E1091" i="1"/>
  <c r="AE1091" i="1" s="1"/>
  <c r="C1091" i="1"/>
  <c r="F1091" i="1"/>
  <c r="AF1091" i="1" s="1"/>
  <c r="J1091" i="1"/>
  <c r="AJ1091" i="1" s="1"/>
  <c r="K1093" i="1"/>
  <c r="AL1093" i="1" s="1"/>
  <c r="I1093" i="1"/>
  <c r="AI1093" i="1" s="1"/>
  <c r="G1093" i="1"/>
  <c r="AG1093" i="1" s="1"/>
  <c r="E1093" i="1"/>
  <c r="AE1093" i="1" s="1"/>
  <c r="C1093" i="1"/>
  <c r="F1093" i="1"/>
  <c r="AF1093" i="1" s="1"/>
  <c r="J1093" i="1"/>
  <c r="AJ1093" i="1" s="1"/>
  <c r="K1095" i="1"/>
  <c r="AL1095" i="1" s="1"/>
  <c r="I1095" i="1"/>
  <c r="AI1095" i="1" s="1"/>
  <c r="G1095" i="1"/>
  <c r="AG1095" i="1" s="1"/>
  <c r="E1095" i="1"/>
  <c r="AE1095" i="1" s="1"/>
  <c r="C1095" i="1"/>
  <c r="F1095" i="1"/>
  <c r="AF1095" i="1" s="1"/>
  <c r="J1095" i="1"/>
  <c r="AJ1095" i="1" s="1"/>
  <c r="K1097" i="1"/>
  <c r="AL1097" i="1" s="1"/>
  <c r="I1097" i="1"/>
  <c r="AI1097" i="1" s="1"/>
  <c r="G1097" i="1"/>
  <c r="AG1097" i="1" s="1"/>
  <c r="E1097" i="1"/>
  <c r="AE1097" i="1" s="1"/>
  <c r="C1097" i="1"/>
  <c r="F1097" i="1"/>
  <c r="AF1097" i="1" s="1"/>
  <c r="J1097" i="1"/>
  <c r="AJ1097" i="1" s="1"/>
  <c r="K1103" i="1"/>
  <c r="AL1103" i="1" s="1"/>
  <c r="I1103" i="1"/>
  <c r="AI1103" i="1" s="1"/>
  <c r="G1103" i="1"/>
  <c r="AG1103" i="1" s="1"/>
  <c r="E1103" i="1"/>
  <c r="AE1103" i="1" s="1"/>
  <c r="C1103" i="1"/>
  <c r="H1103" i="1"/>
  <c r="AH1103" i="1" s="1"/>
  <c r="D1103" i="1"/>
  <c r="J1103" i="1"/>
  <c r="AJ1103" i="1" s="1"/>
  <c r="BI1111" i="1"/>
  <c r="AX1111" i="1"/>
  <c r="BG1112" i="1"/>
  <c r="AV1112" i="1"/>
  <c r="BI1115" i="1"/>
  <c r="AX1115" i="1"/>
  <c r="K1121" i="1"/>
  <c r="AL1121" i="1" s="1"/>
  <c r="I1121" i="1"/>
  <c r="AI1121" i="1" s="1"/>
  <c r="G1121" i="1"/>
  <c r="AG1121" i="1" s="1"/>
  <c r="E1121" i="1"/>
  <c r="AE1121" i="1" s="1"/>
  <c r="C1121" i="1"/>
  <c r="H1121" i="1"/>
  <c r="AH1121" i="1" s="1"/>
  <c r="D1121" i="1"/>
  <c r="J1121" i="1"/>
  <c r="AJ1121" i="1" s="1"/>
  <c r="K1142" i="1"/>
  <c r="AL1142" i="1" s="1"/>
  <c r="I1142" i="1"/>
  <c r="AI1142" i="1" s="1"/>
  <c r="G1142" i="1"/>
  <c r="AG1142" i="1" s="1"/>
  <c r="E1142" i="1"/>
  <c r="AE1142" i="1" s="1"/>
  <c r="C1142" i="1"/>
  <c r="J1142" i="1"/>
  <c r="AJ1142" i="1" s="1"/>
  <c r="F1142" i="1"/>
  <c r="AF1142" i="1" s="1"/>
  <c r="H1142" i="1"/>
  <c r="AH1142" i="1" s="1"/>
  <c r="D1142" i="1"/>
  <c r="K1178" i="1"/>
  <c r="AL1178" i="1" s="1"/>
  <c r="I1178" i="1"/>
  <c r="AI1178" i="1" s="1"/>
  <c r="G1178" i="1"/>
  <c r="AG1178" i="1" s="1"/>
  <c r="E1178" i="1"/>
  <c r="AE1178" i="1" s="1"/>
  <c r="C1178" i="1"/>
  <c r="J1178" i="1"/>
  <c r="AJ1178" i="1" s="1"/>
  <c r="F1178" i="1"/>
  <c r="AF1178" i="1" s="1"/>
  <c r="H1178" i="1"/>
  <c r="AH1178" i="1" s="1"/>
  <c r="D1178" i="1"/>
  <c r="E919" i="1"/>
  <c r="G919" i="1"/>
  <c r="I919" i="1"/>
  <c r="E937" i="1"/>
  <c r="G937" i="1"/>
  <c r="I937" i="1"/>
  <c r="E955" i="1"/>
  <c r="G955" i="1"/>
  <c r="I955" i="1"/>
  <c r="E963" i="1"/>
  <c r="G963" i="1"/>
  <c r="I963" i="1"/>
  <c r="J973" i="1"/>
  <c r="H973" i="1"/>
  <c r="F973" i="1"/>
  <c r="D973" i="1"/>
  <c r="B973" i="1"/>
  <c r="G973" i="1"/>
  <c r="K973" i="1"/>
  <c r="BI974" i="1"/>
  <c r="AX974" i="1"/>
  <c r="BG975" i="1"/>
  <c r="AV975" i="1"/>
  <c r="BI976" i="1"/>
  <c r="AX976" i="1"/>
  <c r="BG977" i="1"/>
  <c r="AV977" i="1"/>
  <c r="BI978" i="1"/>
  <c r="AX978" i="1"/>
  <c r="BG979" i="1"/>
  <c r="AV979" i="1"/>
  <c r="BI980" i="1"/>
  <c r="AX980" i="1"/>
  <c r="B984" i="1"/>
  <c r="B986" i="1"/>
  <c r="J991" i="1"/>
  <c r="H991" i="1"/>
  <c r="F991" i="1"/>
  <c r="D991" i="1"/>
  <c r="B991" i="1"/>
  <c r="G991" i="1"/>
  <c r="K991" i="1"/>
  <c r="BI992" i="1"/>
  <c r="AX992" i="1"/>
  <c r="BG993" i="1"/>
  <c r="AV993" i="1"/>
  <c r="BI994" i="1"/>
  <c r="AX994" i="1"/>
  <c r="BG995" i="1"/>
  <c r="AV995" i="1"/>
  <c r="BI996" i="1"/>
  <c r="AX996" i="1"/>
  <c r="BG997" i="1"/>
  <c r="AV997" i="1"/>
  <c r="BI998" i="1"/>
  <c r="AX998" i="1"/>
  <c r="B1002" i="1"/>
  <c r="B1004" i="1"/>
  <c r="J1009" i="1"/>
  <c r="H1009" i="1"/>
  <c r="F1009" i="1"/>
  <c r="D1009" i="1"/>
  <c r="B1009" i="1"/>
  <c r="G1009" i="1"/>
  <c r="K1009" i="1"/>
  <c r="BI1010" i="1"/>
  <c r="AX1010" i="1"/>
  <c r="BG1011" i="1"/>
  <c r="AV1011" i="1"/>
  <c r="BI1012" i="1"/>
  <c r="AX1012" i="1"/>
  <c r="BG1013" i="1"/>
  <c r="AV1013" i="1"/>
  <c r="BI1014" i="1"/>
  <c r="AX1014" i="1"/>
  <c r="BG1015" i="1"/>
  <c r="AV1015" i="1"/>
  <c r="BI1016" i="1"/>
  <c r="AX1016" i="1"/>
  <c r="D1019" i="1"/>
  <c r="H1019" i="1"/>
  <c r="AH1019" i="1" s="1"/>
  <c r="B1020" i="1"/>
  <c r="D1021" i="1"/>
  <c r="H1021" i="1"/>
  <c r="AH1021" i="1" s="1"/>
  <c r="B1022" i="1"/>
  <c r="D1023" i="1"/>
  <c r="H1023" i="1"/>
  <c r="AH1023" i="1" s="1"/>
  <c r="D1025" i="1"/>
  <c r="H1025" i="1"/>
  <c r="AH1025" i="1" s="1"/>
  <c r="J1027" i="1"/>
  <c r="H1027" i="1"/>
  <c r="F1027" i="1"/>
  <c r="D1027" i="1"/>
  <c r="B1027" i="1"/>
  <c r="G1027" i="1"/>
  <c r="K1027" i="1"/>
  <c r="BI1028" i="1"/>
  <c r="AX1028" i="1"/>
  <c r="BG1029" i="1"/>
  <c r="AV1029" i="1"/>
  <c r="BI1030" i="1"/>
  <c r="AX1030" i="1"/>
  <c r="BG1031" i="1"/>
  <c r="AV1031" i="1"/>
  <c r="BI1032" i="1"/>
  <c r="AX1032" i="1"/>
  <c r="BG1033" i="1"/>
  <c r="AV1033" i="1"/>
  <c r="BI1034" i="1"/>
  <c r="AX1034" i="1"/>
  <c r="D1037" i="1"/>
  <c r="H1037" i="1"/>
  <c r="AH1037" i="1" s="1"/>
  <c r="B1038" i="1"/>
  <c r="D1039" i="1"/>
  <c r="H1039" i="1"/>
  <c r="AH1039" i="1" s="1"/>
  <c r="B1040" i="1"/>
  <c r="D1041" i="1"/>
  <c r="H1041" i="1"/>
  <c r="AH1041" i="1" s="1"/>
  <c r="D1043" i="1"/>
  <c r="H1043" i="1"/>
  <c r="AH1043" i="1" s="1"/>
  <c r="J1045" i="1"/>
  <c r="H1045" i="1"/>
  <c r="F1045" i="1"/>
  <c r="D1045" i="1"/>
  <c r="B1045" i="1"/>
  <c r="G1045" i="1"/>
  <c r="K1045" i="1"/>
  <c r="BI1046" i="1"/>
  <c r="AX1046" i="1"/>
  <c r="BG1047" i="1"/>
  <c r="AV1047" i="1"/>
  <c r="BI1048" i="1"/>
  <c r="AX1048" i="1"/>
  <c r="BG1049" i="1"/>
  <c r="AV1049" i="1"/>
  <c r="BI1050" i="1"/>
  <c r="AX1050" i="1"/>
  <c r="BG1051" i="1"/>
  <c r="AV1051" i="1"/>
  <c r="BI1052" i="1"/>
  <c r="AX1052" i="1"/>
  <c r="D1055" i="1"/>
  <c r="H1055" i="1"/>
  <c r="AH1055" i="1" s="1"/>
  <c r="B1056" i="1"/>
  <c r="D1057" i="1"/>
  <c r="H1057" i="1"/>
  <c r="AH1057" i="1" s="1"/>
  <c r="B1058" i="1"/>
  <c r="D1059" i="1"/>
  <c r="H1059" i="1"/>
  <c r="AH1059" i="1" s="1"/>
  <c r="D1061" i="1"/>
  <c r="H1061" i="1"/>
  <c r="AH1061" i="1" s="1"/>
  <c r="J1063" i="1"/>
  <c r="H1063" i="1"/>
  <c r="F1063" i="1"/>
  <c r="D1063" i="1"/>
  <c r="B1063" i="1"/>
  <c r="G1063" i="1"/>
  <c r="K1063" i="1"/>
  <c r="BI1064" i="1"/>
  <c r="AX1064" i="1"/>
  <c r="BG1065" i="1"/>
  <c r="AV1065" i="1"/>
  <c r="BI1066" i="1"/>
  <c r="AX1066" i="1"/>
  <c r="BG1067" i="1"/>
  <c r="AV1067" i="1"/>
  <c r="BI1068" i="1"/>
  <c r="AX1068" i="1"/>
  <c r="BG1069" i="1"/>
  <c r="AV1069" i="1"/>
  <c r="BI1070" i="1"/>
  <c r="AX1070" i="1"/>
  <c r="D1073" i="1"/>
  <c r="H1073" i="1"/>
  <c r="AH1073" i="1" s="1"/>
  <c r="B1074" i="1"/>
  <c r="D1075" i="1"/>
  <c r="H1075" i="1"/>
  <c r="AH1075" i="1" s="1"/>
  <c r="B1076" i="1"/>
  <c r="D1077" i="1"/>
  <c r="H1077" i="1"/>
  <c r="AH1077" i="1" s="1"/>
  <c r="D1079" i="1"/>
  <c r="H1079" i="1"/>
  <c r="AH1079" i="1" s="1"/>
  <c r="J1081" i="1"/>
  <c r="H1081" i="1"/>
  <c r="F1081" i="1"/>
  <c r="D1081" i="1"/>
  <c r="B1081" i="1"/>
  <c r="G1081" i="1"/>
  <c r="K1081" i="1"/>
  <c r="BI1082" i="1"/>
  <c r="AX1082" i="1"/>
  <c r="BG1083" i="1"/>
  <c r="AV1083" i="1"/>
  <c r="BI1084" i="1"/>
  <c r="AX1084" i="1"/>
  <c r="BG1085" i="1"/>
  <c r="AV1085" i="1"/>
  <c r="BI1086" i="1"/>
  <c r="AX1086" i="1"/>
  <c r="BG1087" i="1"/>
  <c r="AV1087" i="1"/>
  <c r="BI1088" i="1"/>
  <c r="AX1088" i="1"/>
  <c r="D1091" i="1"/>
  <c r="H1091" i="1"/>
  <c r="AH1091" i="1" s="1"/>
  <c r="B1092" i="1"/>
  <c r="D1093" i="1"/>
  <c r="H1093" i="1"/>
  <c r="AH1093" i="1" s="1"/>
  <c r="B1094" i="1"/>
  <c r="D1095" i="1"/>
  <c r="H1095" i="1"/>
  <c r="AH1095" i="1" s="1"/>
  <c r="D1097" i="1"/>
  <c r="H1097" i="1"/>
  <c r="AH1097" i="1" s="1"/>
  <c r="B1106" i="1"/>
  <c r="B1104" i="1"/>
  <c r="B1102" i="1"/>
  <c r="B1100" i="1"/>
  <c r="B1101" i="1"/>
  <c r="F1103" i="1"/>
  <c r="AF1103" i="1" s="1"/>
  <c r="B1105" i="1"/>
  <c r="J1108" i="1"/>
  <c r="H1108" i="1"/>
  <c r="F1108" i="1"/>
  <c r="D1108" i="1"/>
  <c r="B1108" i="1"/>
  <c r="I1108" i="1"/>
  <c r="E1108" i="1"/>
  <c r="K1108" i="1"/>
  <c r="BI1109" i="1"/>
  <c r="AX1109" i="1"/>
  <c r="BG1110" i="1"/>
  <c r="AV1110" i="1"/>
  <c r="BI1113" i="1"/>
  <c r="AX1113" i="1"/>
  <c r="BG1114" i="1"/>
  <c r="AV1114" i="1"/>
  <c r="B1124" i="1"/>
  <c r="B1122" i="1"/>
  <c r="B1120" i="1"/>
  <c r="B1118" i="1"/>
  <c r="B1119" i="1"/>
  <c r="F1121" i="1"/>
  <c r="AF1121" i="1" s="1"/>
  <c r="B1123" i="1"/>
  <c r="J1126" i="1"/>
  <c r="H1126" i="1"/>
  <c r="F1126" i="1"/>
  <c r="D1126" i="1"/>
  <c r="B1126" i="1"/>
  <c r="I1126" i="1"/>
  <c r="E1126" i="1"/>
  <c r="K1126" i="1"/>
  <c r="K1160" i="1"/>
  <c r="AL1160" i="1" s="1"/>
  <c r="I1160" i="1"/>
  <c r="AI1160" i="1" s="1"/>
  <c r="G1160" i="1"/>
  <c r="AG1160" i="1" s="1"/>
  <c r="E1160" i="1"/>
  <c r="AE1160" i="1" s="1"/>
  <c r="C1160" i="1"/>
  <c r="J1160" i="1"/>
  <c r="AJ1160" i="1" s="1"/>
  <c r="F1160" i="1"/>
  <c r="AF1160" i="1" s="1"/>
  <c r="H1160" i="1"/>
  <c r="AH1160" i="1" s="1"/>
  <c r="D1160" i="1"/>
  <c r="BI1127" i="1"/>
  <c r="AX1127" i="1"/>
  <c r="BG1128" i="1"/>
  <c r="AV1128" i="1"/>
  <c r="BI1129" i="1"/>
  <c r="AX1129" i="1"/>
  <c r="BG1130" i="1"/>
  <c r="AV1130" i="1"/>
  <c r="BI1131" i="1"/>
  <c r="AX1131" i="1"/>
  <c r="BG1132" i="1"/>
  <c r="AV1132" i="1"/>
  <c r="BI1133" i="1"/>
  <c r="AX1133" i="1"/>
  <c r="B1137" i="1"/>
  <c r="B1139" i="1"/>
  <c r="B1141" i="1"/>
  <c r="J1144" i="1"/>
  <c r="H1144" i="1"/>
  <c r="F1144" i="1"/>
  <c r="D1144" i="1"/>
  <c r="B1144" i="1"/>
  <c r="G1144" i="1"/>
  <c r="K1144" i="1"/>
  <c r="BI1145" i="1"/>
  <c r="AX1145" i="1"/>
  <c r="BG1146" i="1"/>
  <c r="AV1146" i="1"/>
  <c r="BI1147" i="1"/>
  <c r="AX1147" i="1"/>
  <c r="BG1148" i="1"/>
  <c r="AV1148" i="1"/>
  <c r="BI1149" i="1"/>
  <c r="AX1149" i="1"/>
  <c r="BG1150" i="1"/>
  <c r="AV1150" i="1"/>
  <c r="BI1151" i="1"/>
  <c r="AX1151" i="1"/>
  <c r="B1155" i="1"/>
  <c r="B1157" i="1"/>
  <c r="B1159" i="1"/>
  <c r="J1162" i="1"/>
  <c r="H1162" i="1"/>
  <c r="F1162" i="1"/>
  <c r="D1162" i="1"/>
  <c r="B1162" i="1"/>
  <c r="G1162" i="1"/>
  <c r="K1162" i="1"/>
  <c r="BI1163" i="1"/>
  <c r="AX1163" i="1"/>
  <c r="BG1164" i="1"/>
  <c r="AV1164" i="1"/>
  <c r="BI1165" i="1"/>
  <c r="AX1165" i="1"/>
  <c r="BG1166" i="1"/>
  <c r="AV1166" i="1"/>
  <c r="BI1167" i="1"/>
  <c r="AX1167" i="1"/>
  <c r="BG1168" i="1"/>
  <c r="AV1168" i="1"/>
  <c r="BI1169" i="1"/>
  <c r="AX1169" i="1"/>
  <c r="B1173" i="1"/>
  <c r="B1175" i="1"/>
  <c r="B1177" i="1"/>
  <c r="J1180" i="1"/>
  <c r="H1180" i="1"/>
  <c r="F1180" i="1"/>
  <c r="D1180" i="1"/>
  <c r="B1180" i="1"/>
  <c r="G1180" i="1"/>
  <c r="K1180" i="1"/>
  <c r="BI1181" i="1"/>
  <c r="AX1181" i="1"/>
  <c r="BG1182" i="1"/>
  <c r="AV1182" i="1"/>
  <c r="BI1183" i="1"/>
  <c r="AX1183" i="1"/>
  <c r="BG1184" i="1"/>
  <c r="AV1184" i="1"/>
  <c r="BI1185" i="1"/>
  <c r="AX1185" i="1"/>
  <c r="BG1186" i="1"/>
  <c r="AV1186" i="1"/>
  <c r="BI1187" i="1"/>
  <c r="AX1187" i="1"/>
  <c r="B1196" i="1"/>
  <c r="B1195" i="1"/>
  <c r="B1194" i="1"/>
  <c r="B1193" i="1"/>
  <c r="B1192" i="1"/>
  <c r="B1191" i="1"/>
  <c r="E982" i="1"/>
  <c r="G982" i="1"/>
  <c r="I982" i="1"/>
  <c r="E1000" i="1"/>
  <c r="G1000" i="1"/>
  <c r="I1000" i="1"/>
  <c r="E1018" i="1"/>
  <c r="G1018" i="1"/>
  <c r="I1018" i="1"/>
  <c r="E1036" i="1"/>
  <c r="G1036" i="1"/>
  <c r="I1036" i="1"/>
  <c r="E1054" i="1"/>
  <c r="G1054" i="1"/>
  <c r="I1054" i="1"/>
  <c r="E1072" i="1"/>
  <c r="G1072" i="1"/>
  <c r="I1072" i="1"/>
  <c r="E1090" i="1"/>
  <c r="G1090" i="1"/>
  <c r="I1090" i="1"/>
  <c r="BG1109" i="1"/>
  <c r="AV1109" i="1"/>
  <c r="BI1110" i="1"/>
  <c r="AX1110" i="1"/>
  <c r="BG1111" i="1"/>
  <c r="AV1111" i="1"/>
  <c r="BI1112" i="1"/>
  <c r="AX1112" i="1"/>
  <c r="BG1113" i="1"/>
  <c r="AV1113" i="1"/>
  <c r="BI1114" i="1"/>
  <c r="AX1114" i="1"/>
  <c r="BG1115" i="1"/>
  <c r="AV1115" i="1"/>
  <c r="BG1127" i="1"/>
  <c r="AV1127" i="1"/>
  <c r="BI1128" i="1"/>
  <c r="AX1128" i="1"/>
  <c r="BG1129" i="1"/>
  <c r="AV1129" i="1"/>
  <c r="BI1130" i="1"/>
  <c r="AX1130" i="1"/>
  <c r="BG1131" i="1"/>
  <c r="AV1131" i="1"/>
  <c r="BI1132" i="1"/>
  <c r="AX1132" i="1"/>
  <c r="BG1133" i="1"/>
  <c r="AV1133" i="1"/>
  <c r="B1136" i="1"/>
  <c r="B1138" i="1"/>
  <c r="B1140" i="1"/>
  <c r="E1144" i="1"/>
  <c r="I1144" i="1"/>
  <c r="BG1145" i="1"/>
  <c r="AV1145" i="1"/>
  <c r="BI1146" i="1"/>
  <c r="AX1146" i="1"/>
  <c r="BG1147" i="1"/>
  <c r="AV1147" i="1"/>
  <c r="BI1148" i="1"/>
  <c r="AX1148" i="1"/>
  <c r="BG1149" i="1"/>
  <c r="AV1149" i="1"/>
  <c r="BI1150" i="1"/>
  <c r="AX1150" i="1"/>
  <c r="BG1151" i="1"/>
  <c r="AV1151" i="1"/>
  <c r="B1154" i="1"/>
  <c r="B1156" i="1"/>
  <c r="B1158" i="1"/>
  <c r="E1162" i="1"/>
  <c r="I1162" i="1"/>
  <c r="BG1163" i="1"/>
  <c r="AV1163" i="1"/>
  <c r="BI1164" i="1"/>
  <c r="AX1164" i="1"/>
  <c r="BG1165" i="1"/>
  <c r="AV1165" i="1"/>
  <c r="BI1166" i="1"/>
  <c r="AX1166" i="1"/>
  <c r="BG1167" i="1"/>
  <c r="AV1167" i="1"/>
  <c r="BI1168" i="1"/>
  <c r="AX1168" i="1"/>
  <c r="BG1169" i="1"/>
  <c r="AV1169" i="1"/>
  <c r="B1172" i="1"/>
  <c r="B1174" i="1"/>
  <c r="B1176" i="1"/>
  <c r="E1180" i="1"/>
  <c r="I1180" i="1"/>
  <c r="BG1181" i="1"/>
  <c r="AV1181" i="1"/>
  <c r="BI1182" i="1"/>
  <c r="AX1182" i="1"/>
  <c r="BG1183" i="1"/>
  <c r="AV1183" i="1"/>
  <c r="BI1184" i="1"/>
  <c r="AX1184" i="1"/>
  <c r="BG1185" i="1"/>
  <c r="AV1185" i="1"/>
  <c r="BI1186" i="1"/>
  <c r="AX1186" i="1"/>
  <c r="BG1187" i="1"/>
  <c r="AV1187" i="1"/>
  <c r="B1190" i="1"/>
  <c r="E1198" i="1"/>
  <c r="G1198" i="1"/>
  <c r="I1198" i="1"/>
  <c r="K1198" i="1"/>
  <c r="BG1201" i="1"/>
  <c r="BI1205" i="1"/>
  <c r="AX1205" i="1"/>
  <c r="K1211" i="1"/>
  <c r="AL1211" i="1" s="1"/>
  <c r="I1211" i="1"/>
  <c r="AI1211" i="1" s="1"/>
  <c r="G1211" i="1"/>
  <c r="AG1211" i="1" s="1"/>
  <c r="E1211" i="1"/>
  <c r="AE1211" i="1" s="1"/>
  <c r="C1211" i="1"/>
  <c r="H1211" i="1"/>
  <c r="AH1211" i="1" s="1"/>
  <c r="D1211" i="1"/>
  <c r="J1211" i="1"/>
  <c r="AJ1211" i="1" s="1"/>
  <c r="BI1219" i="1"/>
  <c r="AX1219" i="1"/>
  <c r="BG1220" i="1"/>
  <c r="AV1220" i="1"/>
  <c r="BI1223" i="1"/>
  <c r="AX1223" i="1"/>
  <c r="K1229" i="1"/>
  <c r="AL1229" i="1" s="1"/>
  <c r="I1229" i="1"/>
  <c r="AI1229" i="1" s="1"/>
  <c r="G1229" i="1"/>
  <c r="AG1229" i="1" s="1"/>
  <c r="E1229" i="1"/>
  <c r="AE1229" i="1" s="1"/>
  <c r="C1229" i="1"/>
  <c r="H1229" i="1"/>
  <c r="AH1229" i="1" s="1"/>
  <c r="D1229" i="1"/>
  <c r="J1229" i="1"/>
  <c r="AJ1229" i="1" s="1"/>
  <c r="BI1237" i="1"/>
  <c r="AX1237" i="1"/>
  <c r="BG1238" i="1"/>
  <c r="AV1238" i="1"/>
  <c r="BG1246" i="1"/>
  <c r="AV1246" i="1"/>
  <c r="BI1249" i="1"/>
  <c r="AX1249" i="1"/>
  <c r="BB1253" i="1"/>
  <c r="AQ1253" i="1"/>
  <c r="K1255" i="1"/>
  <c r="AL1255" i="1" s="1"/>
  <c r="I1255" i="1"/>
  <c r="AI1255" i="1" s="1"/>
  <c r="G1255" i="1"/>
  <c r="AG1255" i="1" s="1"/>
  <c r="E1255" i="1"/>
  <c r="AE1255" i="1" s="1"/>
  <c r="C1255" i="1"/>
  <c r="H1255" i="1"/>
  <c r="AH1255" i="1" s="1"/>
  <c r="D1255" i="1"/>
  <c r="F1255" i="1"/>
  <c r="AF1255" i="1" s="1"/>
  <c r="BB1257" i="1"/>
  <c r="AQ1257" i="1"/>
  <c r="K1259" i="1"/>
  <c r="AL1259" i="1" s="1"/>
  <c r="I1259" i="1"/>
  <c r="AI1259" i="1" s="1"/>
  <c r="G1259" i="1"/>
  <c r="AG1259" i="1" s="1"/>
  <c r="E1259" i="1"/>
  <c r="AE1259" i="1" s="1"/>
  <c r="C1259" i="1"/>
  <c r="H1259" i="1"/>
  <c r="AH1259" i="1" s="1"/>
  <c r="D1259" i="1"/>
  <c r="F1259" i="1"/>
  <c r="AF1259" i="1" s="1"/>
  <c r="BB1273" i="1"/>
  <c r="AQ1273" i="1"/>
  <c r="BB1277" i="1"/>
  <c r="AQ1277" i="1"/>
  <c r="BB1293" i="1"/>
  <c r="AQ1293" i="1"/>
  <c r="BF1312" i="1"/>
  <c r="AU1312" i="1"/>
  <c r="E1099" i="1"/>
  <c r="G1099" i="1"/>
  <c r="I1099" i="1"/>
  <c r="E1117" i="1"/>
  <c r="G1117" i="1"/>
  <c r="I1117" i="1"/>
  <c r="E1135" i="1"/>
  <c r="G1135" i="1"/>
  <c r="I1135" i="1"/>
  <c r="E1153" i="1"/>
  <c r="G1153" i="1"/>
  <c r="I1153" i="1"/>
  <c r="E1171" i="1"/>
  <c r="G1171" i="1"/>
  <c r="I1171" i="1"/>
  <c r="E1189" i="1"/>
  <c r="G1189" i="1"/>
  <c r="I1189" i="1"/>
  <c r="B1198" i="1"/>
  <c r="D1198" i="1"/>
  <c r="F1198" i="1"/>
  <c r="H1198" i="1"/>
  <c r="AV1199" i="1"/>
  <c r="AX1199" i="1"/>
  <c r="AV1200" i="1"/>
  <c r="AX1200" i="1"/>
  <c r="B1214" i="1"/>
  <c r="B1212" i="1"/>
  <c r="B1210" i="1"/>
  <c r="B1208" i="1"/>
  <c r="B1209" i="1"/>
  <c r="F1211" i="1"/>
  <c r="AF1211" i="1" s="1"/>
  <c r="B1213" i="1"/>
  <c r="J1216" i="1"/>
  <c r="H1216" i="1"/>
  <c r="F1216" i="1"/>
  <c r="D1216" i="1"/>
  <c r="B1216" i="1"/>
  <c r="I1216" i="1"/>
  <c r="E1216" i="1"/>
  <c r="K1216" i="1"/>
  <c r="BI1217" i="1"/>
  <c r="AX1217" i="1"/>
  <c r="BG1218" i="1"/>
  <c r="AV1218" i="1"/>
  <c r="BI1221" i="1"/>
  <c r="AX1221" i="1"/>
  <c r="BG1222" i="1"/>
  <c r="AV1222" i="1"/>
  <c r="B1232" i="1"/>
  <c r="B1230" i="1"/>
  <c r="B1228" i="1"/>
  <c r="B1226" i="1"/>
  <c r="B1227" i="1"/>
  <c r="F1229" i="1"/>
  <c r="AF1229" i="1" s="1"/>
  <c r="B1231" i="1"/>
  <c r="J1234" i="1"/>
  <c r="H1234" i="1"/>
  <c r="F1234" i="1"/>
  <c r="D1234" i="1"/>
  <c r="B1234" i="1"/>
  <c r="I1234" i="1"/>
  <c r="E1234" i="1"/>
  <c r="K1234" i="1"/>
  <c r="BI1235" i="1"/>
  <c r="AX1235" i="1"/>
  <c r="BG1236" i="1"/>
  <c r="AV1236" i="1"/>
  <c r="AX1239" i="1"/>
  <c r="BI1239" i="1"/>
  <c r="BI1245" i="1"/>
  <c r="AX1245" i="1"/>
  <c r="BG1250" i="1"/>
  <c r="AV1250" i="1"/>
  <c r="K1258" i="1"/>
  <c r="AL1258" i="1" s="1"/>
  <c r="I1258" i="1"/>
  <c r="AI1258" i="1" s="1"/>
  <c r="G1258" i="1"/>
  <c r="AG1258" i="1" s="1"/>
  <c r="E1258" i="1"/>
  <c r="AE1258" i="1" s="1"/>
  <c r="C1258" i="1"/>
  <c r="J1258" i="1"/>
  <c r="AJ1258" i="1" s="1"/>
  <c r="F1258" i="1"/>
  <c r="AF1258" i="1" s="1"/>
  <c r="D1258" i="1"/>
  <c r="J1255" i="1"/>
  <c r="AJ1255" i="1" s="1"/>
  <c r="H1258" i="1"/>
  <c r="AH1258" i="1" s="1"/>
  <c r="J1259" i="1"/>
  <c r="AJ1259" i="1" s="1"/>
  <c r="BG1262" i="1"/>
  <c r="AV1262" i="1"/>
  <c r="BB1289" i="1"/>
  <c r="AQ1289" i="1"/>
  <c r="BI1265" i="1"/>
  <c r="AX1265" i="1"/>
  <c r="BG1266" i="1"/>
  <c r="AV1266" i="1"/>
  <c r="K1271" i="1"/>
  <c r="AL1271" i="1" s="1"/>
  <c r="I1271" i="1"/>
  <c r="AI1271" i="1" s="1"/>
  <c r="G1271" i="1"/>
  <c r="AG1271" i="1" s="1"/>
  <c r="E1271" i="1"/>
  <c r="AE1271" i="1" s="1"/>
  <c r="C1271" i="1"/>
  <c r="H1271" i="1"/>
  <c r="AH1271" i="1" s="1"/>
  <c r="D1271" i="1"/>
  <c r="J1271" i="1"/>
  <c r="AJ1271" i="1" s="1"/>
  <c r="K1275" i="1"/>
  <c r="AL1275" i="1" s="1"/>
  <c r="I1275" i="1"/>
  <c r="AI1275" i="1" s="1"/>
  <c r="G1275" i="1"/>
  <c r="AG1275" i="1" s="1"/>
  <c r="E1275" i="1"/>
  <c r="AE1275" i="1" s="1"/>
  <c r="C1275" i="1"/>
  <c r="H1275" i="1"/>
  <c r="AH1275" i="1" s="1"/>
  <c r="D1275" i="1"/>
  <c r="J1275" i="1"/>
  <c r="AJ1275" i="1" s="1"/>
  <c r="AD1276" i="1"/>
  <c r="BI1281" i="1"/>
  <c r="AX1281" i="1"/>
  <c r="BG1282" i="1"/>
  <c r="AV1282" i="1"/>
  <c r="BI1285" i="1"/>
  <c r="AX1285" i="1"/>
  <c r="BG1286" i="1"/>
  <c r="AV1286" i="1"/>
  <c r="K1294" i="1"/>
  <c r="AL1294" i="1" s="1"/>
  <c r="I1294" i="1"/>
  <c r="AI1294" i="1" s="1"/>
  <c r="G1294" i="1"/>
  <c r="AG1294" i="1" s="1"/>
  <c r="E1294" i="1"/>
  <c r="AE1294" i="1" s="1"/>
  <c r="C1294" i="1"/>
  <c r="J1294" i="1"/>
  <c r="AJ1294" i="1" s="1"/>
  <c r="F1294" i="1"/>
  <c r="AF1294" i="1" s="1"/>
  <c r="K1291" i="1"/>
  <c r="AL1291" i="1" s="1"/>
  <c r="I1291" i="1"/>
  <c r="AI1291" i="1" s="1"/>
  <c r="G1291" i="1"/>
  <c r="AG1291" i="1" s="1"/>
  <c r="E1291" i="1"/>
  <c r="AE1291" i="1" s="1"/>
  <c r="C1291" i="1"/>
  <c r="H1291" i="1"/>
  <c r="AH1291" i="1" s="1"/>
  <c r="D1291" i="1"/>
  <c r="J1291" i="1"/>
  <c r="AJ1291" i="1" s="1"/>
  <c r="H1294" i="1"/>
  <c r="AH1294" i="1" s="1"/>
  <c r="K1295" i="1"/>
  <c r="AL1295" i="1" s="1"/>
  <c r="I1295" i="1"/>
  <c r="AI1295" i="1" s="1"/>
  <c r="G1295" i="1"/>
  <c r="AG1295" i="1" s="1"/>
  <c r="E1295" i="1"/>
  <c r="AE1295" i="1" s="1"/>
  <c r="C1295" i="1"/>
  <c r="H1295" i="1"/>
  <c r="AH1295" i="1" s="1"/>
  <c r="D1295" i="1"/>
  <c r="J1295" i="1"/>
  <c r="AJ1295" i="1" s="1"/>
  <c r="BG1298" i="1"/>
  <c r="AV1298" i="1"/>
  <c r="BI1301" i="1"/>
  <c r="AX1301" i="1"/>
  <c r="BG1302" i="1"/>
  <c r="AV1302" i="1"/>
  <c r="K1308" i="1"/>
  <c r="AL1308" i="1" s="1"/>
  <c r="I1308" i="1"/>
  <c r="AI1308" i="1" s="1"/>
  <c r="G1308" i="1"/>
  <c r="AG1308" i="1" s="1"/>
  <c r="E1308" i="1"/>
  <c r="AE1308" i="1" s="1"/>
  <c r="C1308" i="1"/>
  <c r="H1308" i="1"/>
  <c r="AH1308" i="1" s="1"/>
  <c r="D1308" i="1"/>
  <c r="F1308" i="1"/>
  <c r="AF1308" i="1" s="1"/>
  <c r="J1315" i="1"/>
  <c r="H1315" i="1"/>
  <c r="F1315" i="1"/>
  <c r="D1315" i="1"/>
  <c r="B1315" i="1"/>
  <c r="I1315" i="1"/>
  <c r="E1315" i="1"/>
  <c r="G1315" i="1"/>
  <c r="BG1317" i="1"/>
  <c r="AV1317" i="1"/>
  <c r="BG1205" i="1"/>
  <c r="AV1205" i="1"/>
  <c r="BG1217" i="1"/>
  <c r="AV1217" i="1"/>
  <c r="BI1218" i="1"/>
  <c r="AX1218" i="1"/>
  <c r="BG1219" i="1"/>
  <c r="AV1219" i="1"/>
  <c r="BI1220" i="1"/>
  <c r="AX1220" i="1"/>
  <c r="BG1221" i="1"/>
  <c r="AV1221" i="1"/>
  <c r="BI1222" i="1"/>
  <c r="AX1222" i="1"/>
  <c r="BG1223" i="1"/>
  <c r="AV1223" i="1"/>
  <c r="BG1235" i="1"/>
  <c r="AV1235" i="1"/>
  <c r="BI1236" i="1"/>
  <c r="AX1236" i="1"/>
  <c r="BG1237" i="1"/>
  <c r="AV1237" i="1"/>
  <c r="BI1238" i="1"/>
  <c r="AX1238" i="1"/>
  <c r="BG1244" i="1"/>
  <c r="AV1244" i="1"/>
  <c r="BI1247" i="1"/>
  <c r="AX1247" i="1"/>
  <c r="BG1248" i="1"/>
  <c r="AV1248" i="1"/>
  <c r="K1253" i="1"/>
  <c r="AL1253" i="1" s="1"/>
  <c r="I1253" i="1"/>
  <c r="AI1253" i="1" s="1"/>
  <c r="G1253" i="1"/>
  <c r="AG1253" i="1" s="1"/>
  <c r="E1253" i="1"/>
  <c r="AE1253" i="1" s="1"/>
  <c r="C1253" i="1"/>
  <c r="H1253" i="1"/>
  <c r="AH1253" i="1" s="1"/>
  <c r="D1253" i="1"/>
  <c r="J1253" i="1"/>
  <c r="AJ1253" i="1" s="1"/>
  <c r="K1257" i="1"/>
  <c r="AL1257" i="1" s="1"/>
  <c r="I1257" i="1"/>
  <c r="AI1257" i="1" s="1"/>
  <c r="G1257" i="1"/>
  <c r="AG1257" i="1" s="1"/>
  <c r="E1257" i="1"/>
  <c r="AE1257" i="1" s="1"/>
  <c r="C1257" i="1"/>
  <c r="H1257" i="1"/>
  <c r="AH1257" i="1" s="1"/>
  <c r="D1257" i="1"/>
  <c r="J1257" i="1"/>
  <c r="AJ1257" i="1" s="1"/>
  <c r="BI1263" i="1"/>
  <c r="AX1263" i="1"/>
  <c r="BG1264" i="1"/>
  <c r="AV1264" i="1"/>
  <c r="BI1267" i="1"/>
  <c r="AX1267" i="1"/>
  <c r="BG1268" i="1"/>
  <c r="AV1268" i="1"/>
  <c r="K1276" i="1"/>
  <c r="AL1276" i="1" s="1"/>
  <c r="I1276" i="1"/>
  <c r="AI1276" i="1" s="1"/>
  <c r="G1276" i="1"/>
  <c r="AG1276" i="1" s="1"/>
  <c r="E1276" i="1"/>
  <c r="AE1276" i="1" s="1"/>
  <c r="C1276" i="1"/>
  <c r="J1276" i="1"/>
  <c r="AJ1276" i="1" s="1"/>
  <c r="F1276" i="1"/>
  <c r="AF1276" i="1" s="1"/>
  <c r="F1271" i="1"/>
  <c r="AF1271" i="1" s="1"/>
  <c r="K1273" i="1"/>
  <c r="AL1273" i="1" s="1"/>
  <c r="I1273" i="1"/>
  <c r="AI1273" i="1" s="1"/>
  <c r="G1273" i="1"/>
  <c r="AG1273" i="1" s="1"/>
  <c r="E1273" i="1"/>
  <c r="AE1273" i="1" s="1"/>
  <c r="C1273" i="1"/>
  <c r="H1273" i="1"/>
  <c r="AH1273" i="1" s="1"/>
  <c r="D1273" i="1"/>
  <c r="J1273" i="1"/>
  <c r="AJ1273" i="1" s="1"/>
  <c r="F1275" i="1"/>
  <c r="AF1275" i="1" s="1"/>
  <c r="H1276" i="1"/>
  <c r="AH1276" i="1" s="1"/>
  <c r="K1277" i="1"/>
  <c r="AL1277" i="1" s="1"/>
  <c r="I1277" i="1"/>
  <c r="AI1277" i="1" s="1"/>
  <c r="G1277" i="1"/>
  <c r="AG1277" i="1" s="1"/>
  <c r="E1277" i="1"/>
  <c r="AE1277" i="1" s="1"/>
  <c r="C1277" i="1"/>
  <c r="H1277" i="1"/>
  <c r="AH1277" i="1" s="1"/>
  <c r="D1277" i="1"/>
  <c r="J1277" i="1"/>
  <c r="AJ1277" i="1" s="1"/>
  <c r="BG1280" i="1"/>
  <c r="AV1280" i="1"/>
  <c r="BI1283" i="1"/>
  <c r="AX1283" i="1"/>
  <c r="BG1284" i="1"/>
  <c r="AV1284" i="1"/>
  <c r="K1289" i="1"/>
  <c r="AL1289" i="1" s="1"/>
  <c r="I1289" i="1"/>
  <c r="AI1289" i="1" s="1"/>
  <c r="G1289" i="1"/>
  <c r="AG1289" i="1" s="1"/>
  <c r="E1289" i="1"/>
  <c r="AE1289" i="1" s="1"/>
  <c r="C1289" i="1"/>
  <c r="H1289" i="1"/>
  <c r="AH1289" i="1" s="1"/>
  <c r="D1289" i="1"/>
  <c r="J1289" i="1"/>
  <c r="AJ1289" i="1" s="1"/>
  <c r="F1291" i="1"/>
  <c r="AF1291" i="1" s="1"/>
  <c r="K1293" i="1"/>
  <c r="AL1293" i="1" s="1"/>
  <c r="I1293" i="1"/>
  <c r="AI1293" i="1" s="1"/>
  <c r="G1293" i="1"/>
  <c r="AG1293" i="1" s="1"/>
  <c r="E1293" i="1"/>
  <c r="AE1293" i="1" s="1"/>
  <c r="C1293" i="1"/>
  <c r="H1293" i="1"/>
  <c r="AH1293" i="1" s="1"/>
  <c r="D1293" i="1"/>
  <c r="J1293" i="1"/>
  <c r="AJ1293" i="1" s="1"/>
  <c r="D1294" i="1"/>
  <c r="F1295" i="1"/>
  <c r="AF1295" i="1" s="1"/>
  <c r="BI1299" i="1"/>
  <c r="AX1299" i="1"/>
  <c r="BG1300" i="1"/>
  <c r="AV1300" i="1"/>
  <c r="BI1303" i="1"/>
  <c r="AX1303" i="1"/>
  <c r="BG1304" i="1"/>
  <c r="AV1304" i="1"/>
  <c r="J1308" i="1"/>
  <c r="AJ1308" i="1" s="1"/>
  <c r="K1312" i="1"/>
  <c r="AL1312" i="1" s="1"/>
  <c r="I1312" i="1"/>
  <c r="AI1312" i="1" s="1"/>
  <c r="G1312" i="1"/>
  <c r="AG1312" i="1" s="1"/>
  <c r="E1312" i="1"/>
  <c r="AE1312" i="1" s="1"/>
  <c r="C1312" i="1"/>
  <c r="H1312" i="1"/>
  <c r="AH1312" i="1" s="1"/>
  <c r="D1312" i="1"/>
  <c r="F1312" i="1"/>
  <c r="AF1312" i="1" s="1"/>
  <c r="K1315" i="1"/>
  <c r="BI1316" i="1"/>
  <c r="AX1316" i="1"/>
  <c r="BI1320" i="1"/>
  <c r="AX1320" i="1"/>
  <c r="BG1321" i="1"/>
  <c r="AV1321" i="1"/>
  <c r="B1331" i="1"/>
  <c r="B1329" i="1"/>
  <c r="B1327" i="1"/>
  <c r="B1325" i="1"/>
  <c r="B1326" i="1"/>
  <c r="B1330" i="1"/>
  <c r="J1333" i="1"/>
  <c r="H1333" i="1"/>
  <c r="F1333" i="1"/>
  <c r="D1333" i="1"/>
  <c r="B1333" i="1"/>
  <c r="I1333" i="1"/>
  <c r="E1333" i="1"/>
  <c r="K1333" i="1"/>
  <c r="BI1334" i="1"/>
  <c r="AX1334" i="1"/>
  <c r="BG1335" i="1"/>
  <c r="AV1335" i="1"/>
  <c r="BI1338" i="1"/>
  <c r="AX1338" i="1"/>
  <c r="BI1343" i="1"/>
  <c r="AX1343" i="1"/>
  <c r="E1207" i="1"/>
  <c r="G1207" i="1"/>
  <c r="I1207" i="1"/>
  <c r="E1225" i="1"/>
  <c r="G1225" i="1"/>
  <c r="I1225" i="1"/>
  <c r="J1243" i="1"/>
  <c r="H1243" i="1"/>
  <c r="F1243" i="1"/>
  <c r="D1243" i="1"/>
  <c r="B1243" i="1"/>
  <c r="G1243" i="1"/>
  <c r="K1243" i="1"/>
  <c r="BI1244" i="1"/>
  <c r="AX1244" i="1"/>
  <c r="BG1245" i="1"/>
  <c r="AV1245" i="1"/>
  <c r="BI1246" i="1"/>
  <c r="AX1246" i="1"/>
  <c r="BG1247" i="1"/>
  <c r="AV1247" i="1"/>
  <c r="BI1248" i="1"/>
  <c r="AX1248" i="1"/>
  <c r="BG1249" i="1"/>
  <c r="AV1249" i="1"/>
  <c r="BI1250" i="1"/>
  <c r="AX1250" i="1"/>
  <c r="B1254" i="1"/>
  <c r="B1256" i="1"/>
  <c r="J1261" i="1"/>
  <c r="H1261" i="1"/>
  <c r="F1261" i="1"/>
  <c r="D1261" i="1"/>
  <c r="B1261" i="1"/>
  <c r="G1261" i="1"/>
  <c r="K1261" i="1"/>
  <c r="BI1262" i="1"/>
  <c r="AX1262" i="1"/>
  <c r="BG1263" i="1"/>
  <c r="AV1263" i="1"/>
  <c r="BI1264" i="1"/>
  <c r="AX1264" i="1"/>
  <c r="BG1265" i="1"/>
  <c r="AV1265" i="1"/>
  <c r="BI1266" i="1"/>
  <c r="AX1266" i="1"/>
  <c r="BG1267" i="1"/>
  <c r="AV1267" i="1"/>
  <c r="BI1268" i="1"/>
  <c r="AX1268" i="1"/>
  <c r="B1272" i="1"/>
  <c r="B1274" i="1"/>
  <c r="J1279" i="1"/>
  <c r="H1279" i="1"/>
  <c r="F1279" i="1"/>
  <c r="D1279" i="1"/>
  <c r="B1279" i="1"/>
  <c r="G1279" i="1"/>
  <c r="K1279" i="1"/>
  <c r="BI1280" i="1"/>
  <c r="AX1280" i="1"/>
  <c r="BG1281" i="1"/>
  <c r="AV1281" i="1"/>
  <c r="BI1282" i="1"/>
  <c r="AX1282" i="1"/>
  <c r="BG1283" i="1"/>
  <c r="AV1283" i="1"/>
  <c r="BI1284" i="1"/>
  <c r="AX1284" i="1"/>
  <c r="BG1285" i="1"/>
  <c r="AV1285" i="1"/>
  <c r="BI1286" i="1"/>
  <c r="AX1286" i="1"/>
  <c r="B1290" i="1"/>
  <c r="B1292" i="1"/>
  <c r="J1297" i="1"/>
  <c r="H1297" i="1"/>
  <c r="F1297" i="1"/>
  <c r="D1297" i="1"/>
  <c r="B1297" i="1"/>
  <c r="G1297" i="1"/>
  <c r="K1297" i="1"/>
  <c r="BI1298" i="1"/>
  <c r="AX1298" i="1"/>
  <c r="BG1299" i="1"/>
  <c r="AV1299" i="1"/>
  <c r="BI1300" i="1"/>
  <c r="AX1300" i="1"/>
  <c r="BG1301" i="1"/>
  <c r="AV1301" i="1"/>
  <c r="BI1302" i="1"/>
  <c r="AX1302" i="1"/>
  <c r="BG1303" i="1"/>
  <c r="AV1303" i="1"/>
  <c r="BI1304" i="1"/>
  <c r="AX1304" i="1"/>
  <c r="B1313" i="1"/>
  <c r="B1311" i="1"/>
  <c r="B1309" i="1"/>
  <c r="B1307" i="1"/>
  <c r="B1310" i="1"/>
  <c r="BI1318" i="1"/>
  <c r="AX1318" i="1"/>
  <c r="BG1319" i="1"/>
  <c r="AV1319" i="1"/>
  <c r="BI1322" i="1"/>
  <c r="AX1322" i="1"/>
  <c r="B1328" i="1"/>
  <c r="G1333" i="1"/>
  <c r="BI1336" i="1"/>
  <c r="AX1336" i="1"/>
  <c r="BG1337" i="1"/>
  <c r="AV1337" i="1"/>
  <c r="J1342" i="1"/>
  <c r="H1342" i="1"/>
  <c r="F1342" i="1"/>
  <c r="D1342" i="1"/>
  <c r="B1342" i="1"/>
  <c r="I1342" i="1"/>
  <c r="E1342" i="1"/>
  <c r="G1342" i="1"/>
  <c r="BG1344" i="1"/>
  <c r="AV1344" i="1"/>
  <c r="BI1347" i="1"/>
  <c r="AX1347" i="1"/>
  <c r="BG1348" i="1"/>
  <c r="AV1348" i="1"/>
  <c r="B1358" i="1"/>
  <c r="B1357" i="1"/>
  <c r="B1356" i="1"/>
  <c r="B1354" i="1"/>
  <c r="B1352" i="1"/>
  <c r="B1355" i="1"/>
  <c r="B1353" i="1"/>
  <c r="BB1363" i="1"/>
  <c r="AQ1363" i="1"/>
  <c r="E1252" i="1"/>
  <c r="G1252" i="1"/>
  <c r="I1252" i="1"/>
  <c r="E1270" i="1"/>
  <c r="G1270" i="1"/>
  <c r="I1270" i="1"/>
  <c r="E1288" i="1"/>
  <c r="G1288" i="1"/>
  <c r="I1288" i="1"/>
  <c r="K1306" i="1"/>
  <c r="I1306" i="1"/>
  <c r="E1306" i="1"/>
  <c r="G1306" i="1"/>
  <c r="J1306" i="1"/>
  <c r="BG1316" i="1"/>
  <c r="AV1316" i="1"/>
  <c r="BI1317" i="1"/>
  <c r="AX1317" i="1"/>
  <c r="BG1318" i="1"/>
  <c r="AV1318" i="1"/>
  <c r="BI1319" i="1"/>
  <c r="AX1319" i="1"/>
  <c r="BG1320" i="1"/>
  <c r="AV1320" i="1"/>
  <c r="BI1321" i="1"/>
  <c r="AX1321" i="1"/>
  <c r="BG1322" i="1"/>
  <c r="AV1322" i="1"/>
  <c r="BG1334" i="1"/>
  <c r="AV1334" i="1"/>
  <c r="BI1335" i="1"/>
  <c r="AX1335" i="1"/>
  <c r="BG1336" i="1"/>
  <c r="AV1336" i="1"/>
  <c r="BI1337" i="1"/>
  <c r="AX1337" i="1"/>
  <c r="BG1338" i="1"/>
  <c r="BI1345" i="1"/>
  <c r="AX1345" i="1"/>
  <c r="BG1346" i="1"/>
  <c r="AV1346" i="1"/>
  <c r="BI1349" i="1"/>
  <c r="AX1349" i="1"/>
  <c r="BG1356" i="1"/>
  <c r="AV1356" i="1"/>
  <c r="K1361" i="1"/>
  <c r="AL1361" i="1" s="1"/>
  <c r="I1361" i="1"/>
  <c r="AI1361" i="1" s="1"/>
  <c r="G1361" i="1"/>
  <c r="AG1361" i="1" s="1"/>
  <c r="E1361" i="1"/>
  <c r="AE1361" i="1" s="1"/>
  <c r="C1361" i="1"/>
  <c r="H1361" i="1"/>
  <c r="AH1361" i="1" s="1"/>
  <c r="D1361" i="1"/>
  <c r="J1361" i="1"/>
  <c r="AJ1361" i="1" s="1"/>
  <c r="E1324" i="1"/>
  <c r="G1324" i="1"/>
  <c r="I1324" i="1"/>
  <c r="BG1343" i="1"/>
  <c r="AV1343" i="1"/>
  <c r="BI1344" i="1"/>
  <c r="AX1344" i="1"/>
  <c r="BG1345" i="1"/>
  <c r="AV1345" i="1"/>
  <c r="BI1346" i="1"/>
  <c r="AX1346" i="1"/>
  <c r="BG1347" i="1"/>
  <c r="AV1347" i="1"/>
  <c r="BI1348" i="1"/>
  <c r="AX1348" i="1"/>
  <c r="BG1349" i="1"/>
  <c r="AV1349" i="1"/>
  <c r="BI1357" i="1"/>
  <c r="AX1357" i="1"/>
  <c r="BG1358" i="1"/>
  <c r="AV1358" i="1"/>
  <c r="F1361" i="1"/>
  <c r="AF1361" i="1" s="1"/>
  <c r="K1363" i="1"/>
  <c r="AL1363" i="1" s="1"/>
  <c r="I1363" i="1"/>
  <c r="AI1363" i="1" s="1"/>
  <c r="G1363" i="1"/>
  <c r="AG1363" i="1" s="1"/>
  <c r="E1363" i="1"/>
  <c r="AE1363" i="1" s="1"/>
  <c r="C1363" i="1"/>
  <c r="H1363" i="1"/>
  <c r="AH1363" i="1" s="1"/>
  <c r="D1363" i="1"/>
  <c r="J1363" i="1"/>
  <c r="AJ1363" i="1" s="1"/>
  <c r="BI1364" i="1"/>
  <c r="AX1364" i="1"/>
  <c r="BG1365" i="1"/>
  <c r="AV1365" i="1"/>
  <c r="E1351" i="1"/>
  <c r="G1351" i="1"/>
  <c r="I1351" i="1"/>
  <c r="BI1355" i="1"/>
  <c r="AX1355" i="1"/>
  <c r="BI1356" i="1"/>
  <c r="AX1356" i="1"/>
  <c r="BG1357" i="1"/>
  <c r="AV1357" i="1"/>
  <c r="BI1358" i="1"/>
  <c r="AX1358" i="1"/>
  <c r="B1367" i="1"/>
  <c r="B1366" i="1"/>
  <c r="B1365" i="1"/>
  <c r="B1364" i="1"/>
  <c r="B1362" i="1"/>
  <c r="BI1366" i="1"/>
  <c r="AX1366" i="1"/>
  <c r="BG1367" i="1"/>
  <c r="AV1367" i="1"/>
  <c r="E1360" i="1"/>
  <c r="G1360" i="1"/>
  <c r="I1360" i="1"/>
  <c r="BG1364" i="1"/>
  <c r="AV1364" i="1"/>
  <c r="BI1365" i="1"/>
  <c r="AX1365" i="1"/>
  <c r="BG1366" i="1"/>
  <c r="AV1366" i="1"/>
  <c r="BI1367" i="1"/>
  <c r="AX1367" i="1"/>
  <c r="AZ313" i="1" l="1"/>
  <c r="J1364" i="1"/>
  <c r="AJ1364" i="1" s="1"/>
  <c r="H1364" i="1"/>
  <c r="AH1364" i="1" s="1"/>
  <c r="F1364" i="1"/>
  <c r="AF1364" i="1" s="1"/>
  <c r="D1364" i="1"/>
  <c r="K1364" i="1"/>
  <c r="AL1364" i="1" s="1"/>
  <c r="G1364" i="1"/>
  <c r="AG1364" i="1" s="1"/>
  <c r="C1364" i="1"/>
  <c r="E1364" i="1"/>
  <c r="AE1364" i="1" s="1"/>
  <c r="I1364" i="1"/>
  <c r="AI1364" i="1" s="1"/>
  <c r="J1366" i="1"/>
  <c r="AJ1366" i="1" s="1"/>
  <c r="H1366" i="1"/>
  <c r="AH1366" i="1" s="1"/>
  <c r="F1366" i="1"/>
  <c r="AF1366" i="1" s="1"/>
  <c r="D1366" i="1"/>
  <c r="K1366" i="1"/>
  <c r="AL1366" i="1" s="1"/>
  <c r="G1366" i="1"/>
  <c r="AG1366" i="1" s="1"/>
  <c r="C1366" i="1"/>
  <c r="I1366" i="1"/>
  <c r="AI1366" i="1" s="1"/>
  <c r="E1366" i="1"/>
  <c r="AE1366" i="1" s="1"/>
  <c r="AD1363" i="1"/>
  <c r="BC1363" i="1"/>
  <c r="AR1363" i="1"/>
  <c r="BH1363" i="1"/>
  <c r="AW1363" i="1"/>
  <c r="AD1361" i="1"/>
  <c r="BC1361" i="1"/>
  <c r="AR1361" i="1"/>
  <c r="BH1361" i="1"/>
  <c r="AW1361" i="1"/>
  <c r="K1353" i="1"/>
  <c r="AL1353" i="1" s="1"/>
  <c r="I1353" i="1"/>
  <c r="AI1353" i="1" s="1"/>
  <c r="G1353" i="1"/>
  <c r="AG1353" i="1" s="1"/>
  <c r="E1353" i="1"/>
  <c r="AE1353" i="1" s="1"/>
  <c r="C1353" i="1"/>
  <c r="H1353" i="1"/>
  <c r="AH1353" i="1" s="1"/>
  <c r="D1353" i="1"/>
  <c r="F1353" i="1"/>
  <c r="AF1353" i="1" s="1"/>
  <c r="J1353" i="1"/>
  <c r="AJ1353" i="1" s="1"/>
  <c r="K1352" i="1"/>
  <c r="AL1352" i="1" s="1"/>
  <c r="I1352" i="1"/>
  <c r="AI1352" i="1" s="1"/>
  <c r="G1352" i="1"/>
  <c r="AG1352" i="1" s="1"/>
  <c r="E1352" i="1"/>
  <c r="AE1352" i="1" s="1"/>
  <c r="C1352" i="1"/>
  <c r="J1352" i="1"/>
  <c r="AJ1352" i="1" s="1"/>
  <c r="F1352" i="1"/>
  <c r="AF1352" i="1" s="1"/>
  <c r="D1352" i="1"/>
  <c r="H1352" i="1"/>
  <c r="AH1352" i="1" s="1"/>
  <c r="J1356" i="1"/>
  <c r="AJ1356" i="1" s="1"/>
  <c r="H1356" i="1"/>
  <c r="AH1356" i="1" s="1"/>
  <c r="F1356" i="1"/>
  <c r="AF1356" i="1" s="1"/>
  <c r="D1356" i="1"/>
  <c r="I1356" i="1"/>
  <c r="AI1356" i="1" s="1"/>
  <c r="E1356" i="1"/>
  <c r="AE1356" i="1" s="1"/>
  <c r="G1356" i="1"/>
  <c r="AG1356" i="1" s="1"/>
  <c r="K1356" i="1"/>
  <c r="AL1356" i="1" s="1"/>
  <c r="C1356" i="1"/>
  <c r="J1358" i="1"/>
  <c r="AJ1358" i="1" s="1"/>
  <c r="H1358" i="1"/>
  <c r="AH1358" i="1" s="1"/>
  <c r="F1358" i="1"/>
  <c r="AF1358" i="1" s="1"/>
  <c r="D1358" i="1"/>
  <c r="I1358" i="1"/>
  <c r="AI1358" i="1" s="1"/>
  <c r="E1358" i="1"/>
  <c r="AE1358" i="1" s="1"/>
  <c r="K1358" i="1"/>
  <c r="AL1358" i="1" s="1"/>
  <c r="C1358" i="1"/>
  <c r="G1358" i="1"/>
  <c r="AG1358" i="1" s="1"/>
  <c r="B1349" i="1"/>
  <c r="B1348" i="1"/>
  <c r="B1347" i="1"/>
  <c r="B1346" i="1"/>
  <c r="B1345" i="1"/>
  <c r="B1344" i="1"/>
  <c r="B1343" i="1"/>
  <c r="K1328" i="1"/>
  <c r="AL1328" i="1" s="1"/>
  <c r="I1328" i="1"/>
  <c r="AI1328" i="1" s="1"/>
  <c r="G1328" i="1"/>
  <c r="AG1328" i="1" s="1"/>
  <c r="E1328" i="1"/>
  <c r="AE1328" i="1" s="1"/>
  <c r="C1328" i="1"/>
  <c r="H1328" i="1"/>
  <c r="AH1328" i="1" s="1"/>
  <c r="D1328" i="1"/>
  <c r="J1328" i="1"/>
  <c r="AJ1328" i="1" s="1"/>
  <c r="F1328" i="1"/>
  <c r="AF1328" i="1" s="1"/>
  <c r="K1307" i="1"/>
  <c r="AL1307" i="1" s="1"/>
  <c r="I1307" i="1"/>
  <c r="AI1307" i="1" s="1"/>
  <c r="G1307" i="1"/>
  <c r="AG1307" i="1" s="1"/>
  <c r="E1307" i="1"/>
  <c r="AE1307" i="1" s="1"/>
  <c r="C1307" i="1"/>
  <c r="J1307" i="1"/>
  <c r="AJ1307" i="1" s="1"/>
  <c r="F1307" i="1"/>
  <c r="AF1307" i="1" s="1"/>
  <c r="D1307" i="1"/>
  <c r="H1307" i="1"/>
  <c r="AH1307" i="1" s="1"/>
  <c r="K1311" i="1"/>
  <c r="AL1311" i="1" s="1"/>
  <c r="I1311" i="1"/>
  <c r="AI1311" i="1" s="1"/>
  <c r="G1311" i="1"/>
  <c r="AG1311" i="1" s="1"/>
  <c r="E1311" i="1"/>
  <c r="AE1311" i="1" s="1"/>
  <c r="C1311" i="1"/>
  <c r="J1311" i="1"/>
  <c r="AJ1311" i="1" s="1"/>
  <c r="F1311" i="1"/>
  <c r="AF1311" i="1" s="1"/>
  <c r="D1311" i="1"/>
  <c r="H1311" i="1"/>
  <c r="AH1311" i="1" s="1"/>
  <c r="B1304" i="1"/>
  <c r="B1303" i="1"/>
  <c r="B1302" i="1"/>
  <c r="B1301" i="1"/>
  <c r="B1300" i="1"/>
  <c r="B1299" i="1"/>
  <c r="B1298" i="1"/>
  <c r="K1290" i="1"/>
  <c r="AL1290" i="1" s="1"/>
  <c r="I1290" i="1"/>
  <c r="AI1290" i="1" s="1"/>
  <c r="G1290" i="1"/>
  <c r="AG1290" i="1" s="1"/>
  <c r="E1290" i="1"/>
  <c r="AE1290" i="1" s="1"/>
  <c r="C1290" i="1"/>
  <c r="J1290" i="1"/>
  <c r="AJ1290" i="1" s="1"/>
  <c r="F1290" i="1"/>
  <c r="AF1290" i="1" s="1"/>
  <c r="D1290" i="1"/>
  <c r="H1290" i="1"/>
  <c r="AH1290" i="1" s="1"/>
  <c r="K1274" i="1"/>
  <c r="AL1274" i="1" s="1"/>
  <c r="I1274" i="1"/>
  <c r="AI1274" i="1" s="1"/>
  <c r="G1274" i="1"/>
  <c r="AG1274" i="1" s="1"/>
  <c r="E1274" i="1"/>
  <c r="AE1274" i="1" s="1"/>
  <c r="C1274" i="1"/>
  <c r="J1274" i="1"/>
  <c r="AJ1274" i="1" s="1"/>
  <c r="F1274" i="1"/>
  <c r="AF1274" i="1" s="1"/>
  <c r="D1274" i="1"/>
  <c r="H1274" i="1"/>
  <c r="AH1274" i="1" s="1"/>
  <c r="B1268" i="1"/>
  <c r="B1267" i="1"/>
  <c r="B1266" i="1"/>
  <c r="B1265" i="1"/>
  <c r="B1264" i="1"/>
  <c r="B1263" i="1"/>
  <c r="B1262" i="1"/>
  <c r="K1254" i="1"/>
  <c r="AL1254" i="1" s="1"/>
  <c r="I1254" i="1"/>
  <c r="AI1254" i="1" s="1"/>
  <c r="G1254" i="1"/>
  <c r="AG1254" i="1" s="1"/>
  <c r="E1254" i="1"/>
  <c r="AE1254" i="1" s="1"/>
  <c r="C1254" i="1"/>
  <c r="J1254" i="1"/>
  <c r="AJ1254" i="1" s="1"/>
  <c r="F1254" i="1"/>
  <c r="AF1254" i="1" s="1"/>
  <c r="D1254" i="1"/>
  <c r="H1254" i="1"/>
  <c r="AH1254" i="1" s="1"/>
  <c r="K1330" i="1"/>
  <c r="AL1330" i="1" s="1"/>
  <c r="I1330" i="1"/>
  <c r="AI1330" i="1" s="1"/>
  <c r="G1330" i="1"/>
  <c r="AG1330" i="1" s="1"/>
  <c r="E1330" i="1"/>
  <c r="AE1330" i="1" s="1"/>
  <c r="C1330" i="1"/>
  <c r="H1330" i="1"/>
  <c r="AH1330" i="1" s="1"/>
  <c r="D1330" i="1"/>
  <c r="F1330" i="1"/>
  <c r="AF1330" i="1" s="1"/>
  <c r="J1330" i="1"/>
  <c r="AJ1330" i="1" s="1"/>
  <c r="K1325" i="1"/>
  <c r="AL1325" i="1" s="1"/>
  <c r="I1325" i="1"/>
  <c r="AI1325" i="1" s="1"/>
  <c r="G1325" i="1"/>
  <c r="AG1325" i="1" s="1"/>
  <c r="E1325" i="1"/>
  <c r="AE1325" i="1" s="1"/>
  <c r="C1325" i="1"/>
  <c r="J1325" i="1"/>
  <c r="AJ1325" i="1" s="1"/>
  <c r="F1325" i="1"/>
  <c r="AF1325" i="1" s="1"/>
  <c r="D1325" i="1"/>
  <c r="H1325" i="1"/>
  <c r="AH1325" i="1" s="1"/>
  <c r="K1329" i="1"/>
  <c r="AL1329" i="1" s="1"/>
  <c r="I1329" i="1"/>
  <c r="AI1329" i="1" s="1"/>
  <c r="G1329" i="1"/>
  <c r="AG1329" i="1" s="1"/>
  <c r="E1329" i="1"/>
  <c r="AE1329" i="1" s="1"/>
  <c r="C1329" i="1"/>
  <c r="J1329" i="1"/>
  <c r="AJ1329" i="1" s="1"/>
  <c r="F1329" i="1"/>
  <c r="AF1329" i="1" s="1"/>
  <c r="D1329" i="1"/>
  <c r="H1329" i="1"/>
  <c r="AH1329" i="1" s="1"/>
  <c r="AD1312" i="1"/>
  <c r="BC1312" i="1"/>
  <c r="AR1312" i="1"/>
  <c r="BH1312" i="1"/>
  <c r="AW1312" i="1"/>
  <c r="BB1295" i="1"/>
  <c r="AQ1295" i="1"/>
  <c r="BF1293" i="1"/>
  <c r="AU1293" i="1"/>
  <c r="BD1293" i="1"/>
  <c r="AS1293" i="1"/>
  <c r="AP1293" i="1"/>
  <c r="BA1293" i="1"/>
  <c r="AT1293" i="1"/>
  <c r="BE1293" i="1"/>
  <c r="BB1291" i="1"/>
  <c r="AQ1291" i="1"/>
  <c r="AD1289" i="1"/>
  <c r="BC1289" i="1"/>
  <c r="AR1289" i="1"/>
  <c r="BH1289" i="1"/>
  <c r="AW1289" i="1"/>
  <c r="AD1277" i="1"/>
  <c r="BC1277" i="1"/>
  <c r="AR1277" i="1"/>
  <c r="BH1277" i="1"/>
  <c r="AW1277" i="1"/>
  <c r="BB1275" i="1"/>
  <c r="AQ1275" i="1"/>
  <c r="AD1273" i="1"/>
  <c r="BC1273" i="1"/>
  <c r="AR1273" i="1"/>
  <c r="BH1273" i="1"/>
  <c r="AW1273" i="1"/>
  <c r="BB1276" i="1"/>
  <c r="AQ1276" i="1"/>
  <c r="AR1276" i="1"/>
  <c r="BC1276" i="1"/>
  <c r="BH1276" i="1"/>
  <c r="AW1276" i="1"/>
  <c r="AD1257" i="1"/>
  <c r="BC1257" i="1"/>
  <c r="AR1257" i="1"/>
  <c r="BH1257" i="1"/>
  <c r="AW1257" i="1"/>
  <c r="AD1253" i="1"/>
  <c r="BC1253" i="1"/>
  <c r="AR1253" i="1"/>
  <c r="BH1253" i="1"/>
  <c r="AW1253" i="1"/>
  <c r="B1322" i="1"/>
  <c r="B1321" i="1"/>
  <c r="B1320" i="1"/>
  <c r="B1319" i="1"/>
  <c r="B1318" i="1"/>
  <c r="B1317" i="1"/>
  <c r="B1316" i="1"/>
  <c r="AD1308" i="1"/>
  <c r="BC1308" i="1"/>
  <c r="AR1308" i="1"/>
  <c r="BH1308" i="1"/>
  <c r="AW1308" i="1"/>
  <c r="AD1295" i="1"/>
  <c r="BC1295" i="1"/>
  <c r="AR1295" i="1"/>
  <c r="BH1295" i="1"/>
  <c r="AW1295" i="1"/>
  <c r="BF1291" i="1"/>
  <c r="AU1291" i="1"/>
  <c r="BD1291" i="1"/>
  <c r="AS1291" i="1"/>
  <c r="AP1291" i="1"/>
  <c r="BA1291" i="1"/>
  <c r="AT1291" i="1"/>
  <c r="BE1291" i="1"/>
  <c r="BB1294" i="1"/>
  <c r="AQ1294" i="1"/>
  <c r="AR1294" i="1"/>
  <c r="BC1294" i="1"/>
  <c r="BH1294" i="1"/>
  <c r="AW1294" i="1"/>
  <c r="AD1275" i="1"/>
  <c r="BC1275" i="1"/>
  <c r="AR1275" i="1"/>
  <c r="BH1275" i="1"/>
  <c r="AW1275" i="1"/>
  <c r="AD1271" i="1"/>
  <c r="BC1271" i="1"/>
  <c r="AR1271" i="1"/>
  <c r="BH1271" i="1"/>
  <c r="AW1271" i="1"/>
  <c r="BD1258" i="1"/>
  <c r="AS1258" i="1"/>
  <c r="AD1258" i="1"/>
  <c r="BF1258" i="1"/>
  <c r="AU1258" i="1"/>
  <c r="BA1258" i="1"/>
  <c r="AP1258" i="1"/>
  <c r="BE1258" i="1"/>
  <c r="AT1258" i="1"/>
  <c r="K1231" i="1"/>
  <c r="AL1231" i="1" s="1"/>
  <c r="I1231" i="1"/>
  <c r="AI1231" i="1" s="1"/>
  <c r="G1231" i="1"/>
  <c r="AG1231" i="1" s="1"/>
  <c r="E1231" i="1"/>
  <c r="AE1231" i="1" s="1"/>
  <c r="C1231" i="1"/>
  <c r="H1231" i="1"/>
  <c r="AH1231" i="1" s="1"/>
  <c r="D1231" i="1"/>
  <c r="J1231" i="1"/>
  <c r="AJ1231" i="1" s="1"/>
  <c r="F1231" i="1"/>
  <c r="AF1231" i="1" s="1"/>
  <c r="K1227" i="1"/>
  <c r="AL1227" i="1" s="1"/>
  <c r="I1227" i="1"/>
  <c r="AI1227" i="1" s="1"/>
  <c r="G1227" i="1"/>
  <c r="AG1227" i="1" s="1"/>
  <c r="E1227" i="1"/>
  <c r="AE1227" i="1" s="1"/>
  <c r="C1227" i="1"/>
  <c r="H1227" i="1"/>
  <c r="AH1227" i="1" s="1"/>
  <c r="D1227" i="1"/>
  <c r="J1227" i="1"/>
  <c r="AJ1227" i="1" s="1"/>
  <c r="F1227" i="1"/>
  <c r="AF1227" i="1" s="1"/>
  <c r="K1228" i="1"/>
  <c r="AL1228" i="1" s="1"/>
  <c r="I1228" i="1"/>
  <c r="AI1228" i="1" s="1"/>
  <c r="G1228" i="1"/>
  <c r="AG1228" i="1" s="1"/>
  <c r="E1228" i="1"/>
  <c r="AE1228" i="1" s="1"/>
  <c r="C1228" i="1"/>
  <c r="J1228" i="1"/>
  <c r="AJ1228" i="1" s="1"/>
  <c r="F1228" i="1"/>
  <c r="AF1228" i="1" s="1"/>
  <c r="D1228" i="1"/>
  <c r="H1228" i="1"/>
  <c r="AH1228" i="1" s="1"/>
  <c r="K1232" i="1"/>
  <c r="AL1232" i="1" s="1"/>
  <c r="I1232" i="1"/>
  <c r="AI1232" i="1" s="1"/>
  <c r="G1232" i="1"/>
  <c r="AG1232" i="1" s="1"/>
  <c r="E1232" i="1"/>
  <c r="AE1232" i="1" s="1"/>
  <c r="C1232" i="1"/>
  <c r="J1232" i="1"/>
  <c r="AJ1232" i="1" s="1"/>
  <c r="F1232" i="1"/>
  <c r="AF1232" i="1" s="1"/>
  <c r="D1232" i="1"/>
  <c r="H1232" i="1"/>
  <c r="AH1232" i="1" s="1"/>
  <c r="B1223" i="1"/>
  <c r="B1222" i="1"/>
  <c r="B1221" i="1"/>
  <c r="B1220" i="1"/>
  <c r="B1219" i="1"/>
  <c r="B1218" i="1"/>
  <c r="B1217" i="1"/>
  <c r="BB1211" i="1"/>
  <c r="AQ1211" i="1"/>
  <c r="K1208" i="1"/>
  <c r="AL1208" i="1" s="1"/>
  <c r="I1208" i="1"/>
  <c r="AI1208" i="1" s="1"/>
  <c r="G1208" i="1"/>
  <c r="AG1208" i="1" s="1"/>
  <c r="E1208" i="1"/>
  <c r="AE1208" i="1" s="1"/>
  <c r="C1208" i="1"/>
  <c r="J1208" i="1"/>
  <c r="AJ1208" i="1" s="1"/>
  <c r="F1208" i="1"/>
  <c r="AF1208" i="1" s="1"/>
  <c r="H1208" i="1"/>
  <c r="AH1208" i="1" s="1"/>
  <c r="D1208" i="1"/>
  <c r="K1212" i="1"/>
  <c r="AL1212" i="1" s="1"/>
  <c r="I1212" i="1"/>
  <c r="AI1212" i="1" s="1"/>
  <c r="G1212" i="1"/>
  <c r="AG1212" i="1" s="1"/>
  <c r="E1212" i="1"/>
  <c r="AE1212" i="1" s="1"/>
  <c r="C1212" i="1"/>
  <c r="J1212" i="1"/>
  <c r="AJ1212" i="1" s="1"/>
  <c r="F1212" i="1"/>
  <c r="AF1212" i="1" s="1"/>
  <c r="H1212" i="1"/>
  <c r="AH1212" i="1" s="1"/>
  <c r="D1212" i="1"/>
  <c r="BB1259" i="1"/>
  <c r="AQ1259" i="1"/>
  <c r="BD1259" i="1"/>
  <c r="AS1259" i="1"/>
  <c r="AP1259" i="1"/>
  <c r="BA1259" i="1"/>
  <c r="AT1259" i="1"/>
  <c r="BE1259" i="1"/>
  <c r="BB1255" i="1"/>
  <c r="AQ1255" i="1"/>
  <c r="BD1255" i="1"/>
  <c r="AS1255" i="1"/>
  <c r="AP1255" i="1"/>
  <c r="BA1255" i="1"/>
  <c r="AT1255" i="1"/>
  <c r="BE1255" i="1"/>
  <c r="BF1229" i="1"/>
  <c r="AU1229" i="1"/>
  <c r="BD1229" i="1"/>
  <c r="AS1229" i="1"/>
  <c r="AP1229" i="1"/>
  <c r="BA1229" i="1"/>
  <c r="AT1229" i="1"/>
  <c r="BE1229" i="1"/>
  <c r="BF1211" i="1"/>
  <c r="AU1211" i="1"/>
  <c r="BD1211" i="1"/>
  <c r="AS1211" i="1"/>
  <c r="AP1211" i="1"/>
  <c r="BA1211" i="1"/>
  <c r="AT1211" i="1"/>
  <c r="BE1211" i="1"/>
  <c r="K1176" i="1"/>
  <c r="AL1176" i="1" s="1"/>
  <c r="I1176" i="1"/>
  <c r="AI1176" i="1" s="1"/>
  <c r="G1176" i="1"/>
  <c r="AG1176" i="1" s="1"/>
  <c r="E1176" i="1"/>
  <c r="AE1176" i="1" s="1"/>
  <c r="C1176" i="1"/>
  <c r="J1176" i="1"/>
  <c r="AJ1176" i="1" s="1"/>
  <c r="F1176" i="1"/>
  <c r="AF1176" i="1" s="1"/>
  <c r="H1176" i="1"/>
  <c r="AH1176" i="1" s="1"/>
  <c r="D1176" i="1"/>
  <c r="K1172" i="1"/>
  <c r="AL1172" i="1" s="1"/>
  <c r="I1172" i="1"/>
  <c r="AI1172" i="1" s="1"/>
  <c r="G1172" i="1"/>
  <c r="AG1172" i="1" s="1"/>
  <c r="E1172" i="1"/>
  <c r="AE1172" i="1" s="1"/>
  <c r="C1172" i="1"/>
  <c r="J1172" i="1"/>
  <c r="AJ1172" i="1" s="1"/>
  <c r="F1172" i="1"/>
  <c r="AF1172" i="1" s="1"/>
  <c r="H1172" i="1"/>
  <c r="AH1172" i="1" s="1"/>
  <c r="D1172" i="1"/>
  <c r="K1156" i="1"/>
  <c r="AL1156" i="1" s="1"/>
  <c r="I1156" i="1"/>
  <c r="AI1156" i="1" s="1"/>
  <c r="G1156" i="1"/>
  <c r="AG1156" i="1" s="1"/>
  <c r="E1156" i="1"/>
  <c r="AE1156" i="1" s="1"/>
  <c r="C1156" i="1"/>
  <c r="J1156" i="1"/>
  <c r="AJ1156" i="1" s="1"/>
  <c r="F1156" i="1"/>
  <c r="AF1156" i="1" s="1"/>
  <c r="H1156" i="1"/>
  <c r="AH1156" i="1" s="1"/>
  <c r="D1156" i="1"/>
  <c r="K1140" i="1"/>
  <c r="AL1140" i="1" s="1"/>
  <c r="I1140" i="1"/>
  <c r="AI1140" i="1" s="1"/>
  <c r="G1140" i="1"/>
  <c r="AG1140" i="1" s="1"/>
  <c r="E1140" i="1"/>
  <c r="AE1140" i="1" s="1"/>
  <c r="C1140" i="1"/>
  <c r="J1140" i="1"/>
  <c r="AJ1140" i="1" s="1"/>
  <c r="F1140" i="1"/>
  <c r="AF1140" i="1" s="1"/>
  <c r="H1140" i="1"/>
  <c r="AH1140" i="1" s="1"/>
  <c r="D1140" i="1"/>
  <c r="K1136" i="1"/>
  <c r="AL1136" i="1" s="1"/>
  <c r="I1136" i="1"/>
  <c r="AI1136" i="1" s="1"/>
  <c r="G1136" i="1"/>
  <c r="AG1136" i="1" s="1"/>
  <c r="E1136" i="1"/>
  <c r="AE1136" i="1" s="1"/>
  <c r="C1136" i="1"/>
  <c r="J1136" i="1"/>
  <c r="AJ1136" i="1" s="1"/>
  <c r="F1136" i="1"/>
  <c r="AF1136" i="1" s="1"/>
  <c r="H1136" i="1"/>
  <c r="AH1136" i="1" s="1"/>
  <c r="D1136" i="1"/>
  <c r="K1191" i="1"/>
  <c r="AL1191" i="1" s="1"/>
  <c r="I1191" i="1"/>
  <c r="AI1191" i="1" s="1"/>
  <c r="G1191" i="1"/>
  <c r="AG1191" i="1" s="1"/>
  <c r="E1191" i="1"/>
  <c r="AE1191" i="1" s="1"/>
  <c r="C1191" i="1"/>
  <c r="J1191" i="1"/>
  <c r="AJ1191" i="1" s="1"/>
  <c r="H1191" i="1"/>
  <c r="AH1191" i="1" s="1"/>
  <c r="F1191" i="1"/>
  <c r="AF1191" i="1" s="1"/>
  <c r="D1191" i="1"/>
  <c r="K1193" i="1"/>
  <c r="AL1193" i="1" s="1"/>
  <c r="I1193" i="1"/>
  <c r="AI1193" i="1" s="1"/>
  <c r="G1193" i="1"/>
  <c r="AG1193" i="1" s="1"/>
  <c r="E1193" i="1"/>
  <c r="AE1193" i="1" s="1"/>
  <c r="C1193" i="1"/>
  <c r="J1193" i="1"/>
  <c r="AJ1193" i="1" s="1"/>
  <c r="H1193" i="1"/>
  <c r="AH1193" i="1" s="1"/>
  <c r="F1193" i="1"/>
  <c r="AF1193" i="1" s="1"/>
  <c r="D1193" i="1"/>
  <c r="K1195" i="1"/>
  <c r="AL1195" i="1" s="1"/>
  <c r="I1195" i="1"/>
  <c r="AI1195" i="1" s="1"/>
  <c r="G1195" i="1"/>
  <c r="AG1195" i="1" s="1"/>
  <c r="E1195" i="1"/>
  <c r="AE1195" i="1" s="1"/>
  <c r="C1195" i="1"/>
  <c r="J1195" i="1"/>
  <c r="AJ1195" i="1" s="1"/>
  <c r="H1195" i="1"/>
  <c r="AH1195" i="1" s="1"/>
  <c r="F1195" i="1"/>
  <c r="AF1195" i="1" s="1"/>
  <c r="D1195" i="1"/>
  <c r="B1187" i="1"/>
  <c r="B1186" i="1"/>
  <c r="B1185" i="1"/>
  <c r="B1184" i="1"/>
  <c r="B1183" i="1"/>
  <c r="B1182" i="1"/>
  <c r="B1181" i="1"/>
  <c r="K1175" i="1"/>
  <c r="AL1175" i="1" s="1"/>
  <c r="I1175" i="1"/>
  <c r="AI1175" i="1" s="1"/>
  <c r="G1175" i="1"/>
  <c r="AG1175" i="1" s="1"/>
  <c r="E1175" i="1"/>
  <c r="AE1175" i="1" s="1"/>
  <c r="C1175" i="1"/>
  <c r="H1175" i="1"/>
  <c r="AH1175" i="1" s="1"/>
  <c r="D1175" i="1"/>
  <c r="J1175" i="1"/>
  <c r="AJ1175" i="1" s="1"/>
  <c r="F1175" i="1"/>
  <c r="AF1175" i="1" s="1"/>
  <c r="B1169" i="1"/>
  <c r="B1168" i="1"/>
  <c r="B1167" i="1"/>
  <c r="B1166" i="1"/>
  <c r="B1165" i="1"/>
  <c r="B1164" i="1"/>
  <c r="B1163" i="1"/>
  <c r="K1157" i="1"/>
  <c r="AL1157" i="1" s="1"/>
  <c r="I1157" i="1"/>
  <c r="AI1157" i="1" s="1"/>
  <c r="G1157" i="1"/>
  <c r="AG1157" i="1" s="1"/>
  <c r="E1157" i="1"/>
  <c r="AE1157" i="1" s="1"/>
  <c r="C1157" i="1"/>
  <c r="H1157" i="1"/>
  <c r="AH1157" i="1" s="1"/>
  <c r="D1157" i="1"/>
  <c r="J1157" i="1"/>
  <c r="AJ1157" i="1" s="1"/>
  <c r="F1157" i="1"/>
  <c r="AF1157" i="1" s="1"/>
  <c r="B1151" i="1"/>
  <c r="B1150" i="1"/>
  <c r="B1149" i="1"/>
  <c r="B1148" i="1"/>
  <c r="B1147" i="1"/>
  <c r="B1146" i="1"/>
  <c r="B1145" i="1"/>
  <c r="K1139" i="1"/>
  <c r="AL1139" i="1" s="1"/>
  <c r="I1139" i="1"/>
  <c r="AI1139" i="1" s="1"/>
  <c r="G1139" i="1"/>
  <c r="AG1139" i="1" s="1"/>
  <c r="E1139" i="1"/>
  <c r="AE1139" i="1" s="1"/>
  <c r="C1139" i="1"/>
  <c r="H1139" i="1"/>
  <c r="AH1139" i="1" s="1"/>
  <c r="D1139" i="1"/>
  <c r="J1139" i="1"/>
  <c r="AJ1139" i="1" s="1"/>
  <c r="F1139" i="1"/>
  <c r="AF1139" i="1" s="1"/>
  <c r="AD1160" i="1"/>
  <c r="BB1160" i="1"/>
  <c r="AQ1160" i="1"/>
  <c r="AR1160" i="1"/>
  <c r="BC1160" i="1"/>
  <c r="BH1160" i="1"/>
  <c r="AW1160" i="1"/>
  <c r="B1133" i="1"/>
  <c r="B1132" i="1"/>
  <c r="B1131" i="1"/>
  <c r="B1130" i="1"/>
  <c r="B1129" i="1"/>
  <c r="B1128" i="1"/>
  <c r="B1127" i="1"/>
  <c r="BB1121" i="1"/>
  <c r="AQ1121" i="1"/>
  <c r="K1118" i="1"/>
  <c r="AL1118" i="1" s="1"/>
  <c r="I1118" i="1"/>
  <c r="AI1118" i="1" s="1"/>
  <c r="G1118" i="1"/>
  <c r="AG1118" i="1" s="1"/>
  <c r="E1118" i="1"/>
  <c r="AE1118" i="1" s="1"/>
  <c r="C1118" i="1"/>
  <c r="J1118" i="1"/>
  <c r="AJ1118" i="1" s="1"/>
  <c r="F1118" i="1"/>
  <c r="AF1118" i="1" s="1"/>
  <c r="H1118" i="1"/>
  <c r="AH1118" i="1" s="1"/>
  <c r="D1118" i="1"/>
  <c r="K1122" i="1"/>
  <c r="AL1122" i="1" s="1"/>
  <c r="I1122" i="1"/>
  <c r="AI1122" i="1" s="1"/>
  <c r="G1122" i="1"/>
  <c r="AG1122" i="1" s="1"/>
  <c r="E1122" i="1"/>
  <c r="AE1122" i="1" s="1"/>
  <c r="C1122" i="1"/>
  <c r="J1122" i="1"/>
  <c r="AJ1122" i="1" s="1"/>
  <c r="F1122" i="1"/>
  <c r="AF1122" i="1" s="1"/>
  <c r="H1122" i="1"/>
  <c r="AH1122" i="1" s="1"/>
  <c r="D1122" i="1"/>
  <c r="K1105" i="1"/>
  <c r="AL1105" i="1" s="1"/>
  <c r="I1105" i="1"/>
  <c r="AI1105" i="1" s="1"/>
  <c r="G1105" i="1"/>
  <c r="AG1105" i="1" s="1"/>
  <c r="E1105" i="1"/>
  <c r="AE1105" i="1" s="1"/>
  <c r="C1105" i="1"/>
  <c r="H1105" i="1"/>
  <c r="AH1105" i="1" s="1"/>
  <c r="D1105" i="1"/>
  <c r="J1105" i="1"/>
  <c r="AJ1105" i="1" s="1"/>
  <c r="F1105" i="1"/>
  <c r="AF1105" i="1" s="1"/>
  <c r="K1101" i="1"/>
  <c r="AL1101" i="1" s="1"/>
  <c r="I1101" i="1"/>
  <c r="AI1101" i="1" s="1"/>
  <c r="G1101" i="1"/>
  <c r="AG1101" i="1" s="1"/>
  <c r="E1101" i="1"/>
  <c r="AE1101" i="1" s="1"/>
  <c r="C1101" i="1"/>
  <c r="H1101" i="1"/>
  <c r="AH1101" i="1" s="1"/>
  <c r="D1101" i="1"/>
  <c r="J1101" i="1"/>
  <c r="AJ1101" i="1" s="1"/>
  <c r="F1101" i="1"/>
  <c r="AF1101" i="1" s="1"/>
  <c r="K1102" i="1"/>
  <c r="AL1102" i="1" s="1"/>
  <c r="I1102" i="1"/>
  <c r="AI1102" i="1" s="1"/>
  <c r="G1102" i="1"/>
  <c r="AG1102" i="1" s="1"/>
  <c r="E1102" i="1"/>
  <c r="AE1102" i="1" s="1"/>
  <c r="C1102" i="1"/>
  <c r="J1102" i="1"/>
  <c r="AJ1102" i="1" s="1"/>
  <c r="F1102" i="1"/>
  <c r="AF1102" i="1" s="1"/>
  <c r="D1102" i="1"/>
  <c r="H1102" i="1"/>
  <c r="AH1102" i="1" s="1"/>
  <c r="K1106" i="1"/>
  <c r="AL1106" i="1" s="1"/>
  <c r="I1106" i="1"/>
  <c r="AI1106" i="1" s="1"/>
  <c r="G1106" i="1"/>
  <c r="AG1106" i="1" s="1"/>
  <c r="E1106" i="1"/>
  <c r="AE1106" i="1" s="1"/>
  <c r="C1106" i="1"/>
  <c r="J1106" i="1"/>
  <c r="AJ1106" i="1" s="1"/>
  <c r="F1106" i="1"/>
  <c r="AF1106" i="1" s="1"/>
  <c r="D1106" i="1"/>
  <c r="H1106" i="1"/>
  <c r="AH1106" i="1" s="1"/>
  <c r="AD1097" i="1"/>
  <c r="AD1095" i="1"/>
  <c r="BD1093" i="1"/>
  <c r="AS1093" i="1"/>
  <c r="K1092" i="1"/>
  <c r="AL1092" i="1" s="1"/>
  <c r="I1092" i="1"/>
  <c r="AI1092" i="1" s="1"/>
  <c r="G1092" i="1"/>
  <c r="AG1092" i="1" s="1"/>
  <c r="E1092" i="1"/>
  <c r="AE1092" i="1" s="1"/>
  <c r="C1092" i="1"/>
  <c r="J1092" i="1"/>
  <c r="AJ1092" i="1" s="1"/>
  <c r="F1092" i="1"/>
  <c r="AF1092" i="1" s="1"/>
  <c r="H1092" i="1"/>
  <c r="AH1092" i="1" s="1"/>
  <c r="D1092" i="1"/>
  <c r="AD1091" i="1"/>
  <c r="BD1079" i="1"/>
  <c r="AS1079" i="1"/>
  <c r="BD1077" i="1"/>
  <c r="AS1077" i="1"/>
  <c r="K1076" i="1"/>
  <c r="AL1076" i="1" s="1"/>
  <c r="I1076" i="1"/>
  <c r="AI1076" i="1" s="1"/>
  <c r="G1076" i="1"/>
  <c r="AG1076" i="1" s="1"/>
  <c r="E1076" i="1"/>
  <c r="AE1076" i="1" s="1"/>
  <c r="C1076" i="1"/>
  <c r="J1076" i="1"/>
  <c r="AJ1076" i="1" s="1"/>
  <c r="F1076" i="1"/>
  <c r="AF1076" i="1" s="1"/>
  <c r="H1076" i="1"/>
  <c r="AH1076" i="1" s="1"/>
  <c r="D1076" i="1"/>
  <c r="AD1075" i="1"/>
  <c r="BD1073" i="1"/>
  <c r="AS1073" i="1"/>
  <c r="B1070" i="1"/>
  <c r="B1069" i="1"/>
  <c r="B1068" i="1"/>
  <c r="B1067" i="1"/>
  <c r="B1066" i="1"/>
  <c r="B1065" i="1"/>
  <c r="B1064" i="1"/>
  <c r="AD1061" i="1"/>
  <c r="AD1059" i="1"/>
  <c r="BD1057" i="1"/>
  <c r="AS1057" i="1"/>
  <c r="K1056" i="1"/>
  <c r="AL1056" i="1" s="1"/>
  <c r="I1056" i="1"/>
  <c r="AI1056" i="1" s="1"/>
  <c r="G1056" i="1"/>
  <c r="AG1056" i="1" s="1"/>
  <c r="E1056" i="1"/>
  <c r="AE1056" i="1" s="1"/>
  <c r="C1056" i="1"/>
  <c r="J1056" i="1"/>
  <c r="AJ1056" i="1" s="1"/>
  <c r="F1056" i="1"/>
  <c r="AF1056" i="1" s="1"/>
  <c r="H1056" i="1"/>
  <c r="AH1056" i="1" s="1"/>
  <c r="D1056" i="1"/>
  <c r="AD1055" i="1"/>
  <c r="BD1043" i="1"/>
  <c r="AS1043" i="1"/>
  <c r="BD1041" i="1"/>
  <c r="AS1041" i="1"/>
  <c r="K1040" i="1"/>
  <c r="AL1040" i="1" s="1"/>
  <c r="I1040" i="1"/>
  <c r="AI1040" i="1" s="1"/>
  <c r="G1040" i="1"/>
  <c r="AG1040" i="1" s="1"/>
  <c r="E1040" i="1"/>
  <c r="AE1040" i="1" s="1"/>
  <c r="C1040" i="1"/>
  <c r="J1040" i="1"/>
  <c r="AJ1040" i="1" s="1"/>
  <c r="F1040" i="1"/>
  <c r="AF1040" i="1" s="1"/>
  <c r="H1040" i="1"/>
  <c r="AH1040" i="1" s="1"/>
  <c r="D1040" i="1"/>
  <c r="AD1039" i="1"/>
  <c r="BD1037" i="1"/>
  <c r="AS1037" i="1"/>
  <c r="B1034" i="1"/>
  <c r="B1033" i="1"/>
  <c r="B1032" i="1"/>
  <c r="B1031" i="1"/>
  <c r="B1030" i="1"/>
  <c r="B1029" i="1"/>
  <c r="B1028" i="1"/>
  <c r="AD1025" i="1"/>
  <c r="AD1023" i="1"/>
  <c r="BD1021" i="1"/>
  <c r="AS1021" i="1"/>
  <c r="K1020" i="1"/>
  <c r="AL1020" i="1" s="1"/>
  <c r="I1020" i="1"/>
  <c r="AI1020" i="1" s="1"/>
  <c r="G1020" i="1"/>
  <c r="AG1020" i="1" s="1"/>
  <c r="E1020" i="1"/>
  <c r="AE1020" i="1" s="1"/>
  <c r="C1020" i="1"/>
  <c r="J1020" i="1"/>
  <c r="AJ1020" i="1" s="1"/>
  <c r="F1020" i="1"/>
  <c r="AF1020" i="1" s="1"/>
  <c r="H1020" i="1"/>
  <c r="AH1020" i="1" s="1"/>
  <c r="D1020" i="1"/>
  <c r="AD1019" i="1"/>
  <c r="K1004" i="1"/>
  <c r="AL1004" i="1" s="1"/>
  <c r="I1004" i="1"/>
  <c r="AI1004" i="1" s="1"/>
  <c r="G1004" i="1"/>
  <c r="AG1004" i="1" s="1"/>
  <c r="E1004" i="1"/>
  <c r="AE1004" i="1" s="1"/>
  <c r="C1004" i="1"/>
  <c r="J1004" i="1"/>
  <c r="AJ1004" i="1" s="1"/>
  <c r="F1004" i="1"/>
  <c r="AF1004" i="1" s="1"/>
  <c r="H1004" i="1"/>
  <c r="AH1004" i="1" s="1"/>
  <c r="D1004" i="1"/>
  <c r="B998" i="1"/>
  <c r="B997" i="1"/>
  <c r="B996" i="1"/>
  <c r="B995" i="1"/>
  <c r="B994" i="1"/>
  <c r="B993" i="1"/>
  <c r="B992" i="1"/>
  <c r="K984" i="1"/>
  <c r="AL984" i="1" s="1"/>
  <c r="I984" i="1"/>
  <c r="AI984" i="1" s="1"/>
  <c r="G984" i="1"/>
  <c r="AG984" i="1" s="1"/>
  <c r="E984" i="1"/>
  <c r="AE984" i="1" s="1"/>
  <c r="C984" i="1"/>
  <c r="J984" i="1"/>
  <c r="AJ984" i="1" s="1"/>
  <c r="F984" i="1"/>
  <c r="AF984" i="1" s="1"/>
  <c r="H984" i="1"/>
  <c r="AH984" i="1" s="1"/>
  <c r="D984" i="1"/>
  <c r="AD1178" i="1"/>
  <c r="BB1178" i="1"/>
  <c r="AQ1178" i="1"/>
  <c r="AR1178" i="1"/>
  <c r="BC1178" i="1"/>
  <c r="BH1178" i="1"/>
  <c r="AW1178" i="1"/>
  <c r="BD1142" i="1"/>
  <c r="AS1142" i="1"/>
  <c r="BF1142" i="1"/>
  <c r="AU1142" i="1"/>
  <c r="BA1142" i="1"/>
  <c r="AP1142" i="1"/>
  <c r="BE1142" i="1"/>
  <c r="AT1142" i="1"/>
  <c r="BF1121" i="1"/>
  <c r="AU1121" i="1"/>
  <c r="BD1121" i="1"/>
  <c r="AS1121" i="1"/>
  <c r="AP1121" i="1"/>
  <c r="BA1121" i="1"/>
  <c r="AT1121" i="1"/>
  <c r="BE1121" i="1"/>
  <c r="BF1103" i="1"/>
  <c r="AU1103" i="1"/>
  <c r="BD1103" i="1"/>
  <c r="AS1103" i="1"/>
  <c r="AP1103" i="1"/>
  <c r="BA1103" i="1"/>
  <c r="AT1103" i="1"/>
  <c r="BE1103" i="1"/>
  <c r="BF1097" i="1"/>
  <c r="AU1097" i="1"/>
  <c r="BC1097" i="1"/>
  <c r="AR1097" i="1"/>
  <c r="AW1097" i="1"/>
  <c r="BH1097" i="1"/>
  <c r="BB1095" i="1"/>
  <c r="AQ1095" i="1"/>
  <c r="AP1095" i="1"/>
  <c r="BA1095" i="1"/>
  <c r="AT1095" i="1"/>
  <c r="BE1095" i="1"/>
  <c r="BF1093" i="1"/>
  <c r="AU1093" i="1"/>
  <c r="BC1093" i="1"/>
  <c r="AR1093" i="1"/>
  <c r="BH1093" i="1"/>
  <c r="AW1093" i="1"/>
  <c r="BB1091" i="1"/>
  <c r="AQ1091" i="1"/>
  <c r="AP1091" i="1"/>
  <c r="BA1091" i="1"/>
  <c r="AT1091" i="1"/>
  <c r="BE1091" i="1"/>
  <c r="BF1079" i="1"/>
  <c r="AU1079" i="1"/>
  <c r="BC1079" i="1"/>
  <c r="AR1079" i="1"/>
  <c r="BH1079" i="1"/>
  <c r="AW1079" i="1"/>
  <c r="BB1077" i="1"/>
  <c r="AQ1077" i="1"/>
  <c r="AP1077" i="1"/>
  <c r="BA1077" i="1"/>
  <c r="AT1077" i="1"/>
  <c r="BE1077" i="1"/>
  <c r="BF1075" i="1"/>
  <c r="AU1075" i="1"/>
  <c r="BC1075" i="1"/>
  <c r="AR1075" i="1"/>
  <c r="BH1075" i="1"/>
  <c r="AW1075" i="1"/>
  <c r="BB1073" i="1"/>
  <c r="AQ1073" i="1"/>
  <c r="AP1073" i="1"/>
  <c r="BA1073" i="1"/>
  <c r="AT1073" i="1"/>
  <c r="BE1073" i="1"/>
  <c r="BF1061" i="1"/>
  <c r="AU1061" i="1"/>
  <c r="BC1061" i="1"/>
  <c r="AR1061" i="1"/>
  <c r="BH1061" i="1"/>
  <c r="AW1061" i="1"/>
  <c r="BB1059" i="1"/>
  <c r="AQ1059" i="1"/>
  <c r="AP1059" i="1"/>
  <c r="BA1059" i="1"/>
  <c r="AT1059" i="1"/>
  <c r="BE1059" i="1"/>
  <c r="BF1057" i="1"/>
  <c r="AU1057" i="1"/>
  <c r="BC1057" i="1"/>
  <c r="AR1057" i="1"/>
  <c r="BH1057" i="1"/>
  <c r="AW1057" i="1"/>
  <c r="BB1055" i="1"/>
  <c r="AQ1055" i="1"/>
  <c r="AP1055" i="1"/>
  <c r="BA1055" i="1"/>
  <c r="AT1055" i="1"/>
  <c r="BE1055" i="1"/>
  <c r="BF1043" i="1"/>
  <c r="AU1043" i="1"/>
  <c r="BC1043" i="1"/>
  <c r="AR1043" i="1"/>
  <c r="BH1043" i="1"/>
  <c r="AW1043" i="1"/>
  <c r="BB1041" i="1"/>
  <c r="AQ1041" i="1"/>
  <c r="AP1041" i="1"/>
  <c r="BA1041" i="1"/>
  <c r="AT1041" i="1"/>
  <c r="BE1041" i="1"/>
  <c r="BF1039" i="1"/>
  <c r="AU1039" i="1"/>
  <c r="BC1039" i="1"/>
  <c r="AR1039" i="1"/>
  <c r="BH1039" i="1"/>
  <c r="AW1039" i="1"/>
  <c r="BB1037" i="1"/>
  <c r="AQ1037" i="1"/>
  <c r="AP1037" i="1"/>
  <c r="BA1037" i="1"/>
  <c r="AT1037" i="1"/>
  <c r="BE1037" i="1"/>
  <c r="BF1025" i="1"/>
  <c r="AU1025" i="1"/>
  <c r="BC1025" i="1"/>
  <c r="AR1025" i="1"/>
  <c r="BH1025" i="1"/>
  <c r="AW1025" i="1"/>
  <c r="BB1023" i="1"/>
  <c r="AQ1023" i="1"/>
  <c r="AP1023" i="1"/>
  <c r="BA1023" i="1"/>
  <c r="AT1023" i="1"/>
  <c r="BE1023" i="1"/>
  <c r="BF1021" i="1"/>
  <c r="AU1021" i="1"/>
  <c r="BC1021" i="1"/>
  <c r="AR1021" i="1"/>
  <c r="BH1021" i="1"/>
  <c r="AW1021" i="1"/>
  <c r="BB1019" i="1"/>
  <c r="AQ1019" i="1"/>
  <c r="AP1019" i="1"/>
  <c r="BA1019" i="1"/>
  <c r="AT1019" i="1"/>
  <c r="BE1019" i="1"/>
  <c r="AD1078" i="1"/>
  <c r="BB1078" i="1"/>
  <c r="AQ1078" i="1"/>
  <c r="AR1078" i="1"/>
  <c r="BC1078" i="1"/>
  <c r="BH1078" i="1"/>
  <c r="AW1078" i="1"/>
  <c r="BD1042" i="1"/>
  <c r="AS1042" i="1"/>
  <c r="BF1042" i="1"/>
  <c r="AU1042" i="1"/>
  <c r="BA1042" i="1"/>
  <c r="AP1042" i="1"/>
  <c r="BE1042" i="1"/>
  <c r="AT1042" i="1"/>
  <c r="AD1006" i="1"/>
  <c r="AD1005" i="1"/>
  <c r="BC1005" i="1"/>
  <c r="AR1005" i="1"/>
  <c r="BH1005" i="1"/>
  <c r="AW1005" i="1"/>
  <c r="AD1001" i="1"/>
  <c r="BC1001" i="1"/>
  <c r="AR1001" i="1"/>
  <c r="BH1001" i="1"/>
  <c r="AW1001" i="1"/>
  <c r="AD989" i="1"/>
  <c r="BC989" i="1"/>
  <c r="AR989" i="1"/>
  <c r="BH989" i="1"/>
  <c r="AW989" i="1"/>
  <c r="BF985" i="1"/>
  <c r="AU985" i="1"/>
  <c r="BD985" i="1"/>
  <c r="AS985" i="1"/>
  <c r="AP985" i="1"/>
  <c r="BA985" i="1"/>
  <c r="AT985" i="1"/>
  <c r="BE985" i="1"/>
  <c r="BB988" i="1"/>
  <c r="AQ988" i="1"/>
  <c r="AR988" i="1"/>
  <c r="BC988" i="1"/>
  <c r="BH988" i="1"/>
  <c r="AW988" i="1"/>
  <c r="B970" i="1"/>
  <c r="B969" i="1"/>
  <c r="B968" i="1"/>
  <c r="B967" i="1"/>
  <c r="B966" i="1"/>
  <c r="B965" i="1"/>
  <c r="B971" i="1"/>
  <c r="K957" i="1"/>
  <c r="AL957" i="1" s="1"/>
  <c r="I957" i="1"/>
  <c r="AI957" i="1" s="1"/>
  <c r="G957" i="1"/>
  <c r="AG957" i="1" s="1"/>
  <c r="E957" i="1"/>
  <c r="AE957" i="1" s="1"/>
  <c r="C957" i="1"/>
  <c r="J957" i="1"/>
  <c r="AJ957" i="1" s="1"/>
  <c r="F957" i="1"/>
  <c r="AF957" i="1" s="1"/>
  <c r="H957" i="1"/>
  <c r="AH957" i="1" s="1"/>
  <c r="D957" i="1"/>
  <c r="K941" i="1"/>
  <c r="AL941" i="1" s="1"/>
  <c r="I941" i="1"/>
  <c r="AI941" i="1" s="1"/>
  <c r="G941" i="1"/>
  <c r="AG941" i="1" s="1"/>
  <c r="E941" i="1"/>
  <c r="AE941" i="1" s="1"/>
  <c r="C941" i="1"/>
  <c r="J941" i="1"/>
  <c r="AJ941" i="1" s="1"/>
  <c r="F941" i="1"/>
  <c r="AF941" i="1" s="1"/>
  <c r="H941" i="1"/>
  <c r="AH941" i="1" s="1"/>
  <c r="D941" i="1"/>
  <c r="B935" i="1"/>
  <c r="B934" i="1"/>
  <c r="B933" i="1"/>
  <c r="B932" i="1"/>
  <c r="B931" i="1"/>
  <c r="B930" i="1"/>
  <c r="B929" i="1"/>
  <c r="K921" i="1"/>
  <c r="AL921" i="1" s="1"/>
  <c r="I921" i="1"/>
  <c r="AI921" i="1" s="1"/>
  <c r="G921" i="1"/>
  <c r="AG921" i="1" s="1"/>
  <c r="E921" i="1"/>
  <c r="AE921" i="1" s="1"/>
  <c r="C921" i="1"/>
  <c r="J921" i="1"/>
  <c r="AJ921" i="1" s="1"/>
  <c r="F921" i="1"/>
  <c r="AF921" i="1" s="1"/>
  <c r="H921" i="1"/>
  <c r="AH921" i="1" s="1"/>
  <c r="D921" i="1"/>
  <c r="BE900" i="1"/>
  <c r="AT900" i="1"/>
  <c r="BA900" i="1"/>
  <c r="AP900" i="1"/>
  <c r="BB892" i="1"/>
  <c r="AQ892" i="1"/>
  <c r="B898" i="1"/>
  <c r="B897" i="1"/>
  <c r="B896" i="1"/>
  <c r="B895" i="1"/>
  <c r="B894" i="1"/>
  <c r="B893" i="1"/>
  <c r="B899" i="1"/>
  <c r="BC883" i="1"/>
  <c r="AR883" i="1"/>
  <c r="BD1096" i="1"/>
  <c r="AS1096" i="1"/>
  <c r="BF1096" i="1"/>
  <c r="AU1096" i="1"/>
  <c r="BA1096" i="1"/>
  <c r="AP1096" i="1"/>
  <c r="BE1096" i="1"/>
  <c r="AT1096" i="1"/>
  <c r="AD1060" i="1"/>
  <c r="BB1060" i="1"/>
  <c r="AQ1060" i="1"/>
  <c r="AR1060" i="1"/>
  <c r="BC1060" i="1"/>
  <c r="BH1060" i="1"/>
  <c r="AW1060" i="1"/>
  <c r="BD1024" i="1"/>
  <c r="AS1024" i="1"/>
  <c r="BF1024" i="1"/>
  <c r="AU1024" i="1"/>
  <c r="BA1024" i="1"/>
  <c r="AP1024" i="1"/>
  <c r="BE1024" i="1"/>
  <c r="AT1024" i="1"/>
  <c r="BF1007" i="1"/>
  <c r="AU1007" i="1"/>
  <c r="BD1007" i="1"/>
  <c r="AS1007" i="1"/>
  <c r="AP1007" i="1"/>
  <c r="BA1007" i="1"/>
  <c r="AT1007" i="1"/>
  <c r="BE1007" i="1"/>
  <c r="BD1006" i="1"/>
  <c r="AS1006" i="1"/>
  <c r="AD1003" i="1"/>
  <c r="BC1003" i="1"/>
  <c r="AR1003" i="1"/>
  <c r="BH1003" i="1"/>
  <c r="AW1003" i="1"/>
  <c r="BF1006" i="1"/>
  <c r="AU1006" i="1"/>
  <c r="BA1006" i="1"/>
  <c r="AP1006" i="1"/>
  <c r="BE1006" i="1"/>
  <c r="AT1006" i="1"/>
  <c r="BF987" i="1"/>
  <c r="AU987" i="1"/>
  <c r="BD987" i="1"/>
  <c r="AS987" i="1"/>
  <c r="AP987" i="1"/>
  <c r="BA987" i="1"/>
  <c r="AT987" i="1"/>
  <c r="BE987" i="1"/>
  <c r="BF983" i="1"/>
  <c r="AU983" i="1"/>
  <c r="BD983" i="1"/>
  <c r="AS983" i="1"/>
  <c r="AP983" i="1"/>
  <c r="BA983" i="1"/>
  <c r="AT983" i="1"/>
  <c r="BE983" i="1"/>
  <c r="K960" i="1"/>
  <c r="AL960" i="1" s="1"/>
  <c r="I960" i="1"/>
  <c r="AI960" i="1" s="1"/>
  <c r="G960" i="1"/>
  <c r="AG960" i="1" s="1"/>
  <c r="E960" i="1"/>
  <c r="AE960" i="1" s="1"/>
  <c r="C960" i="1"/>
  <c r="H960" i="1"/>
  <c r="AH960" i="1" s="1"/>
  <c r="D960" i="1"/>
  <c r="J960" i="1"/>
  <c r="AJ960" i="1" s="1"/>
  <c r="F960" i="1"/>
  <c r="AF960" i="1" s="1"/>
  <c r="K956" i="1"/>
  <c r="AL956" i="1" s="1"/>
  <c r="I956" i="1"/>
  <c r="AI956" i="1" s="1"/>
  <c r="G956" i="1"/>
  <c r="AG956" i="1" s="1"/>
  <c r="E956" i="1"/>
  <c r="AE956" i="1" s="1"/>
  <c r="C956" i="1"/>
  <c r="H956" i="1"/>
  <c r="AH956" i="1" s="1"/>
  <c r="D956" i="1"/>
  <c r="J956" i="1"/>
  <c r="AJ956" i="1" s="1"/>
  <c r="F956" i="1"/>
  <c r="AF956" i="1" s="1"/>
  <c r="K944" i="1"/>
  <c r="AL944" i="1" s="1"/>
  <c r="I944" i="1"/>
  <c r="AI944" i="1" s="1"/>
  <c r="G944" i="1"/>
  <c r="AG944" i="1" s="1"/>
  <c r="E944" i="1"/>
  <c r="AE944" i="1" s="1"/>
  <c r="C944" i="1"/>
  <c r="H944" i="1"/>
  <c r="AH944" i="1" s="1"/>
  <c r="D944" i="1"/>
  <c r="J944" i="1"/>
  <c r="AJ944" i="1" s="1"/>
  <c r="F944" i="1"/>
  <c r="AF944" i="1" s="1"/>
  <c r="K940" i="1"/>
  <c r="AL940" i="1" s="1"/>
  <c r="I940" i="1"/>
  <c r="AI940" i="1" s="1"/>
  <c r="G940" i="1"/>
  <c r="AG940" i="1" s="1"/>
  <c r="E940" i="1"/>
  <c r="AE940" i="1" s="1"/>
  <c r="C940" i="1"/>
  <c r="H940" i="1"/>
  <c r="AH940" i="1" s="1"/>
  <c r="D940" i="1"/>
  <c r="J940" i="1"/>
  <c r="AJ940" i="1" s="1"/>
  <c r="F940" i="1"/>
  <c r="AF940" i="1" s="1"/>
  <c r="K924" i="1"/>
  <c r="AL924" i="1" s="1"/>
  <c r="I924" i="1"/>
  <c r="AI924" i="1" s="1"/>
  <c r="G924" i="1"/>
  <c r="AG924" i="1" s="1"/>
  <c r="E924" i="1"/>
  <c r="AE924" i="1" s="1"/>
  <c r="C924" i="1"/>
  <c r="H924" i="1"/>
  <c r="AH924" i="1" s="1"/>
  <c r="D924" i="1"/>
  <c r="J924" i="1"/>
  <c r="AJ924" i="1" s="1"/>
  <c r="F924" i="1"/>
  <c r="AF924" i="1" s="1"/>
  <c r="K920" i="1"/>
  <c r="AL920" i="1" s="1"/>
  <c r="I920" i="1"/>
  <c r="AI920" i="1" s="1"/>
  <c r="G920" i="1"/>
  <c r="AG920" i="1" s="1"/>
  <c r="E920" i="1"/>
  <c r="AE920" i="1" s="1"/>
  <c r="C920" i="1"/>
  <c r="H920" i="1"/>
  <c r="AH920" i="1" s="1"/>
  <c r="D920" i="1"/>
  <c r="J920" i="1"/>
  <c r="AJ920" i="1" s="1"/>
  <c r="F920" i="1"/>
  <c r="AF920" i="1" s="1"/>
  <c r="BH892" i="1"/>
  <c r="AW892" i="1"/>
  <c r="BC892" i="1"/>
  <c r="AR892" i="1"/>
  <c r="K888" i="1"/>
  <c r="AL888" i="1" s="1"/>
  <c r="I888" i="1"/>
  <c r="AI888" i="1" s="1"/>
  <c r="G888" i="1"/>
  <c r="AG888" i="1" s="1"/>
  <c r="E888" i="1"/>
  <c r="AE888" i="1" s="1"/>
  <c r="C888" i="1"/>
  <c r="J888" i="1"/>
  <c r="AJ888" i="1" s="1"/>
  <c r="H888" i="1"/>
  <c r="AH888" i="1" s="1"/>
  <c r="F888" i="1"/>
  <c r="AF888" i="1" s="1"/>
  <c r="D888" i="1"/>
  <c r="K886" i="1"/>
  <c r="AL886" i="1" s="1"/>
  <c r="I886" i="1"/>
  <c r="AI886" i="1" s="1"/>
  <c r="G886" i="1"/>
  <c r="AG886" i="1" s="1"/>
  <c r="E886" i="1"/>
  <c r="AE886" i="1" s="1"/>
  <c r="C886" i="1"/>
  <c r="J886" i="1"/>
  <c r="AJ886" i="1" s="1"/>
  <c r="H886" i="1"/>
  <c r="AH886" i="1" s="1"/>
  <c r="F886" i="1"/>
  <c r="AF886" i="1" s="1"/>
  <c r="D886" i="1"/>
  <c r="K884" i="1"/>
  <c r="AL884" i="1" s="1"/>
  <c r="I884" i="1"/>
  <c r="AI884" i="1" s="1"/>
  <c r="G884" i="1"/>
  <c r="AG884" i="1" s="1"/>
  <c r="E884" i="1"/>
  <c r="AE884" i="1" s="1"/>
  <c r="C884" i="1"/>
  <c r="J884" i="1"/>
  <c r="AJ884" i="1" s="1"/>
  <c r="H884" i="1"/>
  <c r="AH884" i="1" s="1"/>
  <c r="F884" i="1"/>
  <c r="AF884" i="1" s="1"/>
  <c r="D884" i="1"/>
  <c r="K870" i="1"/>
  <c r="AL870" i="1" s="1"/>
  <c r="I870" i="1"/>
  <c r="AI870" i="1" s="1"/>
  <c r="G870" i="1"/>
  <c r="AG870" i="1" s="1"/>
  <c r="E870" i="1"/>
  <c r="AE870" i="1" s="1"/>
  <c r="C870" i="1"/>
  <c r="J870" i="1"/>
  <c r="AJ870" i="1" s="1"/>
  <c r="H870" i="1"/>
  <c r="AH870" i="1" s="1"/>
  <c r="F870" i="1"/>
  <c r="AF870" i="1" s="1"/>
  <c r="D870" i="1"/>
  <c r="K868" i="1"/>
  <c r="AL868" i="1" s="1"/>
  <c r="I868" i="1"/>
  <c r="AI868" i="1" s="1"/>
  <c r="G868" i="1"/>
  <c r="AG868" i="1" s="1"/>
  <c r="E868" i="1"/>
  <c r="AE868" i="1" s="1"/>
  <c r="C868" i="1"/>
  <c r="J868" i="1"/>
  <c r="AJ868" i="1" s="1"/>
  <c r="H868" i="1"/>
  <c r="AH868" i="1" s="1"/>
  <c r="F868" i="1"/>
  <c r="AF868" i="1" s="1"/>
  <c r="D868" i="1"/>
  <c r="K866" i="1"/>
  <c r="AL866" i="1" s="1"/>
  <c r="I866" i="1"/>
  <c r="AI866" i="1" s="1"/>
  <c r="G866" i="1"/>
  <c r="AG866" i="1" s="1"/>
  <c r="E866" i="1"/>
  <c r="AE866" i="1" s="1"/>
  <c r="C866" i="1"/>
  <c r="J866" i="1"/>
  <c r="AJ866" i="1" s="1"/>
  <c r="H866" i="1"/>
  <c r="AH866" i="1" s="1"/>
  <c r="F866" i="1"/>
  <c r="AF866" i="1" s="1"/>
  <c r="D866" i="1"/>
  <c r="BD961" i="1"/>
  <c r="AS961" i="1"/>
  <c r="BF961" i="1"/>
  <c r="AU961" i="1"/>
  <c r="BA961" i="1"/>
  <c r="AP961" i="1"/>
  <c r="BE961" i="1"/>
  <c r="AT961" i="1"/>
  <c r="AD925" i="1"/>
  <c r="BB925" i="1"/>
  <c r="AQ925" i="1"/>
  <c r="AR925" i="1"/>
  <c r="BC925" i="1"/>
  <c r="BH925" i="1"/>
  <c r="AW925" i="1"/>
  <c r="AD890" i="1"/>
  <c r="BD890" i="1"/>
  <c r="AS890" i="1"/>
  <c r="BC890" i="1"/>
  <c r="AR890" i="1"/>
  <c r="BH890" i="1"/>
  <c r="AW890" i="1"/>
  <c r="BD943" i="1"/>
  <c r="AS943" i="1"/>
  <c r="BF943" i="1"/>
  <c r="AU943" i="1"/>
  <c r="BA943" i="1"/>
  <c r="AP943" i="1"/>
  <c r="BE943" i="1"/>
  <c r="AT943" i="1"/>
  <c r="AD872" i="1"/>
  <c r="BD872" i="1"/>
  <c r="AS872" i="1"/>
  <c r="BC872" i="1"/>
  <c r="AR872" i="1"/>
  <c r="BH872" i="1"/>
  <c r="AW872" i="1"/>
  <c r="B854" i="1"/>
  <c r="B853" i="1"/>
  <c r="B852" i="1"/>
  <c r="B851" i="1"/>
  <c r="B850" i="1"/>
  <c r="B849" i="1"/>
  <c r="B848" i="1"/>
  <c r="B836" i="1"/>
  <c r="B835" i="1"/>
  <c r="B834" i="1"/>
  <c r="B833" i="1"/>
  <c r="B832" i="1"/>
  <c r="B831" i="1"/>
  <c r="B830" i="1"/>
  <c r="B818" i="1"/>
  <c r="B817" i="1"/>
  <c r="B816" i="1"/>
  <c r="B815" i="1"/>
  <c r="B814" i="1"/>
  <c r="B813" i="1"/>
  <c r="B812" i="1"/>
  <c r="B800" i="1"/>
  <c r="B799" i="1"/>
  <c r="B798" i="1"/>
  <c r="B797" i="1"/>
  <c r="B796" i="1"/>
  <c r="B795" i="1"/>
  <c r="B794" i="1"/>
  <c r="B782" i="1"/>
  <c r="B781" i="1"/>
  <c r="B780" i="1"/>
  <c r="B779" i="1"/>
  <c r="B778" i="1"/>
  <c r="B777" i="1"/>
  <c r="B776" i="1"/>
  <c r="B764" i="1"/>
  <c r="B763" i="1"/>
  <c r="B762" i="1"/>
  <c r="B761" i="1"/>
  <c r="B760" i="1"/>
  <c r="B759" i="1"/>
  <c r="B758" i="1"/>
  <c r="B746" i="1"/>
  <c r="B745" i="1"/>
  <c r="B744" i="1"/>
  <c r="B743" i="1"/>
  <c r="B742" i="1"/>
  <c r="B741" i="1"/>
  <c r="B740" i="1"/>
  <c r="C731" i="1"/>
  <c r="C733" i="1"/>
  <c r="C735" i="1"/>
  <c r="C737" i="1"/>
  <c r="C724" i="1"/>
  <c r="C716" i="1"/>
  <c r="C708" i="1"/>
  <c r="C704" i="1"/>
  <c r="B700" i="1"/>
  <c r="B698" i="1"/>
  <c r="B697" i="1"/>
  <c r="B696" i="1"/>
  <c r="B695" i="1"/>
  <c r="B701" i="1"/>
  <c r="B699" i="1"/>
  <c r="B692" i="1"/>
  <c r="B691" i="1"/>
  <c r="B690" i="1"/>
  <c r="B689" i="1"/>
  <c r="B688" i="1"/>
  <c r="B687" i="1"/>
  <c r="B686" i="1"/>
  <c r="B683" i="1"/>
  <c r="B682" i="1"/>
  <c r="B681" i="1"/>
  <c r="B680" i="1"/>
  <c r="B679" i="1"/>
  <c r="B678" i="1"/>
  <c r="B677" i="1"/>
  <c r="B674" i="1"/>
  <c r="B673" i="1"/>
  <c r="B672" i="1"/>
  <c r="B671" i="1"/>
  <c r="B670" i="1"/>
  <c r="B669" i="1"/>
  <c r="B668" i="1"/>
  <c r="B665" i="1"/>
  <c r="B662" i="1"/>
  <c r="B661" i="1"/>
  <c r="B660" i="1"/>
  <c r="B659" i="1"/>
  <c r="B664" i="1"/>
  <c r="B663" i="1"/>
  <c r="B656" i="1"/>
  <c r="B655" i="1"/>
  <c r="B654" i="1"/>
  <c r="B653" i="1"/>
  <c r="B652" i="1"/>
  <c r="B651" i="1"/>
  <c r="B650" i="1"/>
  <c r="B647" i="1"/>
  <c r="B646" i="1"/>
  <c r="B645" i="1"/>
  <c r="B644" i="1"/>
  <c r="B643" i="1"/>
  <c r="B642" i="1"/>
  <c r="B641" i="1"/>
  <c r="B638" i="1"/>
  <c r="B637" i="1"/>
  <c r="B636" i="1"/>
  <c r="B635" i="1"/>
  <c r="B634" i="1"/>
  <c r="B633" i="1"/>
  <c r="B632" i="1"/>
  <c r="B629" i="1"/>
  <c r="B628" i="1"/>
  <c r="B627" i="1"/>
  <c r="B626" i="1"/>
  <c r="B625" i="1"/>
  <c r="B624" i="1"/>
  <c r="B623" i="1"/>
  <c r="B620" i="1"/>
  <c r="B619" i="1"/>
  <c r="B618" i="1"/>
  <c r="B617" i="1"/>
  <c r="B616" i="1"/>
  <c r="B615" i="1"/>
  <c r="B614" i="1"/>
  <c r="B611" i="1"/>
  <c r="B610" i="1"/>
  <c r="B609" i="1"/>
  <c r="B608" i="1"/>
  <c r="B607" i="1"/>
  <c r="B606" i="1"/>
  <c r="B605" i="1"/>
  <c r="B602" i="1"/>
  <c r="B601" i="1"/>
  <c r="B600" i="1"/>
  <c r="B599" i="1"/>
  <c r="B598" i="1"/>
  <c r="B597" i="1"/>
  <c r="B596" i="1"/>
  <c r="B593" i="1"/>
  <c r="B592" i="1"/>
  <c r="B591" i="1"/>
  <c r="B590" i="1"/>
  <c r="B589" i="1"/>
  <c r="B588" i="1"/>
  <c r="B587" i="1"/>
  <c r="B584" i="1"/>
  <c r="B583" i="1"/>
  <c r="B582" i="1"/>
  <c r="B581" i="1"/>
  <c r="B580" i="1"/>
  <c r="B579" i="1"/>
  <c r="B578" i="1"/>
  <c r="B575" i="1"/>
  <c r="B574" i="1"/>
  <c r="B573" i="1"/>
  <c r="B572" i="1"/>
  <c r="B571" i="1"/>
  <c r="B570" i="1"/>
  <c r="B569" i="1"/>
  <c r="B566" i="1"/>
  <c r="B565" i="1"/>
  <c r="B564" i="1"/>
  <c r="B563" i="1"/>
  <c r="B562" i="1"/>
  <c r="B561" i="1"/>
  <c r="B560" i="1"/>
  <c r="B557" i="1"/>
  <c r="B556" i="1"/>
  <c r="B555" i="1"/>
  <c r="B554" i="1"/>
  <c r="B553" i="1"/>
  <c r="B552" i="1"/>
  <c r="B551" i="1"/>
  <c r="B548" i="1"/>
  <c r="B547" i="1"/>
  <c r="B546" i="1"/>
  <c r="B545" i="1"/>
  <c r="B544" i="1"/>
  <c r="B543" i="1"/>
  <c r="B542" i="1"/>
  <c r="C537" i="1"/>
  <c r="C535" i="1"/>
  <c r="C533" i="1"/>
  <c r="C727" i="1"/>
  <c r="C723" i="1"/>
  <c r="C707" i="1"/>
  <c r="C445" i="1"/>
  <c r="C447" i="1"/>
  <c r="C449" i="1"/>
  <c r="C436" i="1"/>
  <c r="C428" i="1"/>
  <c r="C420" i="1"/>
  <c r="C416" i="1"/>
  <c r="C408" i="1"/>
  <c r="C400" i="1"/>
  <c r="C312" i="1"/>
  <c r="C310" i="1"/>
  <c r="C308" i="1"/>
  <c r="C303" i="1"/>
  <c r="C301" i="1"/>
  <c r="C299" i="1"/>
  <c r="C294" i="1"/>
  <c r="C292" i="1"/>
  <c r="C290" i="1"/>
  <c r="C285" i="1"/>
  <c r="C283" i="1"/>
  <c r="C281" i="1"/>
  <c r="C276" i="1"/>
  <c r="C274" i="1"/>
  <c r="C272" i="1"/>
  <c r="C267" i="1"/>
  <c r="C265" i="1"/>
  <c r="C263" i="1"/>
  <c r="C258" i="1"/>
  <c r="C256" i="1"/>
  <c r="C254" i="1"/>
  <c r="B251" i="1"/>
  <c r="B250" i="1"/>
  <c r="B249" i="1"/>
  <c r="B248" i="1"/>
  <c r="B247" i="1"/>
  <c r="B246" i="1"/>
  <c r="B245" i="1"/>
  <c r="B242" i="1"/>
  <c r="B241" i="1"/>
  <c r="B240" i="1"/>
  <c r="B239" i="1"/>
  <c r="B238" i="1"/>
  <c r="B237" i="1"/>
  <c r="B236" i="1"/>
  <c r="B233" i="1"/>
  <c r="B232" i="1"/>
  <c r="B231" i="1"/>
  <c r="B230" i="1"/>
  <c r="B229" i="1"/>
  <c r="B228" i="1"/>
  <c r="B227" i="1"/>
  <c r="B224" i="1"/>
  <c r="B223" i="1"/>
  <c r="B222" i="1"/>
  <c r="B221" i="1"/>
  <c r="B220" i="1"/>
  <c r="B219" i="1"/>
  <c r="B218" i="1"/>
  <c r="B485" i="1"/>
  <c r="B484" i="1"/>
  <c r="B483" i="1"/>
  <c r="B482" i="1"/>
  <c r="B481" i="1"/>
  <c r="B480" i="1"/>
  <c r="B479" i="1"/>
  <c r="B467" i="1"/>
  <c r="B466" i="1"/>
  <c r="B465" i="1"/>
  <c r="B464" i="1"/>
  <c r="B463" i="1"/>
  <c r="B462" i="1"/>
  <c r="B461" i="1"/>
  <c r="AZ443" i="1"/>
  <c r="C439" i="1"/>
  <c r="C435" i="1"/>
  <c r="C429" i="1"/>
  <c r="C425" i="1"/>
  <c r="C419" i="1"/>
  <c r="C413" i="1"/>
  <c r="C409" i="1"/>
  <c r="C403" i="1"/>
  <c r="C399" i="1"/>
  <c r="B386" i="1"/>
  <c r="B385" i="1"/>
  <c r="B384" i="1"/>
  <c r="B383" i="1"/>
  <c r="B382" i="1"/>
  <c r="B381" i="1"/>
  <c r="B380" i="1"/>
  <c r="B368" i="1"/>
  <c r="B367" i="1"/>
  <c r="B366" i="1"/>
  <c r="B365" i="1"/>
  <c r="B364" i="1"/>
  <c r="B363" i="1"/>
  <c r="B362" i="1"/>
  <c r="B350" i="1"/>
  <c r="B349" i="1"/>
  <c r="B348" i="1"/>
  <c r="B347" i="1"/>
  <c r="B346" i="1"/>
  <c r="B345" i="1"/>
  <c r="B344" i="1"/>
  <c r="B332" i="1"/>
  <c r="B331" i="1"/>
  <c r="B330" i="1"/>
  <c r="B329" i="1"/>
  <c r="B328" i="1"/>
  <c r="B327" i="1"/>
  <c r="B326" i="1"/>
  <c r="C314" i="1"/>
  <c r="AZ446" i="1"/>
  <c r="B80" i="1"/>
  <c r="B79" i="1"/>
  <c r="B78" i="1"/>
  <c r="B77" i="1"/>
  <c r="B76" i="1"/>
  <c r="B75" i="1"/>
  <c r="B74" i="1"/>
  <c r="B62" i="1"/>
  <c r="B61" i="1"/>
  <c r="B60" i="1"/>
  <c r="B59" i="1"/>
  <c r="B58" i="1"/>
  <c r="B57" i="1"/>
  <c r="B56" i="1"/>
  <c r="B44" i="1"/>
  <c r="B43" i="1"/>
  <c r="B42" i="1"/>
  <c r="B41" i="1"/>
  <c r="B40" i="1"/>
  <c r="B39" i="1"/>
  <c r="B38" i="1"/>
  <c r="B26" i="1"/>
  <c r="B25" i="1"/>
  <c r="B24" i="1"/>
  <c r="B23" i="1"/>
  <c r="B22" i="1"/>
  <c r="B21" i="1"/>
  <c r="B20" i="1"/>
  <c r="C12" i="1"/>
  <c r="C14" i="1"/>
  <c r="C16" i="1"/>
  <c r="C2" i="1"/>
  <c r="C4" i="1"/>
  <c r="C6" i="1"/>
  <c r="C8" i="1"/>
  <c r="K1362" i="1"/>
  <c r="AL1362" i="1" s="1"/>
  <c r="I1362" i="1"/>
  <c r="AI1362" i="1" s="1"/>
  <c r="G1362" i="1"/>
  <c r="AG1362" i="1" s="1"/>
  <c r="E1362" i="1"/>
  <c r="AE1362" i="1" s="1"/>
  <c r="C1362" i="1"/>
  <c r="J1362" i="1"/>
  <c r="AJ1362" i="1" s="1"/>
  <c r="F1362" i="1"/>
  <c r="AF1362" i="1" s="1"/>
  <c r="H1362" i="1"/>
  <c r="AH1362" i="1" s="1"/>
  <c r="D1362" i="1"/>
  <c r="J1365" i="1"/>
  <c r="AJ1365" i="1" s="1"/>
  <c r="H1365" i="1"/>
  <c r="AH1365" i="1" s="1"/>
  <c r="F1365" i="1"/>
  <c r="AF1365" i="1" s="1"/>
  <c r="D1365" i="1"/>
  <c r="I1365" i="1"/>
  <c r="AI1365" i="1" s="1"/>
  <c r="E1365" i="1"/>
  <c r="AE1365" i="1" s="1"/>
  <c r="G1365" i="1"/>
  <c r="AG1365" i="1" s="1"/>
  <c r="K1365" i="1"/>
  <c r="AL1365" i="1" s="1"/>
  <c r="C1365" i="1"/>
  <c r="J1367" i="1"/>
  <c r="AJ1367" i="1" s="1"/>
  <c r="H1367" i="1"/>
  <c r="AH1367" i="1" s="1"/>
  <c r="F1367" i="1"/>
  <c r="AF1367" i="1" s="1"/>
  <c r="D1367" i="1"/>
  <c r="I1367" i="1"/>
  <c r="AI1367" i="1" s="1"/>
  <c r="E1367" i="1"/>
  <c r="AE1367" i="1" s="1"/>
  <c r="K1367" i="1"/>
  <c r="AL1367" i="1" s="1"/>
  <c r="G1367" i="1"/>
  <c r="AG1367" i="1" s="1"/>
  <c r="C1367" i="1"/>
  <c r="BF1363" i="1"/>
  <c r="AU1363" i="1"/>
  <c r="BD1363" i="1"/>
  <c r="AS1363" i="1"/>
  <c r="AP1363" i="1"/>
  <c r="BA1363" i="1"/>
  <c r="AT1363" i="1"/>
  <c r="BE1363" i="1"/>
  <c r="BB1361" i="1"/>
  <c r="AQ1361" i="1"/>
  <c r="BF1361" i="1"/>
  <c r="AU1361" i="1"/>
  <c r="BD1361" i="1"/>
  <c r="AS1361" i="1"/>
  <c r="AP1361" i="1"/>
  <c r="BA1361" i="1"/>
  <c r="AT1361" i="1"/>
  <c r="BE1361" i="1"/>
  <c r="K1355" i="1"/>
  <c r="AL1355" i="1" s="1"/>
  <c r="I1355" i="1"/>
  <c r="AI1355" i="1" s="1"/>
  <c r="G1355" i="1"/>
  <c r="AG1355" i="1" s="1"/>
  <c r="E1355" i="1"/>
  <c r="AE1355" i="1" s="1"/>
  <c r="C1355" i="1"/>
  <c r="H1355" i="1"/>
  <c r="AH1355" i="1" s="1"/>
  <c r="D1355" i="1"/>
  <c r="J1355" i="1"/>
  <c r="AJ1355" i="1" s="1"/>
  <c r="F1355" i="1"/>
  <c r="AF1355" i="1" s="1"/>
  <c r="K1354" i="1"/>
  <c r="AL1354" i="1" s="1"/>
  <c r="I1354" i="1"/>
  <c r="AI1354" i="1" s="1"/>
  <c r="G1354" i="1"/>
  <c r="AG1354" i="1" s="1"/>
  <c r="E1354" i="1"/>
  <c r="AE1354" i="1" s="1"/>
  <c r="C1354" i="1"/>
  <c r="J1354" i="1"/>
  <c r="AJ1354" i="1" s="1"/>
  <c r="F1354" i="1"/>
  <c r="AF1354" i="1" s="1"/>
  <c r="H1354" i="1"/>
  <c r="AH1354" i="1" s="1"/>
  <c r="D1354" i="1"/>
  <c r="J1357" i="1"/>
  <c r="AJ1357" i="1" s="1"/>
  <c r="H1357" i="1"/>
  <c r="AH1357" i="1" s="1"/>
  <c r="F1357" i="1"/>
  <c r="AF1357" i="1" s="1"/>
  <c r="D1357" i="1"/>
  <c r="K1357" i="1"/>
  <c r="AL1357" i="1" s="1"/>
  <c r="G1357" i="1"/>
  <c r="AG1357" i="1" s="1"/>
  <c r="C1357" i="1"/>
  <c r="I1357" i="1"/>
  <c r="AI1357" i="1" s="1"/>
  <c r="E1357" i="1"/>
  <c r="AE1357" i="1" s="1"/>
  <c r="K1310" i="1"/>
  <c r="AL1310" i="1" s="1"/>
  <c r="I1310" i="1"/>
  <c r="AI1310" i="1" s="1"/>
  <c r="G1310" i="1"/>
  <c r="AG1310" i="1" s="1"/>
  <c r="E1310" i="1"/>
  <c r="AE1310" i="1" s="1"/>
  <c r="C1310" i="1"/>
  <c r="H1310" i="1"/>
  <c r="AH1310" i="1" s="1"/>
  <c r="D1310" i="1"/>
  <c r="J1310" i="1"/>
  <c r="AJ1310" i="1" s="1"/>
  <c r="F1310" i="1"/>
  <c r="AF1310" i="1" s="1"/>
  <c r="K1309" i="1"/>
  <c r="AL1309" i="1" s="1"/>
  <c r="I1309" i="1"/>
  <c r="AI1309" i="1" s="1"/>
  <c r="G1309" i="1"/>
  <c r="AG1309" i="1" s="1"/>
  <c r="E1309" i="1"/>
  <c r="AE1309" i="1" s="1"/>
  <c r="C1309" i="1"/>
  <c r="J1309" i="1"/>
  <c r="AJ1309" i="1" s="1"/>
  <c r="F1309" i="1"/>
  <c r="AF1309" i="1" s="1"/>
  <c r="H1309" i="1"/>
  <c r="AH1309" i="1" s="1"/>
  <c r="D1309" i="1"/>
  <c r="K1313" i="1"/>
  <c r="AL1313" i="1" s="1"/>
  <c r="I1313" i="1"/>
  <c r="AI1313" i="1" s="1"/>
  <c r="G1313" i="1"/>
  <c r="AG1313" i="1" s="1"/>
  <c r="E1313" i="1"/>
  <c r="AE1313" i="1" s="1"/>
  <c r="C1313" i="1"/>
  <c r="J1313" i="1"/>
  <c r="AJ1313" i="1" s="1"/>
  <c r="F1313" i="1"/>
  <c r="AF1313" i="1" s="1"/>
  <c r="H1313" i="1"/>
  <c r="AH1313" i="1" s="1"/>
  <c r="D1313" i="1"/>
  <c r="K1292" i="1"/>
  <c r="AL1292" i="1" s="1"/>
  <c r="I1292" i="1"/>
  <c r="AI1292" i="1" s="1"/>
  <c r="G1292" i="1"/>
  <c r="AG1292" i="1" s="1"/>
  <c r="E1292" i="1"/>
  <c r="AE1292" i="1" s="1"/>
  <c r="C1292" i="1"/>
  <c r="J1292" i="1"/>
  <c r="AJ1292" i="1" s="1"/>
  <c r="F1292" i="1"/>
  <c r="AF1292" i="1" s="1"/>
  <c r="H1292" i="1"/>
  <c r="AH1292" i="1" s="1"/>
  <c r="D1292" i="1"/>
  <c r="B1286" i="1"/>
  <c r="B1285" i="1"/>
  <c r="B1284" i="1"/>
  <c r="B1283" i="1"/>
  <c r="B1282" i="1"/>
  <c r="B1281" i="1"/>
  <c r="B1280" i="1"/>
  <c r="K1272" i="1"/>
  <c r="AL1272" i="1" s="1"/>
  <c r="I1272" i="1"/>
  <c r="AI1272" i="1" s="1"/>
  <c r="G1272" i="1"/>
  <c r="AG1272" i="1" s="1"/>
  <c r="E1272" i="1"/>
  <c r="AE1272" i="1" s="1"/>
  <c r="C1272" i="1"/>
  <c r="J1272" i="1"/>
  <c r="AJ1272" i="1" s="1"/>
  <c r="F1272" i="1"/>
  <c r="AF1272" i="1" s="1"/>
  <c r="H1272" i="1"/>
  <c r="AH1272" i="1" s="1"/>
  <c r="D1272" i="1"/>
  <c r="K1256" i="1"/>
  <c r="AL1256" i="1" s="1"/>
  <c r="I1256" i="1"/>
  <c r="AI1256" i="1" s="1"/>
  <c r="G1256" i="1"/>
  <c r="AG1256" i="1" s="1"/>
  <c r="E1256" i="1"/>
  <c r="AE1256" i="1" s="1"/>
  <c r="C1256" i="1"/>
  <c r="J1256" i="1"/>
  <c r="AJ1256" i="1" s="1"/>
  <c r="F1256" i="1"/>
  <c r="AF1256" i="1" s="1"/>
  <c r="H1256" i="1"/>
  <c r="AH1256" i="1" s="1"/>
  <c r="D1256" i="1"/>
  <c r="B1250" i="1"/>
  <c r="B1249" i="1"/>
  <c r="B1248" i="1"/>
  <c r="B1247" i="1"/>
  <c r="B1246" i="1"/>
  <c r="B1245" i="1"/>
  <c r="B1244" i="1"/>
  <c r="B1340" i="1"/>
  <c r="B1338" i="1"/>
  <c r="B1337" i="1"/>
  <c r="B1336" i="1"/>
  <c r="B1335" i="1"/>
  <c r="B1334" i="1"/>
  <c r="B1339" i="1"/>
  <c r="K1326" i="1"/>
  <c r="AL1326" i="1" s="1"/>
  <c r="I1326" i="1"/>
  <c r="AI1326" i="1" s="1"/>
  <c r="G1326" i="1"/>
  <c r="AG1326" i="1" s="1"/>
  <c r="E1326" i="1"/>
  <c r="AE1326" i="1" s="1"/>
  <c r="C1326" i="1"/>
  <c r="H1326" i="1"/>
  <c r="AH1326" i="1" s="1"/>
  <c r="D1326" i="1"/>
  <c r="F1326" i="1"/>
  <c r="AF1326" i="1" s="1"/>
  <c r="J1326" i="1"/>
  <c r="AJ1326" i="1" s="1"/>
  <c r="K1327" i="1"/>
  <c r="AL1327" i="1" s="1"/>
  <c r="I1327" i="1"/>
  <c r="AI1327" i="1" s="1"/>
  <c r="G1327" i="1"/>
  <c r="AG1327" i="1" s="1"/>
  <c r="E1327" i="1"/>
  <c r="AE1327" i="1" s="1"/>
  <c r="C1327" i="1"/>
  <c r="J1327" i="1"/>
  <c r="AJ1327" i="1" s="1"/>
  <c r="F1327" i="1"/>
  <c r="AF1327" i="1" s="1"/>
  <c r="H1327" i="1"/>
  <c r="AH1327" i="1" s="1"/>
  <c r="D1327" i="1"/>
  <c r="K1331" i="1"/>
  <c r="AL1331" i="1" s="1"/>
  <c r="I1331" i="1"/>
  <c r="AI1331" i="1" s="1"/>
  <c r="G1331" i="1"/>
  <c r="AG1331" i="1" s="1"/>
  <c r="E1331" i="1"/>
  <c r="AE1331" i="1" s="1"/>
  <c r="C1331" i="1"/>
  <c r="J1331" i="1"/>
  <c r="AJ1331" i="1" s="1"/>
  <c r="F1331" i="1"/>
  <c r="AF1331" i="1" s="1"/>
  <c r="H1331" i="1"/>
  <c r="AH1331" i="1" s="1"/>
  <c r="D1331" i="1"/>
  <c r="BB1312" i="1"/>
  <c r="AQ1312" i="1"/>
  <c r="BD1312" i="1"/>
  <c r="AS1312" i="1"/>
  <c r="AP1312" i="1"/>
  <c r="BA1312" i="1"/>
  <c r="AT1312" i="1"/>
  <c r="BE1312" i="1"/>
  <c r="BF1308" i="1"/>
  <c r="AU1308" i="1"/>
  <c r="AD1294" i="1"/>
  <c r="AD1293" i="1"/>
  <c r="BC1293" i="1"/>
  <c r="AR1293" i="1"/>
  <c r="BH1293" i="1"/>
  <c r="AW1293" i="1"/>
  <c r="BF1289" i="1"/>
  <c r="AU1289" i="1"/>
  <c r="BD1289" i="1"/>
  <c r="AS1289" i="1"/>
  <c r="AP1289" i="1"/>
  <c r="BA1289" i="1"/>
  <c r="AT1289" i="1"/>
  <c r="BE1289" i="1"/>
  <c r="BF1277" i="1"/>
  <c r="AU1277" i="1"/>
  <c r="BD1277" i="1"/>
  <c r="AS1277" i="1"/>
  <c r="AP1277" i="1"/>
  <c r="BA1277" i="1"/>
  <c r="AT1277" i="1"/>
  <c r="BE1277" i="1"/>
  <c r="BD1276" i="1"/>
  <c r="AS1276" i="1"/>
  <c r="BF1273" i="1"/>
  <c r="AU1273" i="1"/>
  <c r="BD1273" i="1"/>
  <c r="AS1273" i="1"/>
  <c r="AP1273" i="1"/>
  <c r="BA1273" i="1"/>
  <c r="AT1273" i="1"/>
  <c r="BE1273" i="1"/>
  <c r="BB1271" i="1"/>
  <c r="AQ1271" i="1"/>
  <c r="BF1276" i="1"/>
  <c r="AU1276" i="1"/>
  <c r="BA1276" i="1"/>
  <c r="AP1276" i="1"/>
  <c r="BE1276" i="1"/>
  <c r="AT1276" i="1"/>
  <c r="BF1257" i="1"/>
  <c r="AU1257" i="1"/>
  <c r="BD1257" i="1"/>
  <c r="AS1257" i="1"/>
  <c r="AP1257" i="1"/>
  <c r="BA1257" i="1"/>
  <c r="AT1257" i="1"/>
  <c r="BE1257" i="1"/>
  <c r="BF1253" i="1"/>
  <c r="AU1253" i="1"/>
  <c r="BD1253" i="1"/>
  <c r="AS1253" i="1"/>
  <c r="AP1253" i="1"/>
  <c r="BA1253" i="1"/>
  <c r="AT1253" i="1"/>
  <c r="BE1253" i="1"/>
  <c r="BB1308" i="1"/>
  <c r="AQ1308" i="1"/>
  <c r="BD1308" i="1"/>
  <c r="AS1308" i="1"/>
  <c r="AP1308" i="1"/>
  <c r="BA1308" i="1"/>
  <c r="AT1308" i="1"/>
  <c r="BE1308" i="1"/>
  <c r="BF1295" i="1"/>
  <c r="AU1295" i="1"/>
  <c r="BD1295" i="1"/>
  <c r="AS1295" i="1"/>
  <c r="AP1295" i="1"/>
  <c r="BA1295" i="1"/>
  <c r="AT1295" i="1"/>
  <c r="BE1295" i="1"/>
  <c r="BD1294" i="1"/>
  <c r="AS1294" i="1"/>
  <c r="AD1291" i="1"/>
  <c r="BC1291" i="1"/>
  <c r="AR1291" i="1"/>
  <c r="BH1291" i="1"/>
  <c r="AW1291" i="1"/>
  <c r="BF1294" i="1"/>
  <c r="AU1294" i="1"/>
  <c r="BA1294" i="1"/>
  <c r="AP1294" i="1"/>
  <c r="BE1294" i="1"/>
  <c r="AT1294" i="1"/>
  <c r="AZ1276" i="1"/>
  <c r="AO1276" i="1"/>
  <c r="AN1276" i="1"/>
  <c r="BF1275" i="1"/>
  <c r="AU1275" i="1"/>
  <c r="BD1275" i="1"/>
  <c r="AS1275" i="1"/>
  <c r="AP1275" i="1"/>
  <c r="BA1275" i="1"/>
  <c r="AT1275" i="1"/>
  <c r="BE1275" i="1"/>
  <c r="BF1271" i="1"/>
  <c r="AU1271" i="1"/>
  <c r="BD1271" i="1"/>
  <c r="AS1271" i="1"/>
  <c r="AP1271" i="1"/>
  <c r="BA1271" i="1"/>
  <c r="AT1271" i="1"/>
  <c r="BE1271" i="1"/>
  <c r="BF1259" i="1"/>
  <c r="AU1259" i="1"/>
  <c r="BF1255" i="1"/>
  <c r="AU1255" i="1"/>
  <c r="BB1258" i="1"/>
  <c r="AQ1258" i="1"/>
  <c r="AR1258" i="1"/>
  <c r="BC1258" i="1"/>
  <c r="BH1258" i="1"/>
  <c r="AW1258" i="1"/>
  <c r="B1240" i="1"/>
  <c r="B1239" i="1"/>
  <c r="B1238" i="1"/>
  <c r="B1237" i="1"/>
  <c r="B1236" i="1"/>
  <c r="B1235" i="1"/>
  <c r="B1241" i="1"/>
  <c r="BB1229" i="1"/>
  <c r="AQ1229" i="1"/>
  <c r="K1226" i="1"/>
  <c r="AL1226" i="1" s="1"/>
  <c r="I1226" i="1"/>
  <c r="AI1226" i="1" s="1"/>
  <c r="G1226" i="1"/>
  <c r="AG1226" i="1" s="1"/>
  <c r="E1226" i="1"/>
  <c r="AE1226" i="1" s="1"/>
  <c r="C1226" i="1"/>
  <c r="J1226" i="1"/>
  <c r="AJ1226" i="1" s="1"/>
  <c r="F1226" i="1"/>
  <c r="AF1226" i="1" s="1"/>
  <c r="H1226" i="1"/>
  <c r="AH1226" i="1" s="1"/>
  <c r="D1226" i="1"/>
  <c r="K1230" i="1"/>
  <c r="AL1230" i="1" s="1"/>
  <c r="I1230" i="1"/>
  <c r="AI1230" i="1" s="1"/>
  <c r="G1230" i="1"/>
  <c r="AG1230" i="1" s="1"/>
  <c r="E1230" i="1"/>
  <c r="AE1230" i="1" s="1"/>
  <c r="C1230" i="1"/>
  <c r="J1230" i="1"/>
  <c r="AJ1230" i="1" s="1"/>
  <c r="F1230" i="1"/>
  <c r="AF1230" i="1" s="1"/>
  <c r="H1230" i="1"/>
  <c r="AH1230" i="1" s="1"/>
  <c r="D1230" i="1"/>
  <c r="K1213" i="1"/>
  <c r="AL1213" i="1" s="1"/>
  <c r="I1213" i="1"/>
  <c r="AI1213" i="1" s="1"/>
  <c r="G1213" i="1"/>
  <c r="AG1213" i="1" s="1"/>
  <c r="E1213" i="1"/>
  <c r="AE1213" i="1" s="1"/>
  <c r="C1213" i="1"/>
  <c r="H1213" i="1"/>
  <c r="AH1213" i="1" s="1"/>
  <c r="D1213" i="1"/>
  <c r="J1213" i="1"/>
  <c r="AJ1213" i="1" s="1"/>
  <c r="F1213" i="1"/>
  <c r="AF1213" i="1" s="1"/>
  <c r="K1209" i="1"/>
  <c r="AL1209" i="1" s="1"/>
  <c r="I1209" i="1"/>
  <c r="AI1209" i="1" s="1"/>
  <c r="G1209" i="1"/>
  <c r="AG1209" i="1" s="1"/>
  <c r="E1209" i="1"/>
  <c r="AE1209" i="1" s="1"/>
  <c r="C1209" i="1"/>
  <c r="H1209" i="1"/>
  <c r="AH1209" i="1" s="1"/>
  <c r="D1209" i="1"/>
  <c r="J1209" i="1"/>
  <c r="AJ1209" i="1" s="1"/>
  <c r="F1209" i="1"/>
  <c r="AF1209" i="1" s="1"/>
  <c r="K1210" i="1"/>
  <c r="AL1210" i="1" s="1"/>
  <c r="I1210" i="1"/>
  <c r="AI1210" i="1" s="1"/>
  <c r="G1210" i="1"/>
  <c r="AG1210" i="1" s="1"/>
  <c r="E1210" i="1"/>
  <c r="AE1210" i="1" s="1"/>
  <c r="C1210" i="1"/>
  <c r="J1210" i="1"/>
  <c r="AJ1210" i="1" s="1"/>
  <c r="F1210" i="1"/>
  <c r="AF1210" i="1" s="1"/>
  <c r="D1210" i="1"/>
  <c r="H1210" i="1"/>
  <c r="AH1210" i="1" s="1"/>
  <c r="K1214" i="1"/>
  <c r="AL1214" i="1" s="1"/>
  <c r="I1214" i="1"/>
  <c r="AI1214" i="1" s="1"/>
  <c r="G1214" i="1"/>
  <c r="AG1214" i="1" s="1"/>
  <c r="E1214" i="1"/>
  <c r="AE1214" i="1" s="1"/>
  <c r="C1214" i="1"/>
  <c r="J1214" i="1"/>
  <c r="AJ1214" i="1" s="1"/>
  <c r="F1214" i="1"/>
  <c r="AF1214" i="1" s="1"/>
  <c r="D1214" i="1"/>
  <c r="H1214" i="1"/>
  <c r="AH1214" i="1" s="1"/>
  <c r="B1205" i="1"/>
  <c r="B1203" i="1"/>
  <c r="B1201" i="1"/>
  <c r="B1200" i="1"/>
  <c r="B1199" i="1"/>
  <c r="B1204" i="1"/>
  <c r="B1202" i="1"/>
  <c r="AD1259" i="1"/>
  <c r="BC1259" i="1"/>
  <c r="AR1259" i="1"/>
  <c r="BH1259" i="1"/>
  <c r="AW1259" i="1"/>
  <c r="AD1255" i="1"/>
  <c r="BC1255" i="1"/>
  <c r="AR1255" i="1"/>
  <c r="BH1255" i="1"/>
  <c r="AW1255" i="1"/>
  <c r="AD1229" i="1"/>
  <c r="BC1229" i="1"/>
  <c r="AR1229" i="1"/>
  <c r="BH1229" i="1"/>
  <c r="AW1229" i="1"/>
  <c r="AD1211" i="1"/>
  <c r="BC1211" i="1"/>
  <c r="AR1211" i="1"/>
  <c r="BH1211" i="1"/>
  <c r="AW1211" i="1"/>
  <c r="K1190" i="1"/>
  <c r="AL1190" i="1" s="1"/>
  <c r="I1190" i="1"/>
  <c r="AI1190" i="1" s="1"/>
  <c r="G1190" i="1"/>
  <c r="AG1190" i="1" s="1"/>
  <c r="E1190" i="1"/>
  <c r="AE1190" i="1" s="1"/>
  <c r="C1190" i="1"/>
  <c r="J1190" i="1"/>
  <c r="AJ1190" i="1" s="1"/>
  <c r="F1190" i="1"/>
  <c r="AF1190" i="1" s="1"/>
  <c r="H1190" i="1"/>
  <c r="AH1190" i="1" s="1"/>
  <c r="D1190" i="1"/>
  <c r="K1174" i="1"/>
  <c r="AL1174" i="1" s="1"/>
  <c r="I1174" i="1"/>
  <c r="AI1174" i="1" s="1"/>
  <c r="G1174" i="1"/>
  <c r="AG1174" i="1" s="1"/>
  <c r="E1174" i="1"/>
  <c r="AE1174" i="1" s="1"/>
  <c r="C1174" i="1"/>
  <c r="J1174" i="1"/>
  <c r="AJ1174" i="1" s="1"/>
  <c r="F1174" i="1"/>
  <c r="AF1174" i="1" s="1"/>
  <c r="H1174" i="1"/>
  <c r="AH1174" i="1" s="1"/>
  <c r="D1174" i="1"/>
  <c r="K1158" i="1"/>
  <c r="AL1158" i="1" s="1"/>
  <c r="I1158" i="1"/>
  <c r="AI1158" i="1" s="1"/>
  <c r="G1158" i="1"/>
  <c r="AG1158" i="1" s="1"/>
  <c r="E1158" i="1"/>
  <c r="AE1158" i="1" s="1"/>
  <c r="C1158" i="1"/>
  <c r="J1158" i="1"/>
  <c r="AJ1158" i="1" s="1"/>
  <c r="F1158" i="1"/>
  <c r="AF1158" i="1" s="1"/>
  <c r="H1158" i="1"/>
  <c r="AH1158" i="1" s="1"/>
  <c r="D1158" i="1"/>
  <c r="K1154" i="1"/>
  <c r="AL1154" i="1" s="1"/>
  <c r="I1154" i="1"/>
  <c r="AI1154" i="1" s="1"/>
  <c r="G1154" i="1"/>
  <c r="AG1154" i="1" s="1"/>
  <c r="E1154" i="1"/>
  <c r="AE1154" i="1" s="1"/>
  <c r="C1154" i="1"/>
  <c r="J1154" i="1"/>
  <c r="AJ1154" i="1" s="1"/>
  <c r="F1154" i="1"/>
  <c r="AF1154" i="1" s="1"/>
  <c r="H1154" i="1"/>
  <c r="AH1154" i="1" s="1"/>
  <c r="D1154" i="1"/>
  <c r="K1138" i="1"/>
  <c r="AL1138" i="1" s="1"/>
  <c r="I1138" i="1"/>
  <c r="AI1138" i="1" s="1"/>
  <c r="G1138" i="1"/>
  <c r="AG1138" i="1" s="1"/>
  <c r="E1138" i="1"/>
  <c r="AE1138" i="1" s="1"/>
  <c r="C1138" i="1"/>
  <c r="J1138" i="1"/>
  <c r="AJ1138" i="1" s="1"/>
  <c r="F1138" i="1"/>
  <c r="AF1138" i="1" s="1"/>
  <c r="H1138" i="1"/>
  <c r="AH1138" i="1" s="1"/>
  <c r="D1138" i="1"/>
  <c r="K1192" i="1"/>
  <c r="AL1192" i="1" s="1"/>
  <c r="I1192" i="1"/>
  <c r="AI1192" i="1" s="1"/>
  <c r="G1192" i="1"/>
  <c r="AG1192" i="1" s="1"/>
  <c r="E1192" i="1"/>
  <c r="AE1192" i="1" s="1"/>
  <c r="C1192" i="1"/>
  <c r="J1192" i="1"/>
  <c r="AJ1192" i="1" s="1"/>
  <c r="H1192" i="1"/>
  <c r="AH1192" i="1" s="1"/>
  <c r="F1192" i="1"/>
  <c r="AF1192" i="1" s="1"/>
  <c r="D1192" i="1"/>
  <c r="K1194" i="1"/>
  <c r="AL1194" i="1" s="1"/>
  <c r="I1194" i="1"/>
  <c r="AI1194" i="1" s="1"/>
  <c r="G1194" i="1"/>
  <c r="AG1194" i="1" s="1"/>
  <c r="E1194" i="1"/>
  <c r="AE1194" i="1" s="1"/>
  <c r="C1194" i="1"/>
  <c r="J1194" i="1"/>
  <c r="AJ1194" i="1" s="1"/>
  <c r="H1194" i="1"/>
  <c r="AH1194" i="1" s="1"/>
  <c r="F1194" i="1"/>
  <c r="AF1194" i="1" s="1"/>
  <c r="D1194" i="1"/>
  <c r="K1196" i="1"/>
  <c r="AL1196" i="1" s="1"/>
  <c r="I1196" i="1"/>
  <c r="AI1196" i="1" s="1"/>
  <c r="G1196" i="1"/>
  <c r="AG1196" i="1" s="1"/>
  <c r="E1196" i="1"/>
  <c r="AE1196" i="1" s="1"/>
  <c r="C1196" i="1"/>
  <c r="J1196" i="1"/>
  <c r="AJ1196" i="1" s="1"/>
  <c r="H1196" i="1"/>
  <c r="AH1196" i="1" s="1"/>
  <c r="F1196" i="1"/>
  <c r="AF1196" i="1" s="1"/>
  <c r="D1196" i="1"/>
  <c r="K1177" i="1"/>
  <c r="AL1177" i="1" s="1"/>
  <c r="I1177" i="1"/>
  <c r="AI1177" i="1" s="1"/>
  <c r="G1177" i="1"/>
  <c r="AG1177" i="1" s="1"/>
  <c r="E1177" i="1"/>
  <c r="AE1177" i="1" s="1"/>
  <c r="C1177" i="1"/>
  <c r="H1177" i="1"/>
  <c r="AH1177" i="1" s="1"/>
  <c r="D1177" i="1"/>
  <c r="J1177" i="1"/>
  <c r="AJ1177" i="1" s="1"/>
  <c r="F1177" i="1"/>
  <c r="AF1177" i="1" s="1"/>
  <c r="K1173" i="1"/>
  <c r="AL1173" i="1" s="1"/>
  <c r="I1173" i="1"/>
  <c r="AI1173" i="1" s="1"/>
  <c r="G1173" i="1"/>
  <c r="AG1173" i="1" s="1"/>
  <c r="E1173" i="1"/>
  <c r="AE1173" i="1" s="1"/>
  <c r="C1173" i="1"/>
  <c r="H1173" i="1"/>
  <c r="AH1173" i="1" s="1"/>
  <c r="D1173" i="1"/>
  <c r="J1173" i="1"/>
  <c r="AJ1173" i="1" s="1"/>
  <c r="F1173" i="1"/>
  <c r="AF1173" i="1" s="1"/>
  <c r="K1159" i="1"/>
  <c r="AL1159" i="1" s="1"/>
  <c r="I1159" i="1"/>
  <c r="AI1159" i="1" s="1"/>
  <c r="G1159" i="1"/>
  <c r="AG1159" i="1" s="1"/>
  <c r="E1159" i="1"/>
  <c r="AE1159" i="1" s="1"/>
  <c r="C1159" i="1"/>
  <c r="H1159" i="1"/>
  <c r="AH1159" i="1" s="1"/>
  <c r="D1159" i="1"/>
  <c r="J1159" i="1"/>
  <c r="AJ1159" i="1" s="1"/>
  <c r="F1159" i="1"/>
  <c r="AF1159" i="1" s="1"/>
  <c r="K1155" i="1"/>
  <c r="AL1155" i="1" s="1"/>
  <c r="I1155" i="1"/>
  <c r="AI1155" i="1" s="1"/>
  <c r="G1155" i="1"/>
  <c r="AG1155" i="1" s="1"/>
  <c r="E1155" i="1"/>
  <c r="AE1155" i="1" s="1"/>
  <c r="C1155" i="1"/>
  <c r="H1155" i="1"/>
  <c r="AH1155" i="1" s="1"/>
  <c r="D1155" i="1"/>
  <c r="J1155" i="1"/>
  <c r="AJ1155" i="1" s="1"/>
  <c r="F1155" i="1"/>
  <c r="AF1155" i="1" s="1"/>
  <c r="K1141" i="1"/>
  <c r="AL1141" i="1" s="1"/>
  <c r="I1141" i="1"/>
  <c r="AI1141" i="1" s="1"/>
  <c r="G1141" i="1"/>
  <c r="AG1141" i="1" s="1"/>
  <c r="E1141" i="1"/>
  <c r="AE1141" i="1" s="1"/>
  <c r="C1141" i="1"/>
  <c r="H1141" i="1"/>
  <c r="AH1141" i="1" s="1"/>
  <c r="D1141" i="1"/>
  <c r="J1141" i="1"/>
  <c r="AJ1141" i="1" s="1"/>
  <c r="F1141" i="1"/>
  <c r="AF1141" i="1" s="1"/>
  <c r="K1137" i="1"/>
  <c r="AL1137" i="1" s="1"/>
  <c r="I1137" i="1"/>
  <c r="AI1137" i="1" s="1"/>
  <c r="G1137" i="1"/>
  <c r="AG1137" i="1" s="1"/>
  <c r="E1137" i="1"/>
  <c r="AE1137" i="1" s="1"/>
  <c r="C1137" i="1"/>
  <c r="H1137" i="1"/>
  <c r="AH1137" i="1" s="1"/>
  <c r="D1137" i="1"/>
  <c r="J1137" i="1"/>
  <c r="AJ1137" i="1" s="1"/>
  <c r="F1137" i="1"/>
  <c r="AF1137" i="1" s="1"/>
  <c r="BD1160" i="1"/>
  <c r="AS1160" i="1"/>
  <c r="BF1160" i="1"/>
  <c r="AU1160" i="1"/>
  <c r="BA1160" i="1"/>
  <c r="AP1160" i="1"/>
  <c r="BE1160" i="1"/>
  <c r="AT1160" i="1"/>
  <c r="K1123" i="1"/>
  <c r="AL1123" i="1" s="1"/>
  <c r="I1123" i="1"/>
  <c r="AI1123" i="1" s="1"/>
  <c r="G1123" i="1"/>
  <c r="AG1123" i="1" s="1"/>
  <c r="E1123" i="1"/>
  <c r="AE1123" i="1" s="1"/>
  <c r="C1123" i="1"/>
  <c r="H1123" i="1"/>
  <c r="AH1123" i="1" s="1"/>
  <c r="D1123" i="1"/>
  <c r="J1123" i="1"/>
  <c r="AJ1123" i="1" s="1"/>
  <c r="F1123" i="1"/>
  <c r="AF1123" i="1" s="1"/>
  <c r="K1119" i="1"/>
  <c r="AL1119" i="1" s="1"/>
  <c r="I1119" i="1"/>
  <c r="AI1119" i="1" s="1"/>
  <c r="G1119" i="1"/>
  <c r="AG1119" i="1" s="1"/>
  <c r="E1119" i="1"/>
  <c r="AE1119" i="1" s="1"/>
  <c r="C1119" i="1"/>
  <c r="H1119" i="1"/>
  <c r="AH1119" i="1" s="1"/>
  <c r="D1119" i="1"/>
  <c r="J1119" i="1"/>
  <c r="AJ1119" i="1" s="1"/>
  <c r="F1119" i="1"/>
  <c r="AF1119" i="1" s="1"/>
  <c r="K1120" i="1"/>
  <c r="AL1120" i="1" s="1"/>
  <c r="I1120" i="1"/>
  <c r="AI1120" i="1" s="1"/>
  <c r="G1120" i="1"/>
  <c r="AG1120" i="1" s="1"/>
  <c r="E1120" i="1"/>
  <c r="AE1120" i="1" s="1"/>
  <c r="C1120" i="1"/>
  <c r="J1120" i="1"/>
  <c r="AJ1120" i="1" s="1"/>
  <c r="F1120" i="1"/>
  <c r="AF1120" i="1" s="1"/>
  <c r="D1120" i="1"/>
  <c r="H1120" i="1"/>
  <c r="AH1120" i="1" s="1"/>
  <c r="K1124" i="1"/>
  <c r="AL1124" i="1" s="1"/>
  <c r="I1124" i="1"/>
  <c r="AI1124" i="1" s="1"/>
  <c r="G1124" i="1"/>
  <c r="AG1124" i="1" s="1"/>
  <c r="E1124" i="1"/>
  <c r="AE1124" i="1" s="1"/>
  <c r="C1124" i="1"/>
  <c r="J1124" i="1"/>
  <c r="AJ1124" i="1" s="1"/>
  <c r="F1124" i="1"/>
  <c r="AF1124" i="1" s="1"/>
  <c r="D1124" i="1"/>
  <c r="H1124" i="1"/>
  <c r="AH1124" i="1" s="1"/>
  <c r="B1115" i="1"/>
  <c r="B1114" i="1"/>
  <c r="B1113" i="1"/>
  <c r="B1112" i="1"/>
  <c r="B1111" i="1"/>
  <c r="B1110" i="1"/>
  <c r="B1109" i="1"/>
  <c r="BB1103" i="1"/>
  <c r="AQ1103" i="1"/>
  <c r="K1100" i="1"/>
  <c r="AL1100" i="1" s="1"/>
  <c r="I1100" i="1"/>
  <c r="AI1100" i="1" s="1"/>
  <c r="G1100" i="1"/>
  <c r="AG1100" i="1" s="1"/>
  <c r="E1100" i="1"/>
  <c r="AE1100" i="1" s="1"/>
  <c r="C1100" i="1"/>
  <c r="J1100" i="1"/>
  <c r="AJ1100" i="1" s="1"/>
  <c r="F1100" i="1"/>
  <c r="AF1100" i="1" s="1"/>
  <c r="H1100" i="1"/>
  <c r="AH1100" i="1" s="1"/>
  <c r="D1100" i="1"/>
  <c r="K1104" i="1"/>
  <c r="AL1104" i="1" s="1"/>
  <c r="I1104" i="1"/>
  <c r="AI1104" i="1" s="1"/>
  <c r="G1104" i="1"/>
  <c r="AG1104" i="1" s="1"/>
  <c r="E1104" i="1"/>
  <c r="AE1104" i="1" s="1"/>
  <c r="C1104" i="1"/>
  <c r="J1104" i="1"/>
  <c r="AJ1104" i="1" s="1"/>
  <c r="F1104" i="1"/>
  <c r="AF1104" i="1" s="1"/>
  <c r="H1104" i="1"/>
  <c r="AH1104" i="1" s="1"/>
  <c r="D1104" i="1"/>
  <c r="BD1097" i="1"/>
  <c r="AS1097" i="1"/>
  <c r="BD1095" i="1"/>
  <c r="AS1095" i="1"/>
  <c r="K1094" i="1"/>
  <c r="AL1094" i="1" s="1"/>
  <c r="I1094" i="1"/>
  <c r="AI1094" i="1" s="1"/>
  <c r="G1094" i="1"/>
  <c r="AG1094" i="1" s="1"/>
  <c r="E1094" i="1"/>
  <c r="AE1094" i="1" s="1"/>
  <c r="C1094" i="1"/>
  <c r="J1094" i="1"/>
  <c r="AJ1094" i="1" s="1"/>
  <c r="F1094" i="1"/>
  <c r="AF1094" i="1" s="1"/>
  <c r="H1094" i="1"/>
  <c r="AH1094" i="1" s="1"/>
  <c r="D1094" i="1"/>
  <c r="AD1093" i="1"/>
  <c r="BD1091" i="1"/>
  <c r="AS1091" i="1"/>
  <c r="B1088" i="1"/>
  <c r="B1087" i="1"/>
  <c r="B1086" i="1"/>
  <c r="B1085" i="1"/>
  <c r="B1084" i="1"/>
  <c r="B1083" i="1"/>
  <c r="B1082" i="1"/>
  <c r="AD1079" i="1"/>
  <c r="AD1077" i="1"/>
  <c r="BD1075" i="1"/>
  <c r="AS1075" i="1"/>
  <c r="K1074" i="1"/>
  <c r="AL1074" i="1" s="1"/>
  <c r="I1074" i="1"/>
  <c r="AI1074" i="1" s="1"/>
  <c r="G1074" i="1"/>
  <c r="AG1074" i="1" s="1"/>
  <c r="E1074" i="1"/>
  <c r="AE1074" i="1" s="1"/>
  <c r="C1074" i="1"/>
  <c r="J1074" i="1"/>
  <c r="AJ1074" i="1" s="1"/>
  <c r="F1074" i="1"/>
  <c r="AF1074" i="1" s="1"/>
  <c r="H1074" i="1"/>
  <c r="AH1074" i="1" s="1"/>
  <c r="D1074" i="1"/>
  <c r="AD1073" i="1"/>
  <c r="BD1061" i="1"/>
  <c r="AS1061" i="1"/>
  <c r="BD1059" i="1"/>
  <c r="AS1059" i="1"/>
  <c r="K1058" i="1"/>
  <c r="AL1058" i="1" s="1"/>
  <c r="I1058" i="1"/>
  <c r="AI1058" i="1" s="1"/>
  <c r="G1058" i="1"/>
  <c r="AG1058" i="1" s="1"/>
  <c r="E1058" i="1"/>
  <c r="AE1058" i="1" s="1"/>
  <c r="C1058" i="1"/>
  <c r="J1058" i="1"/>
  <c r="AJ1058" i="1" s="1"/>
  <c r="F1058" i="1"/>
  <c r="AF1058" i="1" s="1"/>
  <c r="H1058" i="1"/>
  <c r="AH1058" i="1" s="1"/>
  <c r="D1058" i="1"/>
  <c r="AD1057" i="1"/>
  <c r="BD1055" i="1"/>
  <c r="AS1055" i="1"/>
  <c r="B1052" i="1"/>
  <c r="B1051" i="1"/>
  <c r="B1050" i="1"/>
  <c r="B1049" i="1"/>
  <c r="B1048" i="1"/>
  <c r="B1047" i="1"/>
  <c r="B1046" i="1"/>
  <c r="AD1043" i="1"/>
  <c r="AD1041" i="1"/>
  <c r="BD1039" i="1"/>
  <c r="AS1039" i="1"/>
  <c r="K1038" i="1"/>
  <c r="AL1038" i="1" s="1"/>
  <c r="I1038" i="1"/>
  <c r="AI1038" i="1" s="1"/>
  <c r="G1038" i="1"/>
  <c r="AG1038" i="1" s="1"/>
  <c r="E1038" i="1"/>
  <c r="AE1038" i="1" s="1"/>
  <c r="C1038" i="1"/>
  <c r="J1038" i="1"/>
  <c r="AJ1038" i="1" s="1"/>
  <c r="F1038" i="1"/>
  <c r="AF1038" i="1" s="1"/>
  <c r="H1038" i="1"/>
  <c r="AH1038" i="1" s="1"/>
  <c r="D1038" i="1"/>
  <c r="AD1037" i="1"/>
  <c r="BD1025" i="1"/>
  <c r="AS1025" i="1"/>
  <c r="BD1023" i="1"/>
  <c r="AS1023" i="1"/>
  <c r="K1022" i="1"/>
  <c r="AL1022" i="1" s="1"/>
  <c r="I1022" i="1"/>
  <c r="AI1022" i="1" s="1"/>
  <c r="G1022" i="1"/>
  <c r="AG1022" i="1" s="1"/>
  <c r="E1022" i="1"/>
  <c r="AE1022" i="1" s="1"/>
  <c r="C1022" i="1"/>
  <c r="J1022" i="1"/>
  <c r="AJ1022" i="1" s="1"/>
  <c r="F1022" i="1"/>
  <c r="AF1022" i="1" s="1"/>
  <c r="H1022" i="1"/>
  <c r="AH1022" i="1" s="1"/>
  <c r="D1022" i="1"/>
  <c r="AD1021" i="1"/>
  <c r="BD1019" i="1"/>
  <c r="AS1019" i="1"/>
  <c r="B1016" i="1"/>
  <c r="B1015" i="1"/>
  <c r="B1014" i="1"/>
  <c r="B1013" i="1"/>
  <c r="B1012" i="1"/>
  <c r="B1011" i="1"/>
  <c r="B1010" i="1"/>
  <c r="K1002" i="1"/>
  <c r="AL1002" i="1" s="1"/>
  <c r="I1002" i="1"/>
  <c r="AI1002" i="1" s="1"/>
  <c r="G1002" i="1"/>
  <c r="AG1002" i="1" s="1"/>
  <c r="E1002" i="1"/>
  <c r="AE1002" i="1" s="1"/>
  <c r="C1002" i="1"/>
  <c r="J1002" i="1"/>
  <c r="AJ1002" i="1" s="1"/>
  <c r="F1002" i="1"/>
  <c r="AF1002" i="1" s="1"/>
  <c r="D1002" i="1"/>
  <c r="H1002" i="1"/>
  <c r="AH1002" i="1" s="1"/>
  <c r="K986" i="1"/>
  <c r="AL986" i="1" s="1"/>
  <c r="I986" i="1"/>
  <c r="AI986" i="1" s="1"/>
  <c r="G986" i="1"/>
  <c r="AG986" i="1" s="1"/>
  <c r="E986" i="1"/>
  <c r="AE986" i="1" s="1"/>
  <c r="C986" i="1"/>
  <c r="J986" i="1"/>
  <c r="AJ986" i="1" s="1"/>
  <c r="F986" i="1"/>
  <c r="AF986" i="1" s="1"/>
  <c r="D986" i="1"/>
  <c r="H986" i="1"/>
  <c r="AH986" i="1" s="1"/>
  <c r="B980" i="1"/>
  <c r="B979" i="1"/>
  <c r="B978" i="1"/>
  <c r="B977" i="1"/>
  <c r="B976" i="1"/>
  <c r="B975" i="1"/>
  <c r="B974" i="1"/>
  <c r="BD1178" i="1"/>
  <c r="AS1178" i="1"/>
  <c r="BF1178" i="1"/>
  <c r="AU1178" i="1"/>
  <c r="BA1178" i="1"/>
  <c r="AP1178" i="1"/>
  <c r="BE1178" i="1"/>
  <c r="AT1178" i="1"/>
  <c r="AD1142" i="1"/>
  <c r="BB1142" i="1"/>
  <c r="AQ1142" i="1"/>
  <c r="AR1142" i="1"/>
  <c r="BC1142" i="1"/>
  <c r="BH1142" i="1"/>
  <c r="AW1142" i="1"/>
  <c r="AD1121" i="1"/>
  <c r="BC1121" i="1"/>
  <c r="AR1121" i="1"/>
  <c r="BH1121" i="1"/>
  <c r="AW1121" i="1"/>
  <c r="AD1103" i="1"/>
  <c r="BC1103" i="1"/>
  <c r="AR1103" i="1"/>
  <c r="BH1103" i="1"/>
  <c r="AW1103" i="1"/>
  <c r="BB1097" i="1"/>
  <c r="AQ1097" i="1"/>
  <c r="AP1097" i="1"/>
  <c r="BA1097" i="1"/>
  <c r="AT1097" i="1"/>
  <c r="BE1097" i="1"/>
  <c r="BF1095" i="1"/>
  <c r="AU1095" i="1"/>
  <c r="BC1095" i="1"/>
  <c r="AR1095" i="1"/>
  <c r="BH1095" i="1"/>
  <c r="AW1095" i="1"/>
  <c r="BB1093" i="1"/>
  <c r="AQ1093" i="1"/>
  <c r="AP1093" i="1"/>
  <c r="BA1093" i="1"/>
  <c r="AT1093" i="1"/>
  <c r="BE1093" i="1"/>
  <c r="BF1091" i="1"/>
  <c r="AU1091" i="1"/>
  <c r="BC1091" i="1"/>
  <c r="AR1091" i="1"/>
  <c r="BH1091" i="1"/>
  <c r="AW1091" i="1"/>
  <c r="BB1079" i="1"/>
  <c r="AQ1079" i="1"/>
  <c r="AP1079" i="1"/>
  <c r="BA1079" i="1"/>
  <c r="AT1079" i="1"/>
  <c r="BE1079" i="1"/>
  <c r="BF1077" i="1"/>
  <c r="AU1077" i="1"/>
  <c r="BC1077" i="1"/>
  <c r="AR1077" i="1"/>
  <c r="BH1077" i="1"/>
  <c r="AW1077" i="1"/>
  <c r="BB1075" i="1"/>
  <c r="AQ1075" i="1"/>
  <c r="AP1075" i="1"/>
  <c r="BA1075" i="1"/>
  <c r="AT1075" i="1"/>
  <c r="BE1075" i="1"/>
  <c r="BF1073" i="1"/>
  <c r="AU1073" i="1"/>
  <c r="BC1073" i="1"/>
  <c r="AR1073" i="1"/>
  <c r="BH1073" i="1"/>
  <c r="AW1073" i="1"/>
  <c r="BB1061" i="1"/>
  <c r="AQ1061" i="1"/>
  <c r="AP1061" i="1"/>
  <c r="BA1061" i="1"/>
  <c r="AT1061" i="1"/>
  <c r="BE1061" i="1"/>
  <c r="BF1059" i="1"/>
  <c r="AU1059" i="1"/>
  <c r="BC1059" i="1"/>
  <c r="AR1059" i="1"/>
  <c r="BH1059" i="1"/>
  <c r="AW1059" i="1"/>
  <c r="BB1057" i="1"/>
  <c r="AQ1057" i="1"/>
  <c r="AP1057" i="1"/>
  <c r="BA1057" i="1"/>
  <c r="AT1057" i="1"/>
  <c r="BE1057" i="1"/>
  <c r="BF1055" i="1"/>
  <c r="AU1055" i="1"/>
  <c r="BC1055" i="1"/>
  <c r="AR1055" i="1"/>
  <c r="BH1055" i="1"/>
  <c r="AW1055" i="1"/>
  <c r="BB1043" i="1"/>
  <c r="AQ1043" i="1"/>
  <c r="AP1043" i="1"/>
  <c r="BA1043" i="1"/>
  <c r="AT1043" i="1"/>
  <c r="BE1043" i="1"/>
  <c r="BF1041" i="1"/>
  <c r="AU1041" i="1"/>
  <c r="BC1041" i="1"/>
  <c r="AR1041" i="1"/>
  <c r="BH1041" i="1"/>
  <c r="AW1041" i="1"/>
  <c r="BB1039" i="1"/>
  <c r="AQ1039" i="1"/>
  <c r="AP1039" i="1"/>
  <c r="BA1039" i="1"/>
  <c r="AT1039" i="1"/>
  <c r="BE1039" i="1"/>
  <c r="BF1037" i="1"/>
  <c r="AU1037" i="1"/>
  <c r="BC1037" i="1"/>
  <c r="AR1037" i="1"/>
  <c r="BH1037" i="1"/>
  <c r="AW1037" i="1"/>
  <c r="BB1025" i="1"/>
  <c r="AQ1025" i="1"/>
  <c r="AP1025" i="1"/>
  <c r="BA1025" i="1"/>
  <c r="AT1025" i="1"/>
  <c r="BE1025" i="1"/>
  <c r="BF1023" i="1"/>
  <c r="AU1023" i="1"/>
  <c r="BC1023" i="1"/>
  <c r="AR1023" i="1"/>
  <c r="BH1023" i="1"/>
  <c r="AW1023" i="1"/>
  <c r="BB1021" i="1"/>
  <c r="AQ1021" i="1"/>
  <c r="AP1021" i="1"/>
  <c r="BA1021" i="1"/>
  <c r="AT1021" i="1"/>
  <c r="BE1021" i="1"/>
  <c r="BF1019" i="1"/>
  <c r="AU1019" i="1"/>
  <c r="BC1019" i="1"/>
  <c r="AR1019" i="1"/>
  <c r="BH1019" i="1"/>
  <c r="AW1019" i="1"/>
  <c r="BD1078" i="1"/>
  <c r="AS1078" i="1"/>
  <c r="BF1078" i="1"/>
  <c r="AU1078" i="1"/>
  <c r="BA1078" i="1"/>
  <c r="AP1078" i="1"/>
  <c r="BE1078" i="1"/>
  <c r="AT1078" i="1"/>
  <c r="AD1042" i="1"/>
  <c r="BB1042" i="1"/>
  <c r="AQ1042" i="1"/>
  <c r="AR1042" i="1"/>
  <c r="BC1042" i="1"/>
  <c r="BH1042" i="1"/>
  <c r="AW1042" i="1"/>
  <c r="BF1005" i="1"/>
  <c r="AU1005" i="1"/>
  <c r="BD1005" i="1"/>
  <c r="AS1005" i="1"/>
  <c r="AP1005" i="1"/>
  <c r="BA1005" i="1"/>
  <c r="AT1005" i="1"/>
  <c r="BE1005" i="1"/>
  <c r="BF1001" i="1"/>
  <c r="AU1001" i="1"/>
  <c r="BD1001" i="1"/>
  <c r="AS1001" i="1"/>
  <c r="AP1001" i="1"/>
  <c r="BA1001" i="1"/>
  <c r="AT1001" i="1"/>
  <c r="BE1001" i="1"/>
  <c r="BF989" i="1"/>
  <c r="AU989" i="1"/>
  <c r="BD989" i="1"/>
  <c r="AS989" i="1"/>
  <c r="AP989" i="1"/>
  <c r="BA989" i="1"/>
  <c r="AT989" i="1"/>
  <c r="BE989" i="1"/>
  <c r="BD988" i="1"/>
  <c r="AS988" i="1"/>
  <c r="AD985" i="1"/>
  <c r="BC985" i="1"/>
  <c r="AR985" i="1"/>
  <c r="BH985" i="1"/>
  <c r="AW985" i="1"/>
  <c r="BF988" i="1"/>
  <c r="AU988" i="1"/>
  <c r="BA988" i="1"/>
  <c r="AP988" i="1"/>
  <c r="BE988" i="1"/>
  <c r="AT988" i="1"/>
  <c r="K959" i="1"/>
  <c r="AL959" i="1" s="1"/>
  <c r="I959" i="1"/>
  <c r="AI959" i="1" s="1"/>
  <c r="G959" i="1"/>
  <c r="AG959" i="1" s="1"/>
  <c r="E959" i="1"/>
  <c r="AE959" i="1" s="1"/>
  <c r="C959" i="1"/>
  <c r="J959" i="1"/>
  <c r="AJ959" i="1" s="1"/>
  <c r="F959" i="1"/>
  <c r="AF959" i="1" s="1"/>
  <c r="H959" i="1"/>
  <c r="AH959" i="1" s="1"/>
  <c r="D959" i="1"/>
  <c r="B953" i="1"/>
  <c r="B952" i="1"/>
  <c r="B951" i="1"/>
  <c r="B950" i="1"/>
  <c r="B949" i="1"/>
  <c r="B948" i="1"/>
  <c r="B947" i="1"/>
  <c r="K939" i="1"/>
  <c r="AL939" i="1" s="1"/>
  <c r="I939" i="1"/>
  <c r="AI939" i="1" s="1"/>
  <c r="G939" i="1"/>
  <c r="AG939" i="1" s="1"/>
  <c r="E939" i="1"/>
  <c r="AE939" i="1" s="1"/>
  <c r="C939" i="1"/>
  <c r="J939" i="1"/>
  <c r="AJ939" i="1" s="1"/>
  <c r="F939" i="1"/>
  <c r="AF939" i="1" s="1"/>
  <c r="H939" i="1"/>
  <c r="AH939" i="1" s="1"/>
  <c r="D939" i="1"/>
  <c r="K923" i="1"/>
  <c r="AL923" i="1" s="1"/>
  <c r="I923" i="1"/>
  <c r="AI923" i="1" s="1"/>
  <c r="G923" i="1"/>
  <c r="AG923" i="1" s="1"/>
  <c r="E923" i="1"/>
  <c r="AE923" i="1" s="1"/>
  <c r="C923" i="1"/>
  <c r="J923" i="1"/>
  <c r="AJ923" i="1" s="1"/>
  <c r="F923" i="1"/>
  <c r="AF923" i="1" s="1"/>
  <c r="H923" i="1"/>
  <c r="AH923" i="1" s="1"/>
  <c r="D923" i="1"/>
  <c r="B908" i="1"/>
  <c r="B907" i="1"/>
  <c r="B906" i="1"/>
  <c r="B905" i="1"/>
  <c r="B904" i="1"/>
  <c r="B903" i="1"/>
  <c r="B902" i="1"/>
  <c r="BC900" i="1"/>
  <c r="AR900" i="1"/>
  <c r="BD892" i="1"/>
  <c r="AS892" i="1"/>
  <c r="AN892" i="1"/>
  <c r="AZ892" i="1"/>
  <c r="AO892" i="1"/>
  <c r="BE883" i="1"/>
  <c r="AT883" i="1"/>
  <c r="BA883" i="1"/>
  <c r="AP883" i="1"/>
  <c r="B881" i="1"/>
  <c r="B880" i="1"/>
  <c r="B879" i="1"/>
  <c r="B878" i="1"/>
  <c r="B877" i="1"/>
  <c r="B876" i="1"/>
  <c r="B875" i="1"/>
  <c r="AD1096" i="1"/>
  <c r="BB1096" i="1"/>
  <c r="AQ1096" i="1"/>
  <c r="AR1096" i="1"/>
  <c r="BC1096" i="1"/>
  <c r="BH1096" i="1"/>
  <c r="AW1096" i="1"/>
  <c r="BD1060" i="1"/>
  <c r="AS1060" i="1"/>
  <c r="BF1060" i="1"/>
  <c r="AU1060" i="1"/>
  <c r="BA1060" i="1"/>
  <c r="AP1060" i="1"/>
  <c r="BE1060" i="1"/>
  <c r="AT1060" i="1"/>
  <c r="AD1024" i="1"/>
  <c r="BB1024" i="1"/>
  <c r="AQ1024" i="1"/>
  <c r="AR1024" i="1"/>
  <c r="BC1024" i="1"/>
  <c r="BH1024" i="1"/>
  <c r="AW1024" i="1"/>
  <c r="AD1007" i="1"/>
  <c r="BC1007" i="1"/>
  <c r="AR1007" i="1"/>
  <c r="BH1007" i="1"/>
  <c r="AW1007" i="1"/>
  <c r="BF1003" i="1"/>
  <c r="AU1003" i="1"/>
  <c r="BD1003" i="1"/>
  <c r="AS1003" i="1"/>
  <c r="AP1003" i="1"/>
  <c r="BA1003" i="1"/>
  <c r="AT1003" i="1"/>
  <c r="BE1003" i="1"/>
  <c r="BB1006" i="1"/>
  <c r="AQ1006" i="1"/>
  <c r="AR1006" i="1"/>
  <c r="BC1006" i="1"/>
  <c r="BH1006" i="1"/>
  <c r="AW1006" i="1"/>
  <c r="AD987" i="1"/>
  <c r="BC987" i="1"/>
  <c r="AR987" i="1"/>
  <c r="BH987" i="1"/>
  <c r="AW987" i="1"/>
  <c r="AD983" i="1"/>
  <c r="BC983" i="1"/>
  <c r="AR983" i="1"/>
  <c r="BH983" i="1"/>
  <c r="AW983" i="1"/>
  <c r="K962" i="1"/>
  <c r="AL962" i="1" s="1"/>
  <c r="I962" i="1"/>
  <c r="AI962" i="1" s="1"/>
  <c r="G962" i="1"/>
  <c r="AG962" i="1" s="1"/>
  <c r="E962" i="1"/>
  <c r="AE962" i="1" s="1"/>
  <c r="C962" i="1"/>
  <c r="H962" i="1"/>
  <c r="AH962" i="1" s="1"/>
  <c r="D962" i="1"/>
  <c r="J962" i="1"/>
  <c r="AJ962" i="1" s="1"/>
  <c r="F962" i="1"/>
  <c r="AF962" i="1" s="1"/>
  <c r="K958" i="1"/>
  <c r="AL958" i="1" s="1"/>
  <c r="I958" i="1"/>
  <c r="AI958" i="1" s="1"/>
  <c r="G958" i="1"/>
  <c r="AG958" i="1" s="1"/>
  <c r="E958" i="1"/>
  <c r="AE958" i="1" s="1"/>
  <c r="C958" i="1"/>
  <c r="H958" i="1"/>
  <c r="AH958" i="1" s="1"/>
  <c r="D958" i="1"/>
  <c r="J958" i="1"/>
  <c r="AJ958" i="1" s="1"/>
  <c r="F958" i="1"/>
  <c r="AF958" i="1" s="1"/>
  <c r="K942" i="1"/>
  <c r="AL942" i="1" s="1"/>
  <c r="I942" i="1"/>
  <c r="AI942" i="1" s="1"/>
  <c r="G942" i="1"/>
  <c r="AG942" i="1" s="1"/>
  <c r="E942" i="1"/>
  <c r="AE942" i="1" s="1"/>
  <c r="C942" i="1"/>
  <c r="H942" i="1"/>
  <c r="AH942" i="1" s="1"/>
  <c r="D942" i="1"/>
  <c r="J942" i="1"/>
  <c r="AJ942" i="1" s="1"/>
  <c r="F942" i="1"/>
  <c r="AF942" i="1" s="1"/>
  <c r="K938" i="1"/>
  <c r="AL938" i="1" s="1"/>
  <c r="I938" i="1"/>
  <c r="AI938" i="1" s="1"/>
  <c r="G938" i="1"/>
  <c r="AG938" i="1" s="1"/>
  <c r="E938" i="1"/>
  <c r="AE938" i="1" s="1"/>
  <c r="C938" i="1"/>
  <c r="H938" i="1"/>
  <c r="AH938" i="1" s="1"/>
  <c r="D938" i="1"/>
  <c r="J938" i="1"/>
  <c r="AJ938" i="1" s="1"/>
  <c r="F938" i="1"/>
  <c r="AF938" i="1" s="1"/>
  <c r="K926" i="1"/>
  <c r="AL926" i="1" s="1"/>
  <c r="I926" i="1"/>
  <c r="AI926" i="1" s="1"/>
  <c r="G926" i="1"/>
  <c r="AG926" i="1" s="1"/>
  <c r="E926" i="1"/>
  <c r="AE926" i="1" s="1"/>
  <c r="C926" i="1"/>
  <c r="H926" i="1"/>
  <c r="AH926" i="1" s="1"/>
  <c r="D926" i="1"/>
  <c r="J926" i="1"/>
  <c r="AJ926" i="1" s="1"/>
  <c r="F926" i="1"/>
  <c r="AF926" i="1" s="1"/>
  <c r="K922" i="1"/>
  <c r="AL922" i="1" s="1"/>
  <c r="I922" i="1"/>
  <c r="AI922" i="1" s="1"/>
  <c r="G922" i="1"/>
  <c r="AG922" i="1" s="1"/>
  <c r="E922" i="1"/>
  <c r="AE922" i="1" s="1"/>
  <c r="C922" i="1"/>
  <c r="H922" i="1"/>
  <c r="AH922" i="1" s="1"/>
  <c r="D922" i="1"/>
  <c r="J922" i="1"/>
  <c r="AJ922" i="1" s="1"/>
  <c r="F922" i="1"/>
  <c r="AF922" i="1" s="1"/>
  <c r="B917" i="1"/>
  <c r="B916" i="1"/>
  <c r="B915" i="1"/>
  <c r="B914" i="1"/>
  <c r="B913" i="1"/>
  <c r="B912" i="1"/>
  <c r="B911" i="1"/>
  <c r="BE892" i="1"/>
  <c r="AT892" i="1"/>
  <c r="BA892" i="1"/>
  <c r="AP892" i="1"/>
  <c r="K889" i="1"/>
  <c r="AL889" i="1" s="1"/>
  <c r="I889" i="1"/>
  <c r="AI889" i="1" s="1"/>
  <c r="G889" i="1"/>
  <c r="AG889" i="1" s="1"/>
  <c r="E889" i="1"/>
  <c r="AE889" i="1" s="1"/>
  <c r="C889" i="1"/>
  <c r="J889" i="1"/>
  <c r="AJ889" i="1" s="1"/>
  <c r="H889" i="1"/>
  <c r="AH889" i="1" s="1"/>
  <c r="F889" i="1"/>
  <c r="AF889" i="1" s="1"/>
  <c r="D889" i="1"/>
  <c r="K887" i="1"/>
  <c r="AL887" i="1" s="1"/>
  <c r="I887" i="1"/>
  <c r="AI887" i="1" s="1"/>
  <c r="G887" i="1"/>
  <c r="AG887" i="1" s="1"/>
  <c r="E887" i="1"/>
  <c r="AE887" i="1" s="1"/>
  <c r="C887" i="1"/>
  <c r="J887" i="1"/>
  <c r="AJ887" i="1" s="1"/>
  <c r="H887" i="1"/>
  <c r="AH887" i="1" s="1"/>
  <c r="F887" i="1"/>
  <c r="AF887" i="1" s="1"/>
  <c r="D887" i="1"/>
  <c r="K885" i="1"/>
  <c r="AL885" i="1" s="1"/>
  <c r="I885" i="1"/>
  <c r="AI885" i="1" s="1"/>
  <c r="G885" i="1"/>
  <c r="AG885" i="1" s="1"/>
  <c r="E885" i="1"/>
  <c r="AE885" i="1" s="1"/>
  <c r="C885" i="1"/>
  <c r="J885" i="1"/>
  <c r="AJ885" i="1" s="1"/>
  <c r="H885" i="1"/>
  <c r="AH885" i="1" s="1"/>
  <c r="F885" i="1"/>
  <c r="AF885" i="1" s="1"/>
  <c r="D885" i="1"/>
  <c r="K871" i="1"/>
  <c r="AL871" i="1" s="1"/>
  <c r="I871" i="1"/>
  <c r="AI871" i="1" s="1"/>
  <c r="G871" i="1"/>
  <c r="AG871" i="1" s="1"/>
  <c r="E871" i="1"/>
  <c r="AE871" i="1" s="1"/>
  <c r="C871" i="1"/>
  <c r="J871" i="1"/>
  <c r="AJ871" i="1" s="1"/>
  <c r="H871" i="1"/>
  <c r="AH871" i="1" s="1"/>
  <c r="F871" i="1"/>
  <c r="AF871" i="1" s="1"/>
  <c r="D871" i="1"/>
  <c r="K869" i="1"/>
  <c r="AL869" i="1" s="1"/>
  <c r="I869" i="1"/>
  <c r="AI869" i="1" s="1"/>
  <c r="G869" i="1"/>
  <c r="AG869" i="1" s="1"/>
  <c r="E869" i="1"/>
  <c r="AE869" i="1" s="1"/>
  <c r="C869" i="1"/>
  <c r="J869" i="1"/>
  <c r="AJ869" i="1" s="1"/>
  <c r="H869" i="1"/>
  <c r="AH869" i="1" s="1"/>
  <c r="F869" i="1"/>
  <c r="AF869" i="1" s="1"/>
  <c r="D869" i="1"/>
  <c r="K867" i="1"/>
  <c r="AL867" i="1" s="1"/>
  <c r="I867" i="1"/>
  <c r="AI867" i="1" s="1"/>
  <c r="G867" i="1"/>
  <c r="AG867" i="1" s="1"/>
  <c r="E867" i="1"/>
  <c r="AE867" i="1" s="1"/>
  <c r="C867" i="1"/>
  <c r="J867" i="1"/>
  <c r="AJ867" i="1" s="1"/>
  <c r="H867" i="1"/>
  <c r="AH867" i="1" s="1"/>
  <c r="F867" i="1"/>
  <c r="AF867" i="1" s="1"/>
  <c r="D867" i="1"/>
  <c r="AD961" i="1"/>
  <c r="BB961" i="1"/>
  <c r="AQ961" i="1"/>
  <c r="AR961" i="1"/>
  <c r="BC961" i="1"/>
  <c r="BH961" i="1"/>
  <c r="AW961" i="1"/>
  <c r="BD925" i="1"/>
  <c r="AS925" i="1"/>
  <c r="BF925" i="1"/>
  <c r="AU925" i="1"/>
  <c r="BA925" i="1"/>
  <c r="AP925" i="1"/>
  <c r="BE925" i="1"/>
  <c r="AT925" i="1"/>
  <c r="AN883" i="1"/>
  <c r="BB890" i="1"/>
  <c r="AQ890" i="1"/>
  <c r="BF890" i="1"/>
  <c r="AU890" i="1"/>
  <c r="BA890" i="1"/>
  <c r="AP890" i="1"/>
  <c r="BE890" i="1"/>
  <c r="AT890" i="1"/>
  <c r="AZ988" i="1"/>
  <c r="AO988" i="1"/>
  <c r="AN988" i="1"/>
  <c r="AD943" i="1"/>
  <c r="BB943" i="1"/>
  <c r="AQ943" i="1"/>
  <c r="AR943" i="1"/>
  <c r="BC943" i="1"/>
  <c r="BH943" i="1"/>
  <c r="AW943" i="1"/>
  <c r="BB872" i="1"/>
  <c r="AQ872" i="1"/>
  <c r="BF872" i="1"/>
  <c r="AU872" i="1"/>
  <c r="BA872" i="1"/>
  <c r="AP872" i="1"/>
  <c r="BE872" i="1"/>
  <c r="AT872" i="1"/>
  <c r="B863" i="1"/>
  <c r="B861" i="1"/>
  <c r="B862" i="1"/>
  <c r="B860" i="1"/>
  <c r="B859" i="1"/>
  <c r="B858" i="1"/>
  <c r="B857" i="1"/>
  <c r="B845" i="1"/>
  <c r="B844" i="1"/>
  <c r="B843" i="1"/>
  <c r="B842" i="1"/>
  <c r="B841" i="1"/>
  <c r="B840" i="1"/>
  <c r="B839" i="1"/>
  <c r="B827" i="1"/>
  <c r="B826" i="1"/>
  <c r="B825" i="1"/>
  <c r="B824" i="1"/>
  <c r="B823" i="1"/>
  <c r="B822" i="1"/>
  <c r="B821" i="1"/>
  <c r="B809" i="1"/>
  <c r="B808" i="1"/>
  <c r="B807" i="1"/>
  <c r="B806" i="1"/>
  <c r="B805" i="1"/>
  <c r="B804" i="1"/>
  <c r="B803" i="1"/>
  <c r="B791" i="1"/>
  <c r="B790" i="1"/>
  <c r="B789" i="1"/>
  <c r="B788" i="1"/>
  <c r="B787" i="1"/>
  <c r="B786" i="1"/>
  <c r="B785" i="1"/>
  <c r="B773" i="1"/>
  <c r="B772" i="1"/>
  <c r="B771" i="1"/>
  <c r="B770" i="1"/>
  <c r="B769" i="1"/>
  <c r="B768" i="1"/>
  <c r="B767" i="1"/>
  <c r="B755" i="1"/>
  <c r="B754" i="1"/>
  <c r="B753" i="1"/>
  <c r="B752" i="1"/>
  <c r="B751" i="1"/>
  <c r="B750" i="1"/>
  <c r="B749" i="1"/>
  <c r="C732" i="1"/>
  <c r="C734" i="1"/>
  <c r="C736" i="1"/>
  <c r="C726" i="1"/>
  <c r="C722" i="1"/>
  <c r="C714" i="1"/>
  <c r="C706" i="1"/>
  <c r="C538" i="1"/>
  <c r="C536" i="1"/>
  <c r="C534" i="1"/>
  <c r="B530" i="1"/>
  <c r="B529" i="1"/>
  <c r="B528" i="1"/>
  <c r="B527" i="1"/>
  <c r="B526" i="1"/>
  <c r="B525" i="1"/>
  <c r="B524" i="1"/>
  <c r="B521" i="1"/>
  <c r="B520" i="1"/>
  <c r="B519" i="1"/>
  <c r="B518" i="1"/>
  <c r="B517" i="1"/>
  <c r="B516" i="1"/>
  <c r="B515" i="1"/>
  <c r="B512" i="1"/>
  <c r="B511" i="1"/>
  <c r="B510" i="1"/>
  <c r="B509" i="1"/>
  <c r="B508" i="1"/>
  <c r="B507" i="1"/>
  <c r="B506" i="1"/>
  <c r="B503" i="1"/>
  <c r="B502" i="1"/>
  <c r="B501" i="1"/>
  <c r="B500" i="1"/>
  <c r="B499" i="1"/>
  <c r="B498" i="1"/>
  <c r="B497" i="1"/>
  <c r="B494" i="1"/>
  <c r="B493" i="1"/>
  <c r="B492" i="1"/>
  <c r="B491" i="1"/>
  <c r="B490" i="1"/>
  <c r="B489" i="1"/>
  <c r="B488" i="1"/>
  <c r="C725" i="1"/>
  <c r="C709" i="1"/>
  <c r="C705" i="1"/>
  <c r="C444" i="1"/>
  <c r="AD444" i="1" s="1"/>
  <c r="C448" i="1"/>
  <c r="C438" i="1"/>
  <c r="C434" i="1"/>
  <c r="C426" i="1"/>
  <c r="C418" i="1"/>
  <c r="C410" i="1"/>
  <c r="C402" i="1"/>
  <c r="C398" i="1"/>
  <c r="C311" i="1"/>
  <c r="C309" i="1"/>
  <c r="C304" i="1"/>
  <c r="C302" i="1"/>
  <c r="C300" i="1"/>
  <c r="C295" i="1"/>
  <c r="C293" i="1"/>
  <c r="C291" i="1"/>
  <c r="C286" i="1"/>
  <c r="C284" i="1"/>
  <c r="C282" i="1"/>
  <c r="C277" i="1"/>
  <c r="C275" i="1"/>
  <c r="C273" i="1"/>
  <c r="C268" i="1"/>
  <c r="C266" i="1"/>
  <c r="C264" i="1"/>
  <c r="C259" i="1"/>
  <c r="C257" i="1"/>
  <c r="C255" i="1"/>
  <c r="B215" i="1"/>
  <c r="B214" i="1"/>
  <c r="B213" i="1"/>
  <c r="B212" i="1"/>
  <c r="B210" i="1"/>
  <c r="B209" i="1"/>
  <c r="B211" i="1"/>
  <c r="B206" i="1"/>
  <c r="B205" i="1"/>
  <c r="B204" i="1"/>
  <c r="B203" i="1"/>
  <c r="B202" i="1"/>
  <c r="B201" i="1"/>
  <c r="B200" i="1"/>
  <c r="B197" i="1"/>
  <c r="B196" i="1"/>
  <c r="B195" i="1"/>
  <c r="B194" i="1"/>
  <c r="B193" i="1"/>
  <c r="B192" i="1"/>
  <c r="B191" i="1"/>
  <c r="B188" i="1"/>
  <c r="B187" i="1"/>
  <c r="B186" i="1"/>
  <c r="B185" i="1"/>
  <c r="B184" i="1"/>
  <c r="B183" i="1"/>
  <c r="B182" i="1"/>
  <c r="B179" i="1"/>
  <c r="B178" i="1"/>
  <c r="B177" i="1"/>
  <c r="B176" i="1"/>
  <c r="B175" i="1"/>
  <c r="B174" i="1"/>
  <c r="B173" i="1"/>
  <c r="B170" i="1"/>
  <c r="B169" i="1"/>
  <c r="B168" i="1"/>
  <c r="B167" i="1"/>
  <c r="B166" i="1"/>
  <c r="B165" i="1"/>
  <c r="B164" i="1"/>
  <c r="B161" i="1"/>
  <c r="B160" i="1"/>
  <c r="B159" i="1"/>
  <c r="B158" i="1"/>
  <c r="B157" i="1"/>
  <c r="B156" i="1"/>
  <c r="B155" i="1"/>
  <c r="B152" i="1"/>
  <c r="B151" i="1"/>
  <c r="B150" i="1"/>
  <c r="B149" i="1"/>
  <c r="B148" i="1"/>
  <c r="B147" i="1"/>
  <c r="B146" i="1"/>
  <c r="B143" i="1"/>
  <c r="B142" i="1"/>
  <c r="B141" i="1"/>
  <c r="B140" i="1"/>
  <c r="B139" i="1"/>
  <c r="B138" i="1"/>
  <c r="B137" i="1"/>
  <c r="B134" i="1"/>
  <c r="B133" i="1"/>
  <c r="B132" i="1"/>
  <c r="B131" i="1"/>
  <c r="B130" i="1"/>
  <c r="B129" i="1"/>
  <c r="B128" i="1"/>
  <c r="B125" i="1"/>
  <c r="B124" i="1"/>
  <c r="B123" i="1"/>
  <c r="B122" i="1"/>
  <c r="B121" i="1"/>
  <c r="B120" i="1"/>
  <c r="B119" i="1"/>
  <c r="B116" i="1"/>
  <c r="B115" i="1"/>
  <c r="B114" i="1"/>
  <c r="B113" i="1"/>
  <c r="B112" i="1"/>
  <c r="B111" i="1"/>
  <c r="B110" i="1"/>
  <c r="B107" i="1"/>
  <c r="B106" i="1"/>
  <c r="B105" i="1"/>
  <c r="B104" i="1"/>
  <c r="B103" i="1"/>
  <c r="B102" i="1"/>
  <c r="B101" i="1"/>
  <c r="B98" i="1"/>
  <c r="B97" i="1"/>
  <c r="B96" i="1"/>
  <c r="B95" i="1"/>
  <c r="B94" i="1"/>
  <c r="B93" i="1"/>
  <c r="B92" i="1"/>
  <c r="B476" i="1"/>
  <c r="B475" i="1"/>
  <c r="B474" i="1"/>
  <c r="B473" i="1"/>
  <c r="B472" i="1"/>
  <c r="B471" i="1"/>
  <c r="B470" i="1"/>
  <c r="B458" i="1"/>
  <c r="B457" i="1"/>
  <c r="B456" i="1"/>
  <c r="B455" i="1"/>
  <c r="B454" i="1"/>
  <c r="B453" i="1"/>
  <c r="B452" i="1"/>
  <c r="C437" i="1"/>
  <c r="C431" i="1"/>
  <c r="C427" i="1"/>
  <c r="C421" i="1"/>
  <c r="C417" i="1"/>
  <c r="C411" i="1"/>
  <c r="C407" i="1"/>
  <c r="C401" i="1"/>
  <c r="B390" i="1"/>
  <c r="B389" i="1"/>
  <c r="B394" i="1"/>
  <c r="B392" i="1"/>
  <c r="B395" i="1"/>
  <c r="B393" i="1"/>
  <c r="B391" i="1"/>
  <c r="B377" i="1"/>
  <c r="B376" i="1"/>
  <c r="B375" i="1"/>
  <c r="B374" i="1"/>
  <c r="B373" i="1"/>
  <c r="B372" i="1"/>
  <c r="B371" i="1"/>
  <c r="B359" i="1"/>
  <c r="B358" i="1"/>
  <c r="B357" i="1"/>
  <c r="B356" i="1"/>
  <c r="B355" i="1"/>
  <c r="B354" i="1"/>
  <c r="B353" i="1"/>
  <c r="B341" i="1"/>
  <c r="B340" i="1"/>
  <c r="B339" i="1"/>
  <c r="B338" i="1"/>
  <c r="B337" i="1"/>
  <c r="B336" i="1"/>
  <c r="B335" i="1"/>
  <c r="B323" i="1"/>
  <c r="B322" i="1"/>
  <c r="B321" i="1"/>
  <c r="B320" i="1"/>
  <c r="B319" i="1"/>
  <c r="B318" i="1"/>
  <c r="B317" i="1"/>
  <c r="B89" i="1"/>
  <c r="B88" i="1"/>
  <c r="B87" i="1"/>
  <c r="B86" i="1"/>
  <c r="B85" i="1"/>
  <c r="B84" i="1"/>
  <c r="B83" i="1"/>
  <c r="B71" i="1"/>
  <c r="B70" i="1"/>
  <c r="B69" i="1"/>
  <c r="B68" i="1"/>
  <c r="B67" i="1"/>
  <c r="B66" i="1"/>
  <c r="B65" i="1"/>
  <c r="B53" i="1"/>
  <c r="B52" i="1"/>
  <c r="B51" i="1"/>
  <c r="B50" i="1"/>
  <c r="B49" i="1"/>
  <c r="B48" i="1"/>
  <c r="B47" i="1"/>
  <c r="B35" i="1"/>
  <c r="B34" i="1"/>
  <c r="B33" i="1"/>
  <c r="B32" i="1"/>
  <c r="B31" i="1"/>
  <c r="B30" i="1"/>
  <c r="B29" i="1"/>
  <c r="C11" i="1"/>
  <c r="C13" i="1"/>
  <c r="C15" i="1"/>
  <c r="C17" i="1"/>
  <c r="C3" i="1"/>
  <c r="C5" i="1"/>
  <c r="C7" i="1"/>
  <c r="C29" i="1" l="1"/>
  <c r="C31" i="1"/>
  <c r="C33" i="1"/>
  <c r="C35" i="1"/>
  <c r="C48" i="1"/>
  <c r="C50" i="1"/>
  <c r="C52" i="1"/>
  <c r="C65" i="1"/>
  <c r="C67" i="1"/>
  <c r="C69" i="1"/>
  <c r="C71" i="1"/>
  <c r="C84" i="1"/>
  <c r="C86" i="1"/>
  <c r="C88" i="1"/>
  <c r="C317" i="1"/>
  <c r="C319" i="1"/>
  <c r="C321" i="1"/>
  <c r="C323" i="1"/>
  <c r="C336" i="1"/>
  <c r="C338" i="1"/>
  <c r="C340" i="1"/>
  <c r="C353" i="1"/>
  <c r="C355" i="1"/>
  <c r="C357" i="1"/>
  <c r="C359" i="1"/>
  <c r="C372" i="1"/>
  <c r="C374" i="1"/>
  <c r="C376" i="1"/>
  <c r="C391" i="1"/>
  <c r="C395" i="1"/>
  <c r="C394" i="1"/>
  <c r="C390" i="1"/>
  <c r="AH390" i="1" s="1"/>
  <c r="C453" i="1"/>
  <c r="C455" i="1"/>
  <c r="C457" i="1"/>
  <c r="C470" i="1"/>
  <c r="C472" i="1"/>
  <c r="C474" i="1"/>
  <c r="C476" i="1"/>
  <c r="C93" i="1"/>
  <c r="C95" i="1"/>
  <c r="C97" i="1"/>
  <c r="C101" i="1"/>
  <c r="C103" i="1"/>
  <c r="C105" i="1"/>
  <c r="C107" i="1"/>
  <c r="C111" i="1"/>
  <c r="C113" i="1"/>
  <c r="C115" i="1"/>
  <c r="C119" i="1"/>
  <c r="C121" i="1"/>
  <c r="C123" i="1"/>
  <c r="C125" i="1"/>
  <c r="C129" i="1"/>
  <c r="C131" i="1"/>
  <c r="C133" i="1"/>
  <c r="C137" i="1"/>
  <c r="C139" i="1"/>
  <c r="C141" i="1"/>
  <c r="C143" i="1"/>
  <c r="C147" i="1"/>
  <c r="C149" i="1"/>
  <c r="C151" i="1"/>
  <c r="C155" i="1"/>
  <c r="C157" i="1"/>
  <c r="C159" i="1"/>
  <c r="C161" i="1"/>
  <c r="C165" i="1"/>
  <c r="C167" i="1"/>
  <c r="C169" i="1"/>
  <c r="C173" i="1"/>
  <c r="C175" i="1"/>
  <c r="C177" i="1"/>
  <c r="C179" i="1"/>
  <c r="C183" i="1"/>
  <c r="C185" i="1"/>
  <c r="C187" i="1"/>
  <c r="C191" i="1"/>
  <c r="C193" i="1"/>
  <c r="C195" i="1"/>
  <c r="C197" i="1"/>
  <c r="C201" i="1"/>
  <c r="C203" i="1"/>
  <c r="C205" i="1"/>
  <c r="C211" i="1"/>
  <c r="AH211" i="1" s="1"/>
  <c r="C210" i="1"/>
  <c r="C213" i="1"/>
  <c r="C215" i="1"/>
  <c r="C488" i="1"/>
  <c r="C490" i="1"/>
  <c r="C492" i="1"/>
  <c r="C494" i="1"/>
  <c r="C498" i="1"/>
  <c r="C500" i="1"/>
  <c r="C502" i="1"/>
  <c r="C506" i="1"/>
  <c r="C508" i="1"/>
  <c r="C510" i="1"/>
  <c r="C512" i="1"/>
  <c r="C516" i="1"/>
  <c r="C518" i="1"/>
  <c r="C520" i="1"/>
  <c r="C524" i="1"/>
  <c r="C526" i="1"/>
  <c r="C528" i="1"/>
  <c r="C530" i="1"/>
  <c r="K750" i="1"/>
  <c r="AL750" i="1" s="1"/>
  <c r="I750" i="1"/>
  <c r="AI750" i="1" s="1"/>
  <c r="G750" i="1"/>
  <c r="AG750" i="1" s="1"/>
  <c r="E750" i="1"/>
  <c r="AE750" i="1" s="1"/>
  <c r="C750" i="1"/>
  <c r="J750" i="1"/>
  <c r="AJ750" i="1" s="1"/>
  <c r="H750" i="1"/>
  <c r="AH750" i="1" s="1"/>
  <c r="F750" i="1"/>
  <c r="AF750" i="1" s="1"/>
  <c r="D750" i="1"/>
  <c r="K752" i="1"/>
  <c r="AL752" i="1" s="1"/>
  <c r="I752" i="1"/>
  <c r="AI752" i="1" s="1"/>
  <c r="G752" i="1"/>
  <c r="AG752" i="1" s="1"/>
  <c r="E752" i="1"/>
  <c r="AE752" i="1" s="1"/>
  <c r="C752" i="1"/>
  <c r="J752" i="1"/>
  <c r="AJ752" i="1" s="1"/>
  <c r="H752" i="1"/>
  <c r="AH752" i="1" s="1"/>
  <c r="F752" i="1"/>
  <c r="AF752" i="1" s="1"/>
  <c r="D752" i="1"/>
  <c r="K754" i="1"/>
  <c r="AL754" i="1" s="1"/>
  <c r="I754" i="1"/>
  <c r="AI754" i="1" s="1"/>
  <c r="G754" i="1"/>
  <c r="AG754" i="1" s="1"/>
  <c r="E754" i="1"/>
  <c r="AE754" i="1" s="1"/>
  <c r="C754" i="1"/>
  <c r="J754" i="1"/>
  <c r="AJ754" i="1" s="1"/>
  <c r="H754" i="1"/>
  <c r="AH754" i="1" s="1"/>
  <c r="F754" i="1"/>
  <c r="AF754" i="1" s="1"/>
  <c r="D754" i="1"/>
  <c r="K767" i="1"/>
  <c r="AL767" i="1" s="1"/>
  <c r="I767" i="1"/>
  <c r="AI767" i="1" s="1"/>
  <c r="G767" i="1"/>
  <c r="AG767" i="1" s="1"/>
  <c r="E767" i="1"/>
  <c r="AE767" i="1" s="1"/>
  <c r="C767" i="1"/>
  <c r="J767" i="1"/>
  <c r="AJ767" i="1" s="1"/>
  <c r="H767" i="1"/>
  <c r="AH767" i="1" s="1"/>
  <c r="F767" i="1"/>
  <c r="AF767" i="1" s="1"/>
  <c r="D767" i="1"/>
  <c r="K769" i="1"/>
  <c r="AL769" i="1" s="1"/>
  <c r="I769" i="1"/>
  <c r="AI769" i="1" s="1"/>
  <c r="G769" i="1"/>
  <c r="AG769" i="1" s="1"/>
  <c r="E769" i="1"/>
  <c r="AE769" i="1" s="1"/>
  <c r="C769" i="1"/>
  <c r="J769" i="1"/>
  <c r="AJ769" i="1" s="1"/>
  <c r="H769" i="1"/>
  <c r="AH769" i="1" s="1"/>
  <c r="F769" i="1"/>
  <c r="AF769" i="1" s="1"/>
  <c r="D769" i="1"/>
  <c r="K771" i="1"/>
  <c r="AL771" i="1" s="1"/>
  <c r="I771" i="1"/>
  <c r="AI771" i="1" s="1"/>
  <c r="G771" i="1"/>
  <c r="AG771" i="1" s="1"/>
  <c r="E771" i="1"/>
  <c r="AE771" i="1" s="1"/>
  <c r="C771" i="1"/>
  <c r="J771" i="1"/>
  <c r="AJ771" i="1" s="1"/>
  <c r="H771" i="1"/>
  <c r="AH771" i="1" s="1"/>
  <c r="F771" i="1"/>
  <c r="AF771" i="1" s="1"/>
  <c r="D771" i="1"/>
  <c r="K773" i="1"/>
  <c r="AL773" i="1" s="1"/>
  <c r="I773" i="1"/>
  <c r="AI773" i="1" s="1"/>
  <c r="G773" i="1"/>
  <c r="AG773" i="1" s="1"/>
  <c r="E773" i="1"/>
  <c r="AE773" i="1" s="1"/>
  <c r="C773" i="1"/>
  <c r="J773" i="1"/>
  <c r="AJ773" i="1" s="1"/>
  <c r="H773" i="1"/>
  <c r="AH773" i="1" s="1"/>
  <c r="F773" i="1"/>
  <c r="AF773" i="1" s="1"/>
  <c r="D773" i="1"/>
  <c r="K786" i="1"/>
  <c r="AL786" i="1" s="1"/>
  <c r="I786" i="1"/>
  <c r="AI786" i="1" s="1"/>
  <c r="G786" i="1"/>
  <c r="AG786" i="1" s="1"/>
  <c r="E786" i="1"/>
  <c r="AE786" i="1" s="1"/>
  <c r="C786" i="1"/>
  <c r="J786" i="1"/>
  <c r="AJ786" i="1" s="1"/>
  <c r="H786" i="1"/>
  <c r="AH786" i="1" s="1"/>
  <c r="F786" i="1"/>
  <c r="AF786" i="1" s="1"/>
  <c r="D786" i="1"/>
  <c r="K788" i="1"/>
  <c r="AL788" i="1" s="1"/>
  <c r="I788" i="1"/>
  <c r="AI788" i="1" s="1"/>
  <c r="G788" i="1"/>
  <c r="AG788" i="1" s="1"/>
  <c r="E788" i="1"/>
  <c r="AE788" i="1" s="1"/>
  <c r="C788" i="1"/>
  <c r="J788" i="1"/>
  <c r="AJ788" i="1" s="1"/>
  <c r="H788" i="1"/>
  <c r="AH788" i="1" s="1"/>
  <c r="F788" i="1"/>
  <c r="AF788" i="1" s="1"/>
  <c r="D788" i="1"/>
  <c r="K790" i="1"/>
  <c r="AL790" i="1" s="1"/>
  <c r="I790" i="1"/>
  <c r="AI790" i="1" s="1"/>
  <c r="G790" i="1"/>
  <c r="AG790" i="1" s="1"/>
  <c r="E790" i="1"/>
  <c r="AE790" i="1" s="1"/>
  <c r="C790" i="1"/>
  <c r="J790" i="1"/>
  <c r="AJ790" i="1" s="1"/>
  <c r="H790" i="1"/>
  <c r="AH790" i="1" s="1"/>
  <c r="F790" i="1"/>
  <c r="AF790" i="1" s="1"/>
  <c r="D790" i="1"/>
  <c r="K803" i="1"/>
  <c r="AL803" i="1" s="1"/>
  <c r="I803" i="1"/>
  <c r="AI803" i="1" s="1"/>
  <c r="G803" i="1"/>
  <c r="AG803" i="1" s="1"/>
  <c r="E803" i="1"/>
  <c r="AE803" i="1" s="1"/>
  <c r="C803" i="1"/>
  <c r="J803" i="1"/>
  <c r="AJ803" i="1" s="1"/>
  <c r="H803" i="1"/>
  <c r="AH803" i="1" s="1"/>
  <c r="F803" i="1"/>
  <c r="AF803" i="1" s="1"/>
  <c r="D803" i="1"/>
  <c r="K805" i="1"/>
  <c r="AL805" i="1" s="1"/>
  <c r="I805" i="1"/>
  <c r="AI805" i="1" s="1"/>
  <c r="G805" i="1"/>
  <c r="AG805" i="1" s="1"/>
  <c r="E805" i="1"/>
  <c r="AE805" i="1" s="1"/>
  <c r="C805" i="1"/>
  <c r="J805" i="1"/>
  <c r="AJ805" i="1" s="1"/>
  <c r="H805" i="1"/>
  <c r="AH805" i="1" s="1"/>
  <c r="F805" i="1"/>
  <c r="AF805" i="1" s="1"/>
  <c r="D805" i="1"/>
  <c r="K807" i="1"/>
  <c r="AL807" i="1" s="1"/>
  <c r="I807" i="1"/>
  <c r="AI807" i="1" s="1"/>
  <c r="G807" i="1"/>
  <c r="AG807" i="1" s="1"/>
  <c r="E807" i="1"/>
  <c r="AE807" i="1" s="1"/>
  <c r="C807" i="1"/>
  <c r="J807" i="1"/>
  <c r="AJ807" i="1" s="1"/>
  <c r="H807" i="1"/>
  <c r="AH807" i="1" s="1"/>
  <c r="F807" i="1"/>
  <c r="AF807" i="1" s="1"/>
  <c r="D807" i="1"/>
  <c r="K809" i="1"/>
  <c r="AL809" i="1" s="1"/>
  <c r="I809" i="1"/>
  <c r="AI809" i="1" s="1"/>
  <c r="G809" i="1"/>
  <c r="AG809" i="1" s="1"/>
  <c r="E809" i="1"/>
  <c r="AE809" i="1" s="1"/>
  <c r="C809" i="1"/>
  <c r="J809" i="1"/>
  <c r="AJ809" i="1" s="1"/>
  <c r="H809" i="1"/>
  <c r="AH809" i="1" s="1"/>
  <c r="F809" i="1"/>
  <c r="AF809" i="1" s="1"/>
  <c r="D809" i="1"/>
  <c r="K822" i="1"/>
  <c r="AL822" i="1" s="1"/>
  <c r="I822" i="1"/>
  <c r="AI822" i="1" s="1"/>
  <c r="G822" i="1"/>
  <c r="AG822" i="1" s="1"/>
  <c r="E822" i="1"/>
  <c r="AE822" i="1" s="1"/>
  <c r="C822" i="1"/>
  <c r="J822" i="1"/>
  <c r="AJ822" i="1" s="1"/>
  <c r="H822" i="1"/>
  <c r="AH822" i="1" s="1"/>
  <c r="F822" i="1"/>
  <c r="AF822" i="1" s="1"/>
  <c r="D822" i="1"/>
  <c r="K824" i="1"/>
  <c r="AL824" i="1" s="1"/>
  <c r="I824" i="1"/>
  <c r="AI824" i="1" s="1"/>
  <c r="G824" i="1"/>
  <c r="AG824" i="1" s="1"/>
  <c r="E824" i="1"/>
  <c r="AE824" i="1" s="1"/>
  <c r="C824" i="1"/>
  <c r="J824" i="1"/>
  <c r="AJ824" i="1" s="1"/>
  <c r="H824" i="1"/>
  <c r="AH824" i="1" s="1"/>
  <c r="F824" i="1"/>
  <c r="AF824" i="1" s="1"/>
  <c r="D824" i="1"/>
  <c r="K826" i="1"/>
  <c r="AL826" i="1" s="1"/>
  <c r="I826" i="1"/>
  <c r="AI826" i="1" s="1"/>
  <c r="G826" i="1"/>
  <c r="AG826" i="1" s="1"/>
  <c r="E826" i="1"/>
  <c r="AE826" i="1" s="1"/>
  <c r="C826" i="1"/>
  <c r="J826" i="1"/>
  <c r="AJ826" i="1" s="1"/>
  <c r="H826" i="1"/>
  <c r="AH826" i="1" s="1"/>
  <c r="F826" i="1"/>
  <c r="AF826" i="1" s="1"/>
  <c r="D826" i="1"/>
  <c r="K839" i="1"/>
  <c r="AL839" i="1" s="1"/>
  <c r="I839" i="1"/>
  <c r="AI839" i="1" s="1"/>
  <c r="G839" i="1"/>
  <c r="AG839" i="1" s="1"/>
  <c r="E839" i="1"/>
  <c r="AE839" i="1" s="1"/>
  <c r="C839" i="1"/>
  <c r="J839" i="1"/>
  <c r="AJ839" i="1" s="1"/>
  <c r="H839" i="1"/>
  <c r="AH839" i="1" s="1"/>
  <c r="F839" i="1"/>
  <c r="AF839" i="1" s="1"/>
  <c r="D839" i="1"/>
  <c r="K841" i="1"/>
  <c r="AL841" i="1" s="1"/>
  <c r="I841" i="1"/>
  <c r="AI841" i="1" s="1"/>
  <c r="G841" i="1"/>
  <c r="AG841" i="1" s="1"/>
  <c r="E841" i="1"/>
  <c r="AE841" i="1" s="1"/>
  <c r="C841" i="1"/>
  <c r="J841" i="1"/>
  <c r="AJ841" i="1" s="1"/>
  <c r="H841" i="1"/>
  <c r="AH841" i="1" s="1"/>
  <c r="F841" i="1"/>
  <c r="AF841" i="1" s="1"/>
  <c r="D841" i="1"/>
  <c r="K843" i="1"/>
  <c r="AL843" i="1" s="1"/>
  <c r="I843" i="1"/>
  <c r="AI843" i="1" s="1"/>
  <c r="G843" i="1"/>
  <c r="AG843" i="1" s="1"/>
  <c r="E843" i="1"/>
  <c r="AE843" i="1" s="1"/>
  <c r="C843" i="1"/>
  <c r="J843" i="1"/>
  <c r="AJ843" i="1" s="1"/>
  <c r="H843" i="1"/>
  <c r="AH843" i="1" s="1"/>
  <c r="F843" i="1"/>
  <c r="AF843" i="1" s="1"/>
  <c r="D843" i="1"/>
  <c r="K845" i="1"/>
  <c r="AL845" i="1" s="1"/>
  <c r="I845" i="1"/>
  <c r="AI845" i="1" s="1"/>
  <c r="G845" i="1"/>
  <c r="AG845" i="1" s="1"/>
  <c r="E845" i="1"/>
  <c r="AE845" i="1" s="1"/>
  <c r="C845" i="1"/>
  <c r="J845" i="1"/>
  <c r="AJ845" i="1" s="1"/>
  <c r="H845" i="1"/>
  <c r="AH845" i="1" s="1"/>
  <c r="F845" i="1"/>
  <c r="AF845" i="1" s="1"/>
  <c r="D845" i="1"/>
  <c r="K858" i="1"/>
  <c r="AL858" i="1" s="1"/>
  <c r="I858" i="1"/>
  <c r="AI858" i="1" s="1"/>
  <c r="G858" i="1"/>
  <c r="AG858" i="1" s="1"/>
  <c r="E858" i="1"/>
  <c r="AE858" i="1" s="1"/>
  <c r="C858" i="1"/>
  <c r="J858" i="1"/>
  <c r="AJ858" i="1" s="1"/>
  <c r="H858" i="1"/>
  <c r="AH858" i="1" s="1"/>
  <c r="F858" i="1"/>
  <c r="AF858" i="1" s="1"/>
  <c r="D858" i="1"/>
  <c r="K860" i="1"/>
  <c r="AL860" i="1" s="1"/>
  <c r="I860" i="1"/>
  <c r="AI860" i="1" s="1"/>
  <c r="G860" i="1"/>
  <c r="AG860" i="1" s="1"/>
  <c r="E860" i="1"/>
  <c r="AE860" i="1" s="1"/>
  <c r="C860" i="1"/>
  <c r="J860" i="1"/>
  <c r="AJ860" i="1" s="1"/>
  <c r="H860" i="1"/>
  <c r="AH860" i="1" s="1"/>
  <c r="F860" i="1"/>
  <c r="AF860" i="1" s="1"/>
  <c r="D860" i="1"/>
  <c r="K861" i="1"/>
  <c r="AL861" i="1" s="1"/>
  <c r="I861" i="1"/>
  <c r="AI861" i="1" s="1"/>
  <c r="G861" i="1"/>
  <c r="AG861" i="1" s="1"/>
  <c r="E861" i="1"/>
  <c r="AE861" i="1" s="1"/>
  <c r="C861" i="1"/>
  <c r="J861" i="1"/>
  <c r="AJ861" i="1" s="1"/>
  <c r="F861" i="1"/>
  <c r="AF861" i="1" s="1"/>
  <c r="H861" i="1"/>
  <c r="AH861" i="1" s="1"/>
  <c r="D861" i="1"/>
  <c r="AZ943" i="1"/>
  <c r="AO943" i="1"/>
  <c r="AN943" i="1"/>
  <c r="AZ961" i="1"/>
  <c r="AO961" i="1"/>
  <c r="AN961" i="1"/>
  <c r="AD867" i="1"/>
  <c r="BD867" i="1"/>
  <c r="AS867" i="1"/>
  <c r="BC867" i="1"/>
  <c r="AR867" i="1"/>
  <c r="BH867" i="1"/>
  <c r="AW867" i="1"/>
  <c r="BB869" i="1"/>
  <c r="AQ869" i="1"/>
  <c r="BF869" i="1"/>
  <c r="AU869" i="1"/>
  <c r="BA869" i="1"/>
  <c r="AP869" i="1"/>
  <c r="BE869" i="1"/>
  <c r="AT869" i="1"/>
  <c r="AD871" i="1"/>
  <c r="BD871" i="1"/>
  <c r="AS871" i="1"/>
  <c r="BC871" i="1"/>
  <c r="AR871" i="1"/>
  <c r="BH871" i="1"/>
  <c r="AW871" i="1"/>
  <c r="BB885" i="1"/>
  <c r="AQ885" i="1"/>
  <c r="BF885" i="1"/>
  <c r="AU885" i="1"/>
  <c r="BA885" i="1"/>
  <c r="AP885" i="1"/>
  <c r="BE885" i="1"/>
  <c r="AT885" i="1"/>
  <c r="AD887" i="1"/>
  <c r="BD887" i="1"/>
  <c r="AS887" i="1"/>
  <c r="BC887" i="1"/>
  <c r="AR887" i="1"/>
  <c r="BH887" i="1"/>
  <c r="AW887" i="1"/>
  <c r="BB889" i="1"/>
  <c r="AQ889" i="1"/>
  <c r="BF889" i="1"/>
  <c r="AU889" i="1"/>
  <c r="BA889" i="1"/>
  <c r="AP889" i="1"/>
  <c r="BE889" i="1"/>
  <c r="AT889" i="1"/>
  <c r="K911" i="1"/>
  <c r="AL911" i="1" s="1"/>
  <c r="I911" i="1"/>
  <c r="AI911" i="1" s="1"/>
  <c r="G911" i="1"/>
  <c r="AG911" i="1" s="1"/>
  <c r="E911" i="1"/>
  <c r="AE911" i="1" s="1"/>
  <c r="C911" i="1"/>
  <c r="J911" i="1"/>
  <c r="AJ911" i="1" s="1"/>
  <c r="H911" i="1"/>
  <c r="AH911" i="1" s="1"/>
  <c r="F911" i="1"/>
  <c r="AF911" i="1" s="1"/>
  <c r="D911" i="1"/>
  <c r="J913" i="1"/>
  <c r="AJ913" i="1" s="1"/>
  <c r="H913" i="1"/>
  <c r="AH913" i="1" s="1"/>
  <c r="F913" i="1"/>
  <c r="AF913" i="1" s="1"/>
  <c r="D913" i="1"/>
  <c r="I913" i="1"/>
  <c r="AI913" i="1" s="1"/>
  <c r="E913" i="1"/>
  <c r="AE913" i="1" s="1"/>
  <c r="K913" i="1"/>
  <c r="AL913" i="1" s="1"/>
  <c r="G913" i="1"/>
  <c r="AG913" i="1" s="1"/>
  <c r="C913" i="1"/>
  <c r="J915" i="1"/>
  <c r="AJ915" i="1" s="1"/>
  <c r="H915" i="1"/>
  <c r="AH915" i="1" s="1"/>
  <c r="F915" i="1"/>
  <c r="AF915" i="1" s="1"/>
  <c r="D915" i="1"/>
  <c r="I915" i="1"/>
  <c r="AI915" i="1" s="1"/>
  <c r="E915" i="1"/>
  <c r="AE915" i="1" s="1"/>
  <c r="K915" i="1"/>
  <c r="AL915" i="1" s="1"/>
  <c r="G915" i="1"/>
  <c r="AG915" i="1" s="1"/>
  <c r="C915" i="1"/>
  <c r="J917" i="1"/>
  <c r="AJ917" i="1" s="1"/>
  <c r="H917" i="1"/>
  <c r="AH917" i="1" s="1"/>
  <c r="F917" i="1"/>
  <c r="AF917" i="1" s="1"/>
  <c r="D917" i="1"/>
  <c r="I917" i="1"/>
  <c r="AI917" i="1" s="1"/>
  <c r="E917" i="1"/>
  <c r="AE917" i="1" s="1"/>
  <c r="K917" i="1"/>
  <c r="AL917" i="1" s="1"/>
  <c r="G917" i="1"/>
  <c r="AG917" i="1" s="1"/>
  <c r="C917" i="1"/>
  <c r="BF922" i="1"/>
  <c r="AU922" i="1"/>
  <c r="BD922" i="1"/>
  <c r="AS922" i="1"/>
  <c r="AP922" i="1"/>
  <c r="BA922" i="1"/>
  <c r="AT922" i="1"/>
  <c r="BE922" i="1"/>
  <c r="BB926" i="1"/>
  <c r="AQ926" i="1"/>
  <c r="AD926" i="1"/>
  <c r="BC926" i="1"/>
  <c r="AR926" i="1"/>
  <c r="BH926" i="1"/>
  <c r="AW926" i="1"/>
  <c r="BF938" i="1"/>
  <c r="AU938" i="1"/>
  <c r="BD938" i="1"/>
  <c r="AS938" i="1"/>
  <c r="AP938" i="1"/>
  <c r="BA938" i="1"/>
  <c r="AT938" i="1"/>
  <c r="BE938" i="1"/>
  <c r="BB942" i="1"/>
  <c r="AQ942" i="1"/>
  <c r="AD942" i="1"/>
  <c r="BC942" i="1"/>
  <c r="AR942" i="1"/>
  <c r="BH942" i="1"/>
  <c r="AW942" i="1"/>
  <c r="BF958" i="1"/>
  <c r="AU958" i="1"/>
  <c r="BD958" i="1"/>
  <c r="AS958" i="1"/>
  <c r="AP958" i="1"/>
  <c r="BA958" i="1"/>
  <c r="AT958" i="1"/>
  <c r="BE958" i="1"/>
  <c r="BB962" i="1"/>
  <c r="AQ962" i="1"/>
  <c r="AD962" i="1"/>
  <c r="BC962" i="1"/>
  <c r="AR962" i="1"/>
  <c r="BH962" i="1"/>
  <c r="AW962" i="1"/>
  <c r="AZ987" i="1"/>
  <c r="AO987" i="1"/>
  <c r="AN987" i="1"/>
  <c r="AZ1007" i="1"/>
  <c r="AO1007" i="1"/>
  <c r="AN1007" i="1"/>
  <c r="AZ1024" i="1"/>
  <c r="AO1024" i="1"/>
  <c r="AN1024" i="1"/>
  <c r="AZ1096" i="1"/>
  <c r="AO1096" i="1"/>
  <c r="AN1096" i="1"/>
  <c r="J875" i="1"/>
  <c r="AJ875" i="1" s="1"/>
  <c r="H875" i="1"/>
  <c r="AH875" i="1" s="1"/>
  <c r="F875" i="1"/>
  <c r="AF875" i="1" s="1"/>
  <c r="D875" i="1"/>
  <c r="K875" i="1"/>
  <c r="AL875" i="1" s="1"/>
  <c r="I875" i="1"/>
  <c r="AI875" i="1" s="1"/>
  <c r="G875" i="1"/>
  <c r="AG875" i="1" s="1"/>
  <c r="E875" i="1"/>
  <c r="AE875" i="1" s="1"/>
  <c r="C875" i="1"/>
  <c r="J877" i="1"/>
  <c r="AJ877" i="1" s="1"/>
  <c r="H877" i="1"/>
  <c r="AH877" i="1" s="1"/>
  <c r="F877" i="1"/>
  <c r="AF877" i="1" s="1"/>
  <c r="D877" i="1"/>
  <c r="K877" i="1"/>
  <c r="AL877" i="1" s="1"/>
  <c r="I877" i="1"/>
  <c r="AI877" i="1" s="1"/>
  <c r="G877" i="1"/>
  <c r="AG877" i="1" s="1"/>
  <c r="E877" i="1"/>
  <c r="AE877" i="1" s="1"/>
  <c r="C877" i="1"/>
  <c r="J879" i="1"/>
  <c r="AJ879" i="1" s="1"/>
  <c r="H879" i="1"/>
  <c r="AH879" i="1" s="1"/>
  <c r="F879" i="1"/>
  <c r="AF879" i="1" s="1"/>
  <c r="D879" i="1"/>
  <c r="K879" i="1"/>
  <c r="AL879" i="1" s="1"/>
  <c r="I879" i="1"/>
  <c r="AI879" i="1" s="1"/>
  <c r="G879" i="1"/>
  <c r="AG879" i="1" s="1"/>
  <c r="E879" i="1"/>
  <c r="AE879" i="1" s="1"/>
  <c r="C879" i="1"/>
  <c r="J881" i="1"/>
  <c r="AJ881" i="1" s="1"/>
  <c r="H881" i="1"/>
  <c r="AH881" i="1" s="1"/>
  <c r="F881" i="1"/>
  <c r="AF881" i="1" s="1"/>
  <c r="D881" i="1"/>
  <c r="K881" i="1"/>
  <c r="AL881" i="1" s="1"/>
  <c r="I881" i="1"/>
  <c r="AI881" i="1" s="1"/>
  <c r="G881" i="1"/>
  <c r="AG881" i="1" s="1"/>
  <c r="E881" i="1"/>
  <c r="AE881" i="1" s="1"/>
  <c r="C881" i="1"/>
  <c r="J902" i="1"/>
  <c r="AJ902" i="1" s="1"/>
  <c r="H902" i="1"/>
  <c r="AH902" i="1" s="1"/>
  <c r="F902" i="1"/>
  <c r="AF902" i="1" s="1"/>
  <c r="D902" i="1"/>
  <c r="K902" i="1"/>
  <c r="AL902" i="1" s="1"/>
  <c r="I902" i="1"/>
  <c r="AI902" i="1" s="1"/>
  <c r="G902" i="1"/>
  <c r="AG902" i="1" s="1"/>
  <c r="E902" i="1"/>
  <c r="AE902" i="1" s="1"/>
  <c r="C902" i="1"/>
  <c r="J904" i="1"/>
  <c r="AJ904" i="1" s="1"/>
  <c r="H904" i="1"/>
  <c r="AH904" i="1" s="1"/>
  <c r="F904" i="1"/>
  <c r="AF904" i="1" s="1"/>
  <c r="D904" i="1"/>
  <c r="K904" i="1"/>
  <c r="AL904" i="1" s="1"/>
  <c r="I904" i="1"/>
  <c r="AI904" i="1" s="1"/>
  <c r="G904" i="1"/>
  <c r="AG904" i="1" s="1"/>
  <c r="E904" i="1"/>
  <c r="AE904" i="1" s="1"/>
  <c r="C904" i="1"/>
  <c r="J906" i="1"/>
  <c r="AJ906" i="1" s="1"/>
  <c r="H906" i="1"/>
  <c r="AH906" i="1" s="1"/>
  <c r="F906" i="1"/>
  <c r="AF906" i="1" s="1"/>
  <c r="D906" i="1"/>
  <c r="K906" i="1"/>
  <c r="AL906" i="1" s="1"/>
  <c r="I906" i="1"/>
  <c r="AI906" i="1" s="1"/>
  <c r="G906" i="1"/>
  <c r="AG906" i="1" s="1"/>
  <c r="E906" i="1"/>
  <c r="AE906" i="1" s="1"/>
  <c r="C906" i="1"/>
  <c r="J908" i="1"/>
  <c r="AJ908" i="1" s="1"/>
  <c r="H908" i="1"/>
  <c r="AH908" i="1" s="1"/>
  <c r="F908" i="1"/>
  <c r="AF908" i="1" s="1"/>
  <c r="D908" i="1"/>
  <c r="K908" i="1"/>
  <c r="AL908" i="1" s="1"/>
  <c r="I908" i="1"/>
  <c r="AI908" i="1" s="1"/>
  <c r="G908" i="1"/>
  <c r="AG908" i="1" s="1"/>
  <c r="E908" i="1"/>
  <c r="AE908" i="1" s="1"/>
  <c r="C908" i="1"/>
  <c r="BD923" i="1"/>
  <c r="AS923" i="1"/>
  <c r="BF923" i="1"/>
  <c r="AU923" i="1"/>
  <c r="BA923" i="1"/>
  <c r="AP923" i="1"/>
  <c r="BE923" i="1"/>
  <c r="AT923" i="1"/>
  <c r="AD939" i="1"/>
  <c r="BB939" i="1"/>
  <c r="AQ939" i="1"/>
  <c r="AR939" i="1"/>
  <c r="BC939" i="1"/>
  <c r="BH939" i="1"/>
  <c r="AW939" i="1"/>
  <c r="J948" i="1"/>
  <c r="AJ948" i="1" s="1"/>
  <c r="H948" i="1"/>
  <c r="AH948" i="1" s="1"/>
  <c r="F948" i="1"/>
  <c r="AF948" i="1" s="1"/>
  <c r="D948" i="1"/>
  <c r="K948" i="1"/>
  <c r="AL948" i="1" s="1"/>
  <c r="G948" i="1"/>
  <c r="AG948" i="1" s="1"/>
  <c r="C948" i="1"/>
  <c r="I948" i="1"/>
  <c r="AI948" i="1" s="1"/>
  <c r="E948" i="1"/>
  <c r="AE948" i="1" s="1"/>
  <c r="J950" i="1"/>
  <c r="AJ950" i="1" s="1"/>
  <c r="H950" i="1"/>
  <c r="AH950" i="1" s="1"/>
  <c r="F950" i="1"/>
  <c r="AF950" i="1" s="1"/>
  <c r="D950" i="1"/>
  <c r="K950" i="1"/>
  <c r="AL950" i="1" s="1"/>
  <c r="G950" i="1"/>
  <c r="AG950" i="1" s="1"/>
  <c r="C950" i="1"/>
  <c r="I950" i="1"/>
  <c r="AI950" i="1" s="1"/>
  <c r="E950" i="1"/>
  <c r="AE950" i="1" s="1"/>
  <c r="J952" i="1"/>
  <c r="AJ952" i="1" s="1"/>
  <c r="H952" i="1"/>
  <c r="AH952" i="1" s="1"/>
  <c r="F952" i="1"/>
  <c r="AF952" i="1" s="1"/>
  <c r="D952" i="1"/>
  <c r="K952" i="1"/>
  <c r="AL952" i="1" s="1"/>
  <c r="G952" i="1"/>
  <c r="AG952" i="1" s="1"/>
  <c r="C952" i="1"/>
  <c r="I952" i="1"/>
  <c r="AI952" i="1" s="1"/>
  <c r="E952" i="1"/>
  <c r="AE952" i="1" s="1"/>
  <c r="AD959" i="1"/>
  <c r="BB959" i="1"/>
  <c r="AQ959" i="1"/>
  <c r="AR959" i="1"/>
  <c r="BC959" i="1"/>
  <c r="BH959" i="1"/>
  <c r="AW959" i="1"/>
  <c r="J975" i="1"/>
  <c r="AJ975" i="1" s="1"/>
  <c r="H975" i="1"/>
  <c r="AH975" i="1" s="1"/>
  <c r="F975" i="1"/>
  <c r="AF975" i="1" s="1"/>
  <c r="D975" i="1"/>
  <c r="K975" i="1"/>
  <c r="AL975" i="1" s="1"/>
  <c r="G975" i="1"/>
  <c r="AG975" i="1" s="1"/>
  <c r="C975" i="1"/>
  <c r="I975" i="1"/>
  <c r="AI975" i="1" s="1"/>
  <c r="E975" i="1"/>
  <c r="AE975" i="1" s="1"/>
  <c r="J977" i="1"/>
  <c r="AJ977" i="1" s="1"/>
  <c r="H977" i="1"/>
  <c r="AH977" i="1" s="1"/>
  <c r="F977" i="1"/>
  <c r="AF977" i="1" s="1"/>
  <c r="D977" i="1"/>
  <c r="K977" i="1"/>
  <c r="AL977" i="1" s="1"/>
  <c r="G977" i="1"/>
  <c r="AG977" i="1" s="1"/>
  <c r="C977" i="1"/>
  <c r="E977" i="1"/>
  <c r="AE977" i="1" s="1"/>
  <c r="I977" i="1"/>
  <c r="AI977" i="1" s="1"/>
  <c r="J979" i="1"/>
  <c r="AJ979" i="1" s="1"/>
  <c r="H979" i="1"/>
  <c r="AH979" i="1" s="1"/>
  <c r="F979" i="1"/>
  <c r="AF979" i="1" s="1"/>
  <c r="D979" i="1"/>
  <c r="K979" i="1"/>
  <c r="AL979" i="1" s="1"/>
  <c r="G979" i="1"/>
  <c r="AG979" i="1" s="1"/>
  <c r="C979" i="1"/>
  <c r="I979" i="1"/>
  <c r="AI979" i="1" s="1"/>
  <c r="E979" i="1"/>
  <c r="AE979" i="1" s="1"/>
  <c r="BD986" i="1"/>
  <c r="AS986" i="1"/>
  <c r="BB986" i="1"/>
  <c r="AQ986" i="1"/>
  <c r="AR986" i="1"/>
  <c r="BC986" i="1"/>
  <c r="BH986" i="1"/>
  <c r="AW986" i="1"/>
  <c r="AD1002" i="1"/>
  <c r="BF1002" i="1"/>
  <c r="AU1002" i="1"/>
  <c r="BA1002" i="1"/>
  <c r="AP1002" i="1"/>
  <c r="BE1002" i="1"/>
  <c r="AT1002" i="1"/>
  <c r="J1010" i="1"/>
  <c r="AJ1010" i="1" s="1"/>
  <c r="H1010" i="1"/>
  <c r="AH1010" i="1" s="1"/>
  <c r="F1010" i="1"/>
  <c r="AF1010" i="1" s="1"/>
  <c r="D1010" i="1"/>
  <c r="I1010" i="1"/>
  <c r="AI1010" i="1" s="1"/>
  <c r="E1010" i="1"/>
  <c r="AE1010" i="1" s="1"/>
  <c r="G1010" i="1"/>
  <c r="AG1010" i="1" s="1"/>
  <c r="K1010" i="1"/>
  <c r="AL1010" i="1" s="1"/>
  <c r="C1010" i="1"/>
  <c r="J1012" i="1"/>
  <c r="AJ1012" i="1" s="1"/>
  <c r="H1012" i="1"/>
  <c r="AH1012" i="1" s="1"/>
  <c r="F1012" i="1"/>
  <c r="AF1012" i="1" s="1"/>
  <c r="D1012" i="1"/>
  <c r="I1012" i="1"/>
  <c r="AI1012" i="1" s="1"/>
  <c r="E1012" i="1"/>
  <c r="AE1012" i="1" s="1"/>
  <c r="K1012" i="1"/>
  <c r="AL1012" i="1" s="1"/>
  <c r="C1012" i="1"/>
  <c r="G1012" i="1"/>
  <c r="AG1012" i="1" s="1"/>
  <c r="J1014" i="1"/>
  <c r="AJ1014" i="1" s="1"/>
  <c r="H1014" i="1"/>
  <c r="AH1014" i="1" s="1"/>
  <c r="F1014" i="1"/>
  <c r="AF1014" i="1" s="1"/>
  <c r="D1014" i="1"/>
  <c r="I1014" i="1"/>
  <c r="AI1014" i="1" s="1"/>
  <c r="E1014" i="1"/>
  <c r="AE1014" i="1" s="1"/>
  <c r="G1014" i="1"/>
  <c r="AG1014" i="1" s="1"/>
  <c r="K1014" i="1"/>
  <c r="AL1014" i="1" s="1"/>
  <c r="C1014" i="1"/>
  <c r="J1016" i="1"/>
  <c r="AJ1016" i="1" s="1"/>
  <c r="H1016" i="1"/>
  <c r="AH1016" i="1" s="1"/>
  <c r="F1016" i="1"/>
  <c r="AF1016" i="1" s="1"/>
  <c r="D1016" i="1"/>
  <c r="I1016" i="1"/>
  <c r="AI1016" i="1" s="1"/>
  <c r="E1016" i="1"/>
  <c r="AE1016" i="1" s="1"/>
  <c r="K1016" i="1"/>
  <c r="AL1016" i="1" s="1"/>
  <c r="G1016" i="1"/>
  <c r="AG1016" i="1" s="1"/>
  <c r="C1016" i="1"/>
  <c r="BD1022" i="1"/>
  <c r="AS1022" i="1"/>
  <c r="BF1022" i="1"/>
  <c r="AU1022" i="1"/>
  <c r="BA1022" i="1"/>
  <c r="AP1022" i="1"/>
  <c r="BE1022" i="1"/>
  <c r="AT1022" i="1"/>
  <c r="AZ1037" i="1"/>
  <c r="AO1037" i="1"/>
  <c r="AN1037" i="1"/>
  <c r="BD1038" i="1"/>
  <c r="AS1038" i="1"/>
  <c r="BF1038" i="1"/>
  <c r="AU1038" i="1"/>
  <c r="BA1038" i="1"/>
  <c r="AP1038" i="1"/>
  <c r="BE1038" i="1"/>
  <c r="AT1038" i="1"/>
  <c r="AZ1041" i="1"/>
  <c r="AO1041" i="1"/>
  <c r="AN1041" i="1"/>
  <c r="AZ1043" i="1"/>
  <c r="AO1043" i="1"/>
  <c r="AN1043" i="1"/>
  <c r="J1046" i="1"/>
  <c r="AJ1046" i="1" s="1"/>
  <c r="H1046" i="1"/>
  <c r="AH1046" i="1" s="1"/>
  <c r="F1046" i="1"/>
  <c r="AF1046" i="1" s="1"/>
  <c r="D1046" i="1"/>
  <c r="I1046" i="1"/>
  <c r="AI1046" i="1" s="1"/>
  <c r="E1046" i="1"/>
  <c r="AE1046" i="1" s="1"/>
  <c r="K1046" i="1"/>
  <c r="AL1046" i="1" s="1"/>
  <c r="G1046" i="1"/>
  <c r="AG1046" i="1" s="1"/>
  <c r="C1046" i="1"/>
  <c r="J1048" i="1"/>
  <c r="AJ1048" i="1" s="1"/>
  <c r="H1048" i="1"/>
  <c r="AH1048" i="1" s="1"/>
  <c r="F1048" i="1"/>
  <c r="AF1048" i="1" s="1"/>
  <c r="D1048" i="1"/>
  <c r="I1048" i="1"/>
  <c r="AI1048" i="1" s="1"/>
  <c r="E1048" i="1"/>
  <c r="AE1048" i="1" s="1"/>
  <c r="K1048" i="1"/>
  <c r="AL1048" i="1" s="1"/>
  <c r="G1048" i="1"/>
  <c r="AG1048" i="1" s="1"/>
  <c r="C1048" i="1"/>
  <c r="J1050" i="1"/>
  <c r="AJ1050" i="1" s="1"/>
  <c r="H1050" i="1"/>
  <c r="AH1050" i="1" s="1"/>
  <c r="F1050" i="1"/>
  <c r="AF1050" i="1" s="1"/>
  <c r="D1050" i="1"/>
  <c r="I1050" i="1"/>
  <c r="AI1050" i="1" s="1"/>
  <c r="E1050" i="1"/>
  <c r="AE1050" i="1" s="1"/>
  <c r="K1050" i="1"/>
  <c r="AL1050" i="1" s="1"/>
  <c r="G1050" i="1"/>
  <c r="AG1050" i="1" s="1"/>
  <c r="C1050" i="1"/>
  <c r="J1052" i="1"/>
  <c r="AJ1052" i="1" s="1"/>
  <c r="H1052" i="1"/>
  <c r="AH1052" i="1" s="1"/>
  <c r="F1052" i="1"/>
  <c r="AF1052" i="1" s="1"/>
  <c r="D1052" i="1"/>
  <c r="I1052" i="1"/>
  <c r="AI1052" i="1" s="1"/>
  <c r="E1052" i="1"/>
  <c r="AE1052" i="1" s="1"/>
  <c r="K1052" i="1"/>
  <c r="AL1052" i="1" s="1"/>
  <c r="G1052" i="1"/>
  <c r="AG1052" i="1" s="1"/>
  <c r="C1052" i="1"/>
  <c r="BD1058" i="1"/>
  <c r="AS1058" i="1"/>
  <c r="BF1058" i="1"/>
  <c r="AU1058" i="1"/>
  <c r="BA1058" i="1"/>
  <c r="AP1058" i="1"/>
  <c r="BE1058" i="1"/>
  <c r="AT1058" i="1"/>
  <c r="AZ1073" i="1"/>
  <c r="AO1073" i="1"/>
  <c r="AN1073" i="1"/>
  <c r="BD1074" i="1"/>
  <c r="AS1074" i="1"/>
  <c r="BF1074" i="1"/>
  <c r="AU1074" i="1"/>
  <c r="BA1074" i="1"/>
  <c r="AP1074" i="1"/>
  <c r="BE1074" i="1"/>
  <c r="AT1074" i="1"/>
  <c r="AZ1077" i="1"/>
  <c r="AO1077" i="1"/>
  <c r="AN1077" i="1"/>
  <c r="AZ1079" i="1"/>
  <c r="AO1079" i="1"/>
  <c r="AN1079" i="1"/>
  <c r="J1082" i="1"/>
  <c r="AJ1082" i="1" s="1"/>
  <c r="H1082" i="1"/>
  <c r="AH1082" i="1" s="1"/>
  <c r="F1082" i="1"/>
  <c r="AF1082" i="1" s="1"/>
  <c r="D1082" i="1"/>
  <c r="I1082" i="1"/>
  <c r="AI1082" i="1" s="1"/>
  <c r="E1082" i="1"/>
  <c r="AE1082" i="1" s="1"/>
  <c r="K1082" i="1"/>
  <c r="AL1082" i="1" s="1"/>
  <c r="G1082" i="1"/>
  <c r="AG1082" i="1" s="1"/>
  <c r="C1082" i="1"/>
  <c r="J1084" i="1"/>
  <c r="AJ1084" i="1" s="1"/>
  <c r="H1084" i="1"/>
  <c r="AH1084" i="1" s="1"/>
  <c r="F1084" i="1"/>
  <c r="AF1084" i="1" s="1"/>
  <c r="D1084" i="1"/>
  <c r="I1084" i="1"/>
  <c r="AI1084" i="1" s="1"/>
  <c r="E1084" i="1"/>
  <c r="AE1084" i="1" s="1"/>
  <c r="K1084" i="1"/>
  <c r="AL1084" i="1" s="1"/>
  <c r="G1084" i="1"/>
  <c r="AG1084" i="1" s="1"/>
  <c r="C1084" i="1"/>
  <c r="J1086" i="1"/>
  <c r="AJ1086" i="1" s="1"/>
  <c r="H1086" i="1"/>
  <c r="AH1086" i="1" s="1"/>
  <c r="F1086" i="1"/>
  <c r="AF1086" i="1" s="1"/>
  <c r="D1086" i="1"/>
  <c r="I1086" i="1"/>
  <c r="AI1086" i="1" s="1"/>
  <c r="E1086" i="1"/>
  <c r="AE1086" i="1" s="1"/>
  <c r="K1086" i="1"/>
  <c r="AL1086" i="1" s="1"/>
  <c r="G1086" i="1"/>
  <c r="AG1086" i="1" s="1"/>
  <c r="C1086" i="1"/>
  <c r="J1088" i="1"/>
  <c r="AJ1088" i="1" s="1"/>
  <c r="H1088" i="1"/>
  <c r="AH1088" i="1" s="1"/>
  <c r="F1088" i="1"/>
  <c r="AF1088" i="1" s="1"/>
  <c r="D1088" i="1"/>
  <c r="I1088" i="1"/>
  <c r="AI1088" i="1" s="1"/>
  <c r="E1088" i="1"/>
  <c r="AE1088" i="1" s="1"/>
  <c r="K1088" i="1"/>
  <c r="AL1088" i="1" s="1"/>
  <c r="G1088" i="1"/>
  <c r="AG1088" i="1" s="1"/>
  <c r="C1088" i="1"/>
  <c r="BD1094" i="1"/>
  <c r="AS1094" i="1"/>
  <c r="BF1094" i="1"/>
  <c r="AU1094" i="1"/>
  <c r="BA1094" i="1"/>
  <c r="AP1094" i="1"/>
  <c r="BE1094" i="1"/>
  <c r="AT1094" i="1"/>
  <c r="AD1104" i="1"/>
  <c r="BB1104" i="1"/>
  <c r="AQ1104" i="1"/>
  <c r="AR1104" i="1"/>
  <c r="BC1104" i="1"/>
  <c r="BH1104" i="1"/>
  <c r="AW1104" i="1"/>
  <c r="BD1100" i="1"/>
  <c r="AS1100" i="1"/>
  <c r="BF1100" i="1"/>
  <c r="AU1100" i="1"/>
  <c r="BA1100" i="1"/>
  <c r="AP1100" i="1"/>
  <c r="BE1100" i="1"/>
  <c r="AT1100" i="1"/>
  <c r="J1109" i="1"/>
  <c r="AJ1109" i="1" s="1"/>
  <c r="H1109" i="1"/>
  <c r="AH1109" i="1" s="1"/>
  <c r="F1109" i="1"/>
  <c r="AF1109" i="1" s="1"/>
  <c r="D1109" i="1"/>
  <c r="K1109" i="1"/>
  <c r="AL1109" i="1" s="1"/>
  <c r="G1109" i="1"/>
  <c r="AG1109" i="1" s="1"/>
  <c r="C1109" i="1"/>
  <c r="I1109" i="1"/>
  <c r="AI1109" i="1" s="1"/>
  <c r="E1109" i="1"/>
  <c r="AE1109" i="1" s="1"/>
  <c r="J1111" i="1"/>
  <c r="AJ1111" i="1" s="1"/>
  <c r="H1111" i="1"/>
  <c r="AH1111" i="1" s="1"/>
  <c r="F1111" i="1"/>
  <c r="AF1111" i="1" s="1"/>
  <c r="D1111" i="1"/>
  <c r="K1111" i="1"/>
  <c r="AL1111" i="1" s="1"/>
  <c r="G1111" i="1"/>
  <c r="AG1111" i="1" s="1"/>
  <c r="C1111" i="1"/>
  <c r="E1111" i="1"/>
  <c r="AE1111" i="1" s="1"/>
  <c r="I1111" i="1"/>
  <c r="AI1111" i="1" s="1"/>
  <c r="J1113" i="1"/>
  <c r="AJ1113" i="1" s="1"/>
  <c r="H1113" i="1"/>
  <c r="AH1113" i="1" s="1"/>
  <c r="F1113" i="1"/>
  <c r="AF1113" i="1" s="1"/>
  <c r="D1113" i="1"/>
  <c r="K1113" i="1"/>
  <c r="AL1113" i="1" s="1"/>
  <c r="G1113" i="1"/>
  <c r="AG1113" i="1" s="1"/>
  <c r="C1113" i="1"/>
  <c r="I1113" i="1"/>
  <c r="AI1113" i="1" s="1"/>
  <c r="E1113" i="1"/>
  <c r="AE1113" i="1" s="1"/>
  <c r="J1115" i="1"/>
  <c r="AJ1115" i="1" s="1"/>
  <c r="H1115" i="1"/>
  <c r="AH1115" i="1" s="1"/>
  <c r="F1115" i="1"/>
  <c r="AF1115" i="1" s="1"/>
  <c r="D1115" i="1"/>
  <c r="K1115" i="1"/>
  <c r="AL1115" i="1" s="1"/>
  <c r="G1115" i="1"/>
  <c r="AG1115" i="1" s="1"/>
  <c r="C1115" i="1"/>
  <c r="E1115" i="1"/>
  <c r="AE1115" i="1" s="1"/>
  <c r="I1115" i="1"/>
  <c r="AI1115" i="1" s="1"/>
  <c r="AD1124" i="1"/>
  <c r="BF1124" i="1"/>
  <c r="AU1124" i="1"/>
  <c r="BA1124" i="1"/>
  <c r="AP1124" i="1"/>
  <c r="BE1124" i="1"/>
  <c r="AT1124" i="1"/>
  <c r="BD1120" i="1"/>
  <c r="AS1120" i="1"/>
  <c r="BB1120" i="1"/>
  <c r="AQ1120" i="1"/>
  <c r="AR1120" i="1"/>
  <c r="BC1120" i="1"/>
  <c r="BH1120" i="1"/>
  <c r="AW1120" i="1"/>
  <c r="BF1119" i="1"/>
  <c r="AU1119" i="1"/>
  <c r="BD1119" i="1"/>
  <c r="AS1119" i="1"/>
  <c r="AP1119" i="1"/>
  <c r="BA1119" i="1"/>
  <c r="AT1119" i="1"/>
  <c r="BE1119" i="1"/>
  <c r="BB1123" i="1"/>
  <c r="AQ1123" i="1"/>
  <c r="AD1123" i="1"/>
  <c r="BC1123" i="1"/>
  <c r="AR1123" i="1"/>
  <c r="BH1123" i="1"/>
  <c r="AW1123" i="1"/>
  <c r="BF1137" i="1"/>
  <c r="AU1137" i="1"/>
  <c r="BD1137" i="1"/>
  <c r="AS1137" i="1"/>
  <c r="AP1137" i="1"/>
  <c r="BA1137" i="1"/>
  <c r="AT1137" i="1"/>
  <c r="BE1137" i="1"/>
  <c r="BB1141" i="1"/>
  <c r="AQ1141" i="1"/>
  <c r="AD1141" i="1"/>
  <c r="BC1141" i="1"/>
  <c r="AR1141" i="1"/>
  <c r="BH1141" i="1"/>
  <c r="AW1141" i="1"/>
  <c r="BF1155" i="1"/>
  <c r="AU1155" i="1"/>
  <c r="BD1155" i="1"/>
  <c r="AS1155" i="1"/>
  <c r="AP1155" i="1"/>
  <c r="BA1155" i="1"/>
  <c r="AT1155" i="1"/>
  <c r="BE1155" i="1"/>
  <c r="BB1159" i="1"/>
  <c r="AQ1159" i="1"/>
  <c r="AD1159" i="1"/>
  <c r="BC1159" i="1"/>
  <c r="AR1159" i="1"/>
  <c r="BH1159" i="1"/>
  <c r="AW1159" i="1"/>
  <c r="BF1173" i="1"/>
  <c r="AU1173" i="1"/>
  <c r="BD1173" i="1"/>
  <c r="AS1173" i="1"/>
  <c r="AP1173" i="1"/>
  <c r="BA1173" i="1"/>
  <c r="AT1173" i="1"/>
  <c r="BE1173" i="1"/>
  <c r="BB1177" i="1"/>
  <c r="AQ1177" i="1"/>
  <c r="AD1177" i="1"/>
  <c r="BC1177" i="1"/>
  <c r="AR1177" i="1"/>
  <c r="BH1177" i="1"/>
  <c r="AW1177" i="1"/>
  <c r="BB1196" i="1"/>
  <c r="AQ1196" i="1"/>
  <c r="BF1196" i="1"/>
  <c r="AU1196" i="1"/>
  <c r="BA1196" i="1"/>
  <c r="AP1196" i="1"/>
  <c r="BE1196" i="1"/>
  <c r="AT1196" i="1"/>
  <c r="AD1194" i="1"/>
  <c r="BD1194" i="1"/>
  <c r="AS1194" i="1"/>
  <c r="BC1194" i="1"/>
  <c r="AR1194" i="1"/>
  <c r="BH1194" i="1"/>
  <c r="AW1194" i="1"/>
  <c r="BB1192" i="1"/>
  <c r="AQ1192" i="1"/>
  <c r="BF1192" i="1"/>
  <c r="AU1192" i="1"/>
  <c r="BA1192" i="1"/>
  <c r="AP1192" i="1"/>
  <c r="BE1192" i="1"/>
  <c r="AT1192" i="1"/>
  <c r="AD1138" i="1"/>
  <c r="BB1138" i="1"/>
  <c r="AQ1138" i="1"/>
  <c r="AR1138" i="1"/>
  <c r="BC1138" i="1"/>
  <c r="BH1138" i="1"/>
  <c r="AW1138" i="1"/>
  <c r="BD1154" i="1"/>
  <c r="AS1154" i="1"/>
  <c r="BF1154" i="1"/>
  <c r="AU1154" i="1"/>
  <c r="BA1154" i="1"/>
  <c r="AP1154" i="1"/>
  <c r="BE1154" i="1"/>
  <c r="AT1154" i="1"/>
  <c r="AD1158" i="1"/>
  <c r="BB1158" i="1"/>
  <c r="AQ1158" i="1"/>
  <c r="AR1158" i="1"/>
  <c r="BC1158" i="1"/>
  <c r="BH1158" i="1"/>
  <c r="AW1158" i="1"/>
  <c r="BD1174" i="1"/>
  <c r="AS1174" i="1"/>
  <c r="BF1174" i="1"/>
  <c r="AU1174" i="1"/>
  <c r="BA1174" i="1"/>
  <c r="AP1174" i="1"/>
  <c r="BE1174" i="1"/>
  <c r="AT1174" i="1"/>
  <c r="AD1190" i="1"/>
  <c r="BB1190" i="1"/>
  <c r="AQ1190" i="1"/>
  <c r="AR1190" i="1"/>
  <c r="BC1190" i="1"/>
  <c r="BH1190" i="1"/>
  <c r="AW1190" i="1"/>
  <c r="K1204" i="1"/>
  <c r="AL1204" i="1" s="1"/>
  <c r="I1204" i="1"/>
  <c r="AI1204" i="1" s="1"/>
  <c r="G1204" i="1"/>
  <c r="AG1204" i="1" s="1"/>
  <c r="E1204" i="1"/>
  <c r="AE1204" i="1" s="1"/>
  <c r="C1204" i="1"/>
  <c r="H1204" i="1"/>
  <c r="AH1204" i="1" s="1"/>
  <c r="D1204" i="1"/>
  <c r="J1204" i="1"/>
  <c r="AJ1204" i="1" s="1"/>
  <c r="F1204" i="1"/>
  <c r="AF1204" i="1" s="1"/>
  <c r="J1200" i="1"/>
  <c r="AJ1200" i="1" s="1"/>
  <c r="H1200" i="1"/>
  <c r="AH1200" i="1" s="1"/>
  <c r="F1200" i="1"/>
  <c r="AF1200" i="1" s="1"/>
  <c r="D1200" i="1"/>
  <c r="K1200" i="1"/>
  <c r="AL1200" i="1" s="1"/>
  <c r="I1200" i="1"/>
  <c r="AI1200" i="1" s="1"/>
  <c r="G1200" i="1"/>
  <c r="AG1200" i="1" s="1"/>
  <c r="E1200" i="1"/>
  <c r="AE1200" i="1" s="1"/>
  <c r="C1200" i="1"/>
  <c r="K1203" i="1"/>
  <c r="AL1203" i="1" s="1"/>
  <c r="I1203" i="1"/>
  <c r="AI1203" i="1" s="1"/>
  <c r="G1203" i="1"/>
  <c r="AG1203" i="1" s="1"/>
  <c r="E1203" i="1"/>
  <c r="AE1203" i="1" s="1"/>
  <c r="C1203" i="1"/>
  <c r="J1203" i="1"/>
  <c r="AJ1203" i="1" s="1"/>
  <c r="F1203" i="1"/>
  <c r="AF1203" i="1" s="1"/>
  <c r="H1203" i="1"/>
  <c r="AH1203" i="1" s="1"/>
  <c r="D1203" i="1"/>
  <c r="BD1214" i="1"/>
  <c r="AS1214" i="1"/>
  <c r="BB1214" i="1"/>
  <c r="AQ1214" i="1"/>
  <c r="AR1214" i="1"/>
  <c r="BC1214" i="1"/>
  <c r="BH1214" i="1"/>
  <c r="AW1214" i="1"/>
  <c r="AD1210" i="1"/>
  <c r="BF1210" i="1"/>
  <c r="AU1210" i="1"/>
  <c r="BA1210" i="1"/>
  <c r="AP1210" i="1"/>
  <c r="BE1210" i="1"/>
  <c r="AT1210" i="1"/>
  <c r="BB1209" i="1"/>
  <c r="AQ1209" i="1"/>
  <c r="AD1209" i="1"/>
  <c r="BC1209" i="1"/>
  <c r="AR1209" i="1"/>
  <c r="BH1209" i="1"/>
  <c r="AW1209" i="1"/>
  <c r="BF1213" i="1"/>
  <c r="AU1213" i="1"/>
  <c r="BD1213" i="1"/>
  <c r="AS1213" i="1"/>
  <c r="AP1213" i="1"/>
  <c r="BA1213" i="1"/>
  <c r="AT1213" i="1"/>
  <c r="BE1213" i="1"/>
  <c r="AD1230" i="1"/>
  <c r="BB1230" i="1"/>
  <c r="AQ1230" i="1"/>
  <c r="AR1230" i="1"/>
  <c r="BC1230" i="1"/>
  <c r="BH1230" i="1"/>
  <c r="AW1230" i="1"/>
  <c r="BD1226" i="1"/>
  <c r="AS1226" i="1"/>
  <c r="BF1226" i="1"/>
  <c r="AU1226" i="1"/>
  <c r="BA1226" i="1"/>
  <c r="AP1226" i="1"/>
  <c r="BE1226" i="1"/>
  <c r="AT1226" i="1"/>
  <c r="K1241" i="1"/>
  <c r="AL1241" i="1" s="1"/>
  <c r="I1241" i="1"/>
  <c r="AI1241" i="1" s="1"/>
  <c r="G1241" i="1"/>
  <c r="AG1241" i="1" s="1"/>
  <c r="E1241" i="1"/>
  <c r="AE1241" i="1" s="1"/>
  <c r="C1241" i="1"/>
  <c r="H1241" i="1"/>
  <c r="AH1241" i="1" s="1"/>
  <c r="D1241" i="1"/>
  <c r="J1241" i="1"/>
  <c r="AJ1241" i="1" s="1"/>
  <c r="F1241" i="1"/>
  <c r="AF1241" i="1" s="1"/>
  <c r="J1236" i="1"/>
  <c r="AJ1236" i="1" s="1"/>
  <c r="H1236" i="1"/>
  <c r="AH1236" i="1" s="1"/>
  <c r="F1236" i="1"/>
  <c r="AF1236" i="1" s="1"/>
  <c r="D1236" i="1"/>
  <c r="I1236" i="1"/>
  <c r="AI1236" i="1" s="1"/>
  <c r="E1236" i="1"/>
  <c r="AE1236" i="1" s="1"/>
  <c r="K1236" i="1"/>
  <c r="AL1236" i="1" s="1"/>
  <c r="C1236" i="1"/>
  <c r="G1236" i="1"/>
  <c r="AG1236" i="1" s="1"/>
  <c r="J1238" i="1"/>
  <c r="AJ1238" i="1" s="1"/>
  <c r="H1238" i="1"/>
  <c r="AH1238" i="1" s="1"/>
  <c r="F1238" i="1"/>
  <c r="AF1238" i="1" s="1"/>
  <c r="D1238" i="1"/>
  <c r="I1238" i="1"/>
  <c r="AI1238" i="1" s="1"/>
  <c r="E1238" i="1"/>
  <c r="AE1238" i="1" s="1"/>
  <c r="G1238" i="1"/>
  <c r="AG1238" i="1" s="1"/>
  <c r="K1238" i="1"/>
  <c r="AL1238" i="1" s="1"/>
  <c r="C1238" i="1"/>
  <c r="K1240" i="1"/>
  <c r="AL1240" i="1" s="1"/>
  <c r="I1240" i="1"/>
  <c r="AI1240" i="1" s="1"/>
  <c r="G1240" i="1"/>
  <c r="AG1240" i="1" s="1"/>
  <c r="E1240" i="1"/>
  <c r="AE1240" i="1" s="1"/>
  <c r="C1240" i="1"/>
  <c r="J1240" i="1"/>
  <c r="AJ1240" i="1" s="1"/>
  <c r="F1240" i="1"/>
  <c r="AF1240" i="1" s="1"/>
  <c r="H1240" i="1"/>
  <c r="AH1240" i="1" s="1"/>
  <c r="D1240" i="1"/>
  <c r="AZ1291" i="1"/>
  <c r="AO1291" i="1"/>
  <c r="AN1291" i="1"/>
  <c r="AZ1293" i="1"/>
  <c r="AO1293" i="1"/>
  <c r="AN1293" i="1"/>
  <c r="AZ1294" i="1"/>
  <c r="AO1294" i="1"/>
  <c r="AN1294" i="1"/>
  <c r="AD1331" i="1"/>
  <c r="BB1331" i="1"/>
  <c r="AQ1331" i="1"/>
  <c r="AR1331" i="1"/>
  <c r="BC1331" i="1"/>
  <c r="BH1331" i="1"/>
  <c r="AW1331" i="1"/>
  <c r="BD1327" i="1"/>
  <c r="AS1327" i="1"/>
  <c r="BF1327" i="1"/>
  <c r="AU1327" i="1"/>
  <c r="BA1327" i="1"/>
  <c r="AP1327" i="1"/>
  <c r="BE1327" i="1"/>
  <c r="AT1327" i="1"/>
  <c r="BF1326" i="1"/>
  <c r="AU1326" i="1"/>
  <c r="AD1326" i="1"/>
  <c r="BC1326" i="1"/>
  <c r="AR1326" i="1"/>
  <c r="BH1326" i="1"/>
  <c r="AW1326" i="1"/>
  <c r="J1334" i="1"/>
  <c r="AJ1334" i="1" s="1"/>
  <c r="H1334" i="1"/>
  <c r="AH1334" i="1" s="1"/>
  <c r="F1334" i="1"/>
  <c r="AF1334" i="1" s="1"/>
  <c r="D1334" i="1"/>
  <c r="K1334" i="1"/>
  <c r="AL1334" i="1" s="1"/>
  <c r="G1334" i="1"/>
  <c r="AG1334" i="1" s="1"/>
  <c r="C1334" i="1"/>
  <c r="E1334" i="1"/>
  <c r="AE1334" i="1" s="1"/>
  <c r="I1334" i="1"/>
  <c r="AI1334" i="1" s="1"/>
  <c r="J1336" i="1"/>
  <c r="AJ1336" i="1" s="1"/>
  <c r="H1336" i="1"/>
  <c r="AH1336" i="1" s="1"/>
  <c r="F1336" i="1"/>
  <c r="AF1336" i="1" s="1"/>
  <c r="D1336" i="1"/>
  <c r="K1336" i="1"/>
  <c r="AL1336" i="1" s="1"/>
  <c r="G1336" i="1"/>
  <c r="AG1336" i="1" s="1"/>
  <c r="C1336" i="1"/>
  <c r="I1336" i="1"/>
  <c r="AI1336" i="1" s="1"/>
  <c r="E1336" i="1"/>
  <c r="AE1336" i="1" s="1"/>
  <c r="J1338" i="1"/>
  <c r="AJ1338" i="1" s="1"/>
  <c r="H1338" i="1"/>
  <c r="AH1338" i="1" s="1"/>
  <c r="F1338" i="1"/>
  <c r="AF1338" i="1" s="1"/>
  <c r="D1338" i="1"/>
  <c r="K1338" i="1"/>
  <c r="AL1338" i="1" s="1"/>
  <c r="G1338" i="1"/>
  <c r="AG1338" i="1" s="1"/>
  <c r="C1338" i="1"/>
  <c r="E1338" i="1"/>
  <c r="AE1338" i="1" s="1"/>
  <c r="I1338" i="1"/>
  <c r="AI1338" i="1" s="1"/>
  <c r="J1244" i="1"/>
  <c r="AJ1244" i="1" s="1"/>
  <c r="H1244" i="1"/>
  <c r="AH1244" i="1" s="1"/>
  <c r="F1244" i="1"/>
  <c r="AF1244" i="1" s="1"/>
  <c r="D1244" i="1"/>
  <c r="I1244" i="1"/>
  <c r="AI1244" i="1" s="1"/>
  <c r="E1244" i="1"/>
  <c r="AE1244" i="1" s="1"/>
  <c r="K1244" i="1"/>
  <c r="AL1244" i="1" s="1"/>
  <c r="C1244" i="1"/>
  <c r="G1244" i="1"/>
  <c r="AG1244" i="1" s="1"/>
  <c r="J1246" i="1"/>
  <c r="AJ1246" i="1" s="1"/>
  <c r="H1246" i="1"/>
  <c r="AH1246" i="1" s="1"/>
  <c r="F1246" i="1"/>
  <c r="AF1246" i="1" s="1"/>
  <c r="D1246" i="1"/>
  <c r="I1246" i="1"/>
  <c r="AI1246" i="1" s="1"/>
  <c r="E1246" i="1"/>
  <c r="AE1246" i="1" s="1"/>
  <c r="G1246" i="1"/>
  <c r="AG1246" i="1" s="1"/>
  <c r="K1246" i="1"/>
  <c r="AL1246" i="1" s="1"/>
  <c r="C1246" i="1"/>
  <c r="J1248" i="1"/>
  <c r="AJ1248" i="1" s="1"/>
  <c r="H1248" i="1"/>
  <c r="AH1248" i="1" s="1"/>
  <c r="F1248" i="1"/>
  <c r="AF1248" i="1" s="1"/>
  <c r="D1248" i="1"/>
  <c r="I1248" i="1"/>
  <c r="AI1248" i="1" s="1"/>
  <c r="E1248" i="1"/>
  <c r="AE1248" i="1" s="1"/>
  <c r="K1248" i="1"/>
  <c r="AL1248" i="1" s="1"/>
  <c r="C1248" i="1"/>
  <c r="G1248" i="1"/>
  <c r="AG1248" i="1" s="1"/>
  <c r="J1250" i="1"/>
  <c r="AJ1250" i="1" s="1"/>
  <c r="H1250" i="1"/>
  <c r="AH1250" i="1" s="1"/>
  <c r="F1250" i="1"/>
  <c r="AF1250" i="1" s="1"/>
  <c r="D1250" i="1"/>
  <c r="I1250" i="1"/>
  <c r="AI1250" i="1" s="1"/>
  <c r="E1250" i="1"/>
  <c r="AE1250" i="1" s="1"/>
  <c r="G1250" i="1"/>
  <c r="AG1250" i="1" s="1"/>
  <c r="C1250" i="1"/>
  <c r="K1250" i="1"/>
  <c r="AL1250" i="1" s="1"/>
  <c r="BD1256" i="1"/>
  <c r="AS1256" i="1"/>
  <c r="BF1256" i="1"/>
  <c r="AU1256" i="1"/>
  <c r="BA1256" i="1"/>
  <c r="AP1256" i="1"/>
  <c r="BE1256" i="1"/>
  <c r="AT1256" i="1"/>
  <c r="AD1272" i="1"/>
  <c r="BB1272" i="1"/>
  <c r="AQ1272" i="1"/>
  <c r="AR1272" i="1"/>
  <c r="BC1272" i="1"/>
  <c r="BH1272" i="1"/>
  <c r="AW1272" i="1"/>
  <c r="J1281" i="1"/>
  <c r="AJ1281" i="1" s="1"/>
  <c r="H1281" i="1"/>
  <c r="AH1281" i="1" s="1"/>
  <c r="F1281" i="1"/>
  <c r="AF1281" i="1" s="1"/>
  <c r="D1281" i="1"/>
  <c r="K1281" i="1"/>
  <c r="AL1281" i="1" s="1"/>
  <c r="G1281" i="1"/>
  <c r="AG1281" i="1" s="1"/>
  <c r="C1281" i="1"/>
  <c r="E1281" i="1"/>
  <c r="AE1281" i="1" s="1"/>
  <c r="I1281" i="1"/>
  <c r="AI1281" i="1" s="1"/>
  <c r="J1283" i="1"/>
  <c r="AJ1283" i="1" s="1"/>
  <c r="H1283" i="1"/>
  <c r="AH1283" i="1" s="1"/>
  <c r="F1283" i="1"/>
  <c r="AF1283" i="1" s="1"/>
  <c r="D1283" i="1"/>
  <c r="K1283" i="1"/>
  <c r="AL1283" i="1" s="1"/>
  <c r="G1283" i="1"/>
  <c r="AG1283" i="1" s="1"/>
  <c r="C1283" i="1"/>
  <c r="I1283" i="1"/>
  <c r="AI1283" i="1" s="1"/>
  <c r="E1283" i="1"/>
  <c r="AE1283" i="1" s="1"/>
  <c r="J1285" i="1"/>
  <c r="AJ1285" i="1" s="1"/>
  <c r="H1285" i="1"/>
  <c r="AH1285" i="1" s="1"/>
  <c r="F1285" i="1"/>
  <c r="AF1285" i="1" s="1"/>
  <c r="D1285" i="1"/>
  <c r="K1285" i="1"/>
  <c r="AL1285" i="1" s="1"/>
  <c r="G1285" i="1"/>
  <c r="AG1285" i="1" s="1"/>
  <c r="C1285" i="1"/>
  <c r="E1285" i="1"/>
  <c r="AE1285" i="1" s="1"/>
  <c r="I1285" i="1"/>
  <c r="AI1285" i="1" s="1"/>
  <c r="AD1292" i="1"/>
  <c r="BB1292" i="1"/>
  <c r="AQ1292" i="1"/>
  <c r="AR1292" i="1"/>
  <c r="BC1292" i="1"/>
  <c r="BH1292" i="1"/>
  <c r="AW1292" i="1"/>
  <c r="BD1313" i="1"/>
  <c r="AS1313" i="1"/>
  <c r="BF1313" i="1"/>
  <c r="AU1313" i="1"/>
  <c r="BA1313" i="1"/>
  <c r="AP1313" i="1"/>
  <c r="BE1313" i="1"/>
  <c r="AT1313" i="1"/>
  <c r="AD1309" i="1"/>
  <c r="BB1309" i="1"/>
  <c r="AQ1309" i="1"/>
  <c r="AR1309" i="1"/>
  <c r="BC1309" i="1"/>
  <c r="BH1309" i="1"/>
  <c r="AW1309" i="1"/>
  <c r="BF1310" i="1"/>
  <c r="AU1310" i="1"/>
  <c r="BD1310" i="1"/>
  <c r="AS1310" i="1"/>
  <c r="AP1310" i="1"/>
  <c r="BA1310" i="1"/>
  <c r="AT1310" i="1"/>
  <c r="BE1310" i="1"/>
  <c r="BA1357" i="1"/>
  <c r="AP1357" i="1"/>
  <c r="AW1357" i="1"/>
  <c r="BH1357" i="1"/>
  <c r="BB1357" i="1"/>
  <c r="AQ1357" i="1"/>
  <c r="BF1357" i="1"/>
  <c r="AU1357" i="1"/>
  <c r="BD1354" i="1"/>
  <c r="AS1354" i="1"/>
  <c r="BF1354" i="1"/>
  <c r="AU1354" i="1"/>
  <c r="BA1354" i="1"/>
  <c r="AP1354" i="1"/>
  <c r="BE1354" i="1"/>
  <c r="AT1354" i="1"/>
  <c r="BB1355" i="1"/>
  <c r="AQ1355" i="1"/>
  <c r="AD1355" i="1"/>
  <c r="BC1355" i="1"/>
  <c r="AR1355" i="1"/>
  <c r="AW1355" i="1"/>
  <c r="BH1355" i="1"/>
  <c r="BC1367" i="1"/>
  <c r="AR1367" i="1"/>
  <c r="BA1367" i="1"/>
  <c r="AP1367" i="1"/>
  <c r="AD1367" i="1"/>
  <c r="BD1367" i="1"/>
  <c r="AS1367" i="1"/>
  <c r="BC1365" i="1"/>
  <c r="AR1365" i="1"/>
  <c r="BE1365" i="1"/>
  <c r="AT1365" i="1"/>
  <c r="AQ1365" i="1"/>
  <c r="BB1365" i="1"/>
  <c r="AU1365" i="1"/>
  <c r="BF1365" i="1"/>
  <c r="BD1362" i="1"/>
  <c r="AS1362" i="1"/>
  <c r="BF1362" i="1"/>
  <c r="AU1362" i="1"/>
  <c r="BA1362" i="1"/>
  <c r="AP1362" i="1"/>
  <c r="BE1362" i="1"/>
  <c r="AT1362" i="1"/>
  <c r="C20" i="1"/>
  <c r="C22" i="1"/>
  <c r="C24" i="1"/>
  <c r="C26" i="1"/>
  <c r="C39" i="1"/>
  <c r="C41" i="1"/>
  <c r="C43" i="1"/>
  <c r="C56" i="1"/>
  <c r="C58" i="1"/>
  <c r="C60" i="1"/>
  <c r="C62" i="1"/>
  <c r="C75" i="1"/>
  <c r="C77" i="1"/>
  <c r="C79" i="1"/>
  <c r="C326" i="1"/>
  <c r="C328" i="1"/>
  <c r="C330" i="1"/>
  <c r="C332" i="1"/>
  <c r="C345" i="1"/>
  <c r="C347" i="1"/>
  <c r="C349" i="1"/>
  <c r="C362" i="1"/>
  <c r="C364" i="1"/>
  <c r="C366" i="1"/>
  <c r="C368" i="1"/>
  <c r="C381" i="1"/>
  <c r="C383" i="1"/>
  <c r="C385" i="1"/>
  <c r="AE385" i="1" s="1"/>
  <c r="C461" i="1"/>
  <c r="C463" i="1"/>
  <c r="C465" i="1"/>
  <c r="C467" i="1"/>
  <c r="C480" i="1"/>
  <c r="C482" i="1"/>
  <c r="C484" i="1"/>
  <c r="C218" i="1"/>
  <c r="C220" i="1"/>
  <c r="C222" i="1"/>
  <c r="C224" i="1"/>
  <c r="C228" i="1"/>
  <c r="C230" i="1"/>
  <c r="C232" i="1"/>
  <c r="C236" i="1"/>
  <c r="C238" i="1"/>
  <c r="C240" i="1"/>
  <c r="C242" i="1"/>
  <c r="C246" i="1"/>
  <c r="C248" i="1"/>
  <c r="C250" i="1"/>
  <c r="C542" i="1"/>
  <c r="C544" i="1"/>
  <c r="C546" i="1"/>
  <c r="C548" i="1"/>
  <c r="C552" i="1"/>
  <c r="C554" i="1"/>
  <c r="C556" i="1"/>
  <c r="C560" i="1"/>
  <c r="C562" i="1"/>
  <c r="C564" i="1"/>
  <c r="C566" i="1"/>
  <c r="C570" i="1"/>
  <c r="C572" i="1"/>
  <c r="C574" i="1"/>
  <c r="C578" i="1"/>
  <c r="C580" i="1"/>
  <c r="C582" i="1"/>
  <c r="C584" i="1"/>
  <c r="C588" i="1"/>
  <c r="C590" i="1"/>
  <c r="C592" i="1"/>
  <c r="C596" i="1"/>
  <c r="C598" i="1"/>
  <c r="C600" i="1"/>
  <c r="C602" i="1"/>
  <c r="C606" i="1"/>
  <c r="C608" i="1"/>
  <c r="C610" i="1"/>
  <c r="C614" i="1"/>
  <c r="C616" i="1"/>
  <c r="C618" i="1"/>
  <c r="C620" i="1"/>
  <c r="C624" i="1"/>
  <c r="C626" i="1"/>
  <c r="C628" i="1"/>
  <c r="C632" i="1"/>
  <c r="C634" i="1"/>
  <c r="C636" i="1"/>
  <c r="C638" i="1"/>
  <c r="C642" i="1"/>
  <c r="C644" i="1"/>
  <c r="C646" i="1"/>
  <c r="C650" i="1"/>
  <c r="C652" i="1"/>
  <c r="C654" i="1"/>
  <c r="C656" i="1"/>
  <c r="C664" i="1"/>
  <c r="AF664" i="1" s="1"/>
  <c r="C660" i="1"/>
  <c r="C662" i="1"/>
  <c r="AH662" i="1" s="1"/>
  <c r="C668" i="1"/>
  <c r="C670" i="1"/>
  <c r="C672" i="1"/>
  <c r="C674" i="1"/>
  <c r="C678" i="1"/>
  <c r="C680" i="1"/>
  <c r="C682" i="1"/>
  <c r="C686" i="1"/>
  <c r="C688" i="1"/>
  <c r="C690" i="1"/>
  <c r="C692" i="1"/>
  <c r="C701" i="1"/>
  <c r="C696" i="1"/>
  <c r="C698" i="1"/>
  <c r="K740" i="1"/>
  <c r="AL740" i="1" s="1"/>
  <c r="I740" i="1"/>
  <c r="AI740" i="1" s="1"/>
  <c r="G740" i="1"/>
  <c r="AG740" i="1" s="1"/>
  <c r="E740" i="1"/>
  <c r="AE740" i="1" s="1"/>
  <c r="C740" i="1"/>
  <c r="J740" i="1"/>
  <c r="AJ740" i="1" s="1"/>
  <c r="H740" i="1"/>
  <c r="AH740" i="1" s="1"/>
  <c r="F740" i="1"/>
  <c r="AF740" i="1" s="1"/>
  <c r="D740" i="1"/>
  <c r="K742" i="1"/>
  <c r="AL742" i="1" s="1"/>
  <c r="I742" i="1"/>
  <c r="AI742" i="1" s="1"/>
  <c r="G742" i="1"/>
  <c r="AG742" i="1" s="1"/>
  <c r="E742" i="1"/>
  <c r="AE742" i="1" s="1"/>
  <c r="C742" i="1"/>
  <c r="J742" i="1"/>
  <c r="AJ742" i="1" s="1"/>
  <c r="H742" i="1"/>
  <c r="AH742" i="1" s="1"/>
  <c r="F742" i="1"/>
  <c r="AF742" i="1" s="1"/>
  <c r="D742" i="1"/>
  <c r="K744" i="1"/>
  <c r="AL744" i="1" s="1"/>
  <c r="I744" i="1"/>
  <c r="AI744" i="1" s="1"/>
  <c r="G744" i="1"/>
  <c r="AG744" i="1" s="1"/>
  <c r="E744" i="1"/>
  <c r="AE744" i="1" s="1"/>
  <c r="C744" i="1"/>
  <c r="J744" i="1"/>
  <c r="AJ744" i="1" s="1"/>
  <c r="H744" i="1"/>
  <c r="AH744" i="1" s="1"/>
  <c r="F744" i="1"/>
  <c r="AF744" i="1" s="1"/>
  <c r="D744" i="1"/>
  <c r="K746" i="1"/>
  <c r="AL746" i="1" s="1"/>
  <c r="I746" i="1"/>
  <c r="AI746" i="1" s="1"/>
  <c r="G746" i="1"/>
  <c r="AG746" i="1" s="1"/>
  <c r="E746" i="1"/>
  <c r="AE746" i="1" s="1"/>
  <c r="C746" i="1"/>
  <c r="J746" i="1"/>
  <c r="AJ746" i="1" s="1"/>
  <c r="H746" i="1"/>
  <c r="AH746" i="1" s="1"/>
  <c r="F746" i="1"/>
  <c r="AF746" i="1" s="1"/>
  <c r="D746" i="1"/>
  <c r="K759" i="1"/>
  <c r="AL759" i="1" s="1"/>
  <c r="I759" i="1"/>
  <c r="AI759" i="1" s="1"/>
  <c r="G759" i="1"/>
  <c r="AG759" i="1" s="1"/>
  <c r="E759" i="1"/>
  <c r="AE759" i="1" s="1"/>
  <c r="C759" i="1"/>
  <c r="J759" i="1"/>
  <c r="AJ759" i="1" s="1"/>
  <c r="H759" i="1"/>
  <c r="AH759" i="1" s="1"/>
  <c r="F759" i="1"/>
  <c r="AF759" i="1" s="1"/>
  <c r="D759" i="1"/>
  <c r="K761" i="1"/>
  <c r="AL761" i="1" s="1"/>
  <c r="I761" i="1"/>
  <c r="AI761" i="1" s="1"/>
  <c r="G761" i="1"/>
  <c r="AG761" i="1" s="1"/>
  <c r="E761" i="1"/>
  <c r="AE761" i="1" s="1"/>
  <c r="C761" i="1"/>
  <c r="J761" i="1"/>
  <c r="AJ761" i="1" s="1"/>
  <c r="H761" i="1"/>
  <c r="AH761" i="1" s="1"/>
  <c r="F761" i="1"/>
  <c r="AF761" i="1" s="1"/>
  <c r="D761" i="1"/>
  <c r="K763" i="1"/>
  <c r="AL763" i="1" s="1"/>
  <c r="I763" i="1"/>
  <c r="AI763" i="1" s="1"/>
  <c r="G763" i="1"/>
  <c r="AG763" i="1" s="1"/>
  <c r="E763" i="1"/>
  <c r="AE763" i="1" s="1"/>
  <c r="C763" i="1"/>
  <c r="J763" i="1"/>
  <c r="AJ763" i="1" s="1"/>
  <c r="H763" i="1"/>
  <c r="AH763" i="1" s="1"/>
  <c r="F763" i="1"/>
  <c r="AF763" i="1" s="1"/>
  <c r="D763" i="1"/>
  <c r="K776" i="1"/>
  <c r="AL776" i="1" s="1"/>
  <c r="I776" i="1"/>
  <c r="AI776" i="1" s="1"/>
  <c r="G776" i="1"/>
  <c r="AG776" i="1" s="1"/>
  <c r="E776" i="1"/>
  <c r="AE776" i="1" s="1"/>
  <c r="C776" i="1"/>
  <c r="J776" i="1"/>
  <c r="AJ776" i="1" s="1"/>
  <c r="H776" i="1"/>
  <c r="AH776" i="1" s="1"/>
  <c r="F776" i="1"/>
  <c r="AF776" i="1" s="1"/>
  <c r="D776" i="1"/>
  <c r="K778" i="1"/>
  <c r="AL778" i="1" s="1"/>
  <c r="I778" i="1"/>
  <c r="AI778" i="1" s="1"/>
  <c r="G778" i="1"/>
  <c r="AG778" i="1" s="1"/>
  <c r="E778" i="1"/>
  <c r="AE778" i="1" s="1"/>
  <c r="C778" i="1"/>
  <c r="J778" i="1"/>
  <c r="AJ778" i="1" s="1"/>
  <c r="H778" i="1"/>
  <c r="AH778" i="1" s="1"/>
  <c r="F778" i="1"/>
  <c r="AF778" i="1" s="1"/>
  <c r="D778" i="1"/>
  <c r="K780" i="1"/>
  <c r="AL780" i="1" s="1"/>
  <c r="I780" i="1"/>
  <c r="AI780" i="1" s="1"/>
  <c r="G780" i="1"/>
  <c r="AG780" i="1" s="1"/>
  <c r="E780" i="1"/>
  <c r="AE780" i="1" s="1"/>
  <c r="C780" i="1"/>
  <c r="J780" i="1"/>
  <c r="AJ780" i="1" s="1"/>
  <c r="H780" i="1"/>
  <c r="AH780" i="1" s="1"/>
  <c r="F780" i="1"/>
  <c r="AF780" i="1" s="1"/>
  <c r="D780" i="1"/>
  <c r="K782" i="1"/>
  <c r="AL782" i="1" s="1"/>
  <c r="I782" i="1"/>
  <c r="AI782" i="1" s="1"/>
  <c r="G782" i="1"/>
  <c r="AG782" i="1" s="1"/>
  <c r="E782" i="1"/>
  <c r="AE782" i="1" s="1"/>
  <c r="C782" i="1"/>
  <c r="J782" i="1"/>
  <c r="AJ782" i="1" s="1"/>
  <c r="H782" i="1"/>
  <c r="AH782" i="1" s="1"/>
  <c r="F782" i="1"/>
  <c r="AF782" i="1" s="1"/>
  <c r="D782" i="1"/>
  <c r="K795" i="1"/>
  <c r="AL795" i="1" s="1"/>
  <c r="I795" i="1"/>
  <c r="AI795" i="1" s="1"/>
  <c r="G795" i="1"/>
  <c r="AG795" i="1" s="1"/>
  <c r="E795" i="1"/>
  <c r="AE795" i="1" s="1"/>
  <c r="C795" i="1"/>
  <c r="J795" i="1"/>
  <c r="AJ795" i="1" s="1"/>
  <c r="H795" i="1"/>
  <c r="AH795" i="1" s="1"/>
  <c r="F795" i="1"/>
  <c r="AF795" i="1" s="1"/>
  <c r="D795" i="1"/>
  <c r="K797" i="1"/>
  <c r="AL797" i="1" s="1"/>
  <c r="I797" i="1"/>
  <c r="AI797" i="1" s="1"/>
  <c r="G797" i="1"/>
  <c r="AG797" i="1" s="1"/>
  <c r="E797" i="1"/>
  <c r="AE797" i="1" s="1"/>
  <c r="C797" i="1"/>
  <c r="J797" i="1"/>
  <c r="AJ797" i="1" s="1"/>
  <c r="H797" i="1"/>
  <c r="AH797" i="1" s="1"/>
  <c r="F797" i="1"/>
  <c r="AF797" i="1" s="1"/>
  <c r="D797" i="1"/>
  <c r="K799" i="1"/>
  <c r="AL799" i="1" s="1"/>
  <c r="I799" i="1"/>
  <c r="AI799" i="1" s="1"/>
  <c r="G799" i="1"/>
  <c r="AG799" i="1" s="1"/>
  <c r="E799" i="1"/>
  <c r="AE799" i="1" s="1"/>
  <c r="C799" i="1"/>
  <c r="J799" i="1"/>
  <c r="AJ799" i="1" s="1"/>
  <c r="H799" i="1"/>
  <c r="AH799" i="1" s="1"/>
  <c r="F799" i="1"/>
  <c r="AF799" i="1" s="1"/>
  <c r="D799" i="1"/>
  <c r="K812" i="1"/>
  <c r="AL812" i="1" s="1"/>
  <c r="I812" i="1"/>
  <c r="AI812" i="1" s="1"/>
  <c r="G812" i="1"/>
  <c r="AG812" i="1" s="1"/>
  <c r="E812" i="1"/>
  <c r="AE812" i="1" s="1"/>
  <c r="C812" i="1"/>
  <c r="J812" i="1"/>
  <c r="AJ812" i="1" s="1"/>
  <c r="H812" i="1"/>
  <c r="AH812" i="1" s="1"/>
  <c r="F812" i="1"/>
  <c r="AF812" i="1" s="1"/>
  <c r="D812" i="1"/>
  <c r="K814" i="1"/>
  <c r="AL814" i="1" s="1"/>
  <c r="I814" i="1"/>
  <c r="AI814" i="1" s="1"/>
  <c r="G814" i="1"/>
  <c r="AG814" i="1" s="1"/>
  <c r="E814" i="1"/>
  <c r="AE814" i="1" s="1"/>
  <c r="C814" i="1"/>
  <c r="J814" i="1"/>
  <c r="AJ814" i="1" s="1"/>
  <c r="H814" i="1"/>
  <c r="AH814" i="1" s="1"/>
  <c r="F814" i="1"/>
  <c r="AF814" i="1" s="1"/>
  <c r="D814" i="1"/>
  <c r="K816" i="1"/>
  <c r="AL816" i="1" s="1"/>
  <c r="I816" i="1"/>
  <c r="AI816" i="1" s="1"/>
  <c r="G816" i="1"/>
  <c r="AG816" i="1" s="1"/>
  <c r="E816" i="1"/>
  <c r="AE816" i="1" s="1"/>
  <c r="C816" i="1"/>
  <c r="J816" i="1"/>
  <c r="AJ816" i="1" s="1"/>
  <c r="H816" i="1"/>
  <c r="AH816" i="1" s="1"/>
  <c r="F816" i="1"/>
  <c r="AF816" i="1" s="1"/>
  <c r="D816" i="1"/>
  <c r="K818" i="1"/>
  <c r="AL818" i="1" s="1"/>
  <c r="I818" i="1"/>
  <c r="AI818" i="1" s="1"/>
  <c r="G818" i="1"/>
  <c r="AG818" i="1" s="1"/>
  <c r="E818" i="1"/>
  <c r="AE818" i="1" s="1"/>
  <c r="C818" i="1"/>
  <c r="J818" i="1"/>
  <c r="AJ818" i="1" s="1"/>
  <c r="H818" i="1"/>
  <c r="AH818" i="1" s="1"/>
  <c r="F818" i="1"/>
  <c r="AF818" i="1" s="1"/>
  <c r="D818" i="1"/>
  <c r="K831" i="1"/>
  <c r="AL831" i="1" s="1"/>
  <c r="I831" i="1"/>
  <c r="AI831" i="1" s="1"/>
  <c r="G831" i="1"/>
  <c r="AG831" i="1" s="1"/>
  <c r="E831" i="1"/>
  <c r="AE831" i="1" s="1"/>
  <c r="C831" i="1"/>
  <c r="J831" i="1"/>
  <c r="AJ831" i="1" s="1"/>
  <c r="H831" i="1"/>
  <c r="AH831" i="1" s="1"/>
  <c r="F831" i="1"/>
  <c r="AF831" i="1" s="1"/>
  <c r="D831" i="1"/>
  <c r="K833" i="1"/>
  <c r="AL833" i="1" s="1"/>
  <c r="I833" i="1"/>
  <c r="AI833" i="1" s="1"/>
  <c r="G833" i="1"/>
  <c r="AG833" i="1" s="1"/>
  <c r="E833" i="1"/>
  <c r="AE833" i="1" s="1"/>
  <c r="C833" i="1"/>
  <c r="J833" i="1"/>
  <c r="AJ833" i="1" s="1"/>
  <c r="H833" i="1"/>
  <c r="AH833" i="1" s="1"/>
  <c r="F833" i="1"/>
  <c r="AF833" i="1" s="1"/>
  <c r="D833" i="1"/>
  <c r="K835" i="1"/>
  <c r="AL835" i="1" s="1"/>
  <c r="I835" i="1"/>
  <c r="AI835" i="1" s="1"/>
  <c r="G835" i="1"/>
  <c r="AG835" i="1" s="1"/>
  <c r="E835" i="1"/>
  <c r="AE835" i="1" s="1"/>
  <c r="C835" i="1"/>
  <c r="J835" i="1"/>
  <c r="AJ835" i="1" s="1"/>
  <c r="H835" i="1"/>
  <c r="AH835" i="1" s="1"/>
  <c r="F835" i="1"/>
  <c r="AF835" i="1" s="1"/>
  <c r="D835" i="1"/>
  <c r="K848" i="1"/>
  <c r="AL848" i="1" s="1"/>
  <c r="I848" i="1"/>
  <c r="AI848" i="1" s="1"/>
  <c r="G848" i="1"/>
  <c r="AG848" i="1" s="1"/>
  <c r="E848" i="1"/>
  <c r="AE848" i="1" s="1"/>
  <c r="C848" i="1"/>
  <c r="J848" i="1"/>
  <c r="AJ848" i="1" s="1"/>
  <c r="H848" i="1"/>
  <c r="AH848" i="1" s="1"/>
  <c r="F848" i="1"/>
  <c r="AF848" i="1" s="1"/>
  <c r="D848" i="1"/>
  <c r="K850" i="1"/>
  <c r="AL850" i="1" s="1"/>
  <c r="I850" i="1"/>
  <c r="AI850" i="1" s="1"/>
  <c r="G850" i="1"/>
  <c r="AG850" i="1" s="1"/>
  <c r="E850" i="1"/>
  <c r="AE850" i="1" s="1"/>
  <c r="C850" i="1"/>
  <c r="J850" i="1"/>
  <c r="AJ850" i="1" s="1"/>
  <c r="H850" i="1"/>
  <c r="AH850" i="1" s="1"/>
  <c r="F850" i="1"/>
  <c r="AF850" i="1" s="1"/>
  <c r="D850" i="1"/>
  <c r="K852" i="1"/>
  <c r="AL852" i="1" s="1"/>
  <c r="I852" i="1"/>
  <c r="AI852" i="1" s="1"/>
  <c r="G852" i="1"/>
  <c r="AG852" i="1" s="1"/>
  <c r="E852" i="1"/>
  <c r="AE852" i="1" s="1"/>
  <c r="C852" i="1"/>
  <c r="J852" i="1"/>
  <c r="AJ852" i="1" s="1"/>
  <c r="H852" i="1"/>
  <c r="AH852" i="1" s="1"/>
  <c r="F852" i="1"/>
  <c r="AF852" i="1" s="1"/>
  <c r="D852" i="1"/>
  <c r="K854" i="1"/>
  <c r="AL854" i="1" s="1"/>
  <c r="I854" i="1"/>
  <c r="AI854" i="1" s="1"/>
  <c r="G854" i="1"/>
  <c r="AG854" i="1" s="1"/>
  <c r="E854" i="1"/>
  <c r="AE854" i="1" s="1"/>
  <c r="C854" i="1"/>
  <c r="J854" i="1"/>
  <c r="AJ854" i="1" s="1"/>
  <c r="H854" i="1"/>
  <c r="AH854" i="1" s="1"/>
  <c r="F854" i="1"/>
  <c r="AF854" i="1" s="1"/>
  <c r="D854" i="1"/>
  <c r="AZ890" i="1"/>
  <c r="AO890" i="1"/>
  <c r="AN890" i="1"/>
  <c r="AZ925" i="1"/>
  <c r="AO925" i="1"/>
  <c r="AN925" i="1"/>
  <c r="AD866" i="1"/>
  <c r="BD866" i="1"/>
  <c r="AS866" i="1"/>
  <c r="BC866" i="1"/>
  <c r="AR866" i="1"/>
  <c r="BH866" i="1"/>
  <c r="AW866" i="1"/>
  <c r="BB868" i="1"/>
  <c r="AQ868" i="1"/>
  <c r="BF868" i="1"/>
  <c r="AU868" i="1"/>
  <c r="BA868" i="1"/>
  <c r="AP868" i="1"/>
  <c r="BE868" i="1"/>
  <c r="AT868" i="1"/>
  <c r="AD870" i="1"/>
  <c r="BD870" i="1"/>
  <c r="AS870" i="1"/>
  <c r="BC870" i="1"/>
  <c r="AR870" i="1"/>
  <c r="BH870" i="1"/>
  <c r="AW870" i="1"/>
  <c r="BB884" i="1"/>
  <c r="AQ884" i="1"/>
  <c r="BF884" i="1"/>
  <c r="AU884" i="1"/>
  <c r="BA884" i="1"/>
  <c r="AP884" i="1"/>
  <c r="BE884" i="1"/>
  <c r="AT884" i="1"/>
  <c r="AD886" i="1"/>
  <c r="BD886" i="1"/>
  <c r="AS886" i="1"/>
  <c r="BC886" i="1"/>
  <c r="AR886" i="1"/>
  <c r="BH886" i="1"/>
  <c r="AW886" i="1"/>
  <c r="BB888" i="1"/>
  <c r="AQ888" i="1"/>
  <c r="BF888" i="1"/>
  <c r="AU888" i="1"/>
  <c r="BA888" i="1"/>
  <c r="AP888" i="1"/>
  <c r="BE888" i="1"/>
  <c r="AT888" i="1"/>
  <c r="BB920" i="1"/>
  <c r="AQ920" i="1"/>
  <c r="AD920" i="1"/>
  <c r="BC920" i="1"/>
  <c r="AR920" i="1"/>
  <c r="BH920" i="1"/>
  <c r="AW920" i="1"/>
  <c r="BF924" i="1"/>
  <c r="AU924" i="1"/>
  <c r="BD924" i="1"/>
  <c r="AS924" i="1"/>
  <c r="AP924" i="1"/>
  <c r="BA924" i="1"/>
  <c r="AT924" i="1"/>
  <c r="BE924" i="1"/>
  <c r="BB940" i="1"/>
  <c r="AQ940" i="1"/>
  <c r="AD940" i="1"/>
  <c r="BC940" i="1"/>
  <c r="AR940" i="1"/>
  <c r="BH940" i="1"/>
  <c r="AW940" i="1"/>
  <c r="BF944" i="1"/>
  <c r="AU944" i="1"/>
  <c r="BD944" i="1"/>
  <c r="AS944" i="1"/>
  <c r="AP944" i="1"/>
  <c r="BA944" i="1"/>
  <c r="AT944" i="1"/>
  <c r="BE944" i="1"/>
  <c r="BB956" i="1"/>
  <c r="AQ956" i="1"/>
  <c r="AD956" i="1"/>
  <c r="BC956" i="1"/>
  <c r="AR956" i="1"/>
  <c r="BH956" i="1"/>
  <c r="AW956" i="1"/>
  <c r="BF960" i="1"/>
  <c r="AU960" i="1"/>
  <c r="BD960" i="1"/>
  <c r="AS960" i="1"/>
  <c r="AP960" i="1"/>
  <c r="BA960" i="1"/>
  <c r="AT960" i="1"/>
  <c r="BE960" i="1"/>
  <c r="AZ1003" i="1"/>
  <c r="AO1003" i="1"/>
  <c r="AN1003" i="1"/>
  <c r="AZ1060" i="1"/>
  <c r="AO1060" i="1"/>
  <c r="AN1060" i="1"/>
  <c r="K899" i="1"/>
  <c r="AL899" i="1" s="1"/>
  <c r="I899" i="1"/>
  <c r="AI899" i="1" s="1"/>
  <c r="G899" i="1"/>
  <c r="AG899" i="1" s="1"/>
  <c r="E899" i="1"/>
  <c r="AE899" i="1" s="1"/>
  <c r="C899" i="1"/>
  <c r="J899" i="1"/>
  <c r="AJ899" i="1" s="1"/>
  <c r="H899" i="1"/>
  <c r="AH899" i="1" s="1"/>
  <c r="F899" i="1"/>
  <c r="AF899" i="1" s="1"/>
  <c r="D899" i="1"/>
  <c r="J894" i="1"/>
  <c r="AJ894" i="1" s="1"/>
  <c r="H894" i="1"/>
  <c r="AH894" i="1" s="1"/>
  <c r="F894" i="1"/>
  <c r="AF894" i="1" s="1"/>
  <c r="D894" i="1"/>
  <c r="K894" i="1"/>
  <c r="AL894" i="1" s="1"/>
  <c r="I894" i="1"/>
  <c r="AI894" i="1" s="1"/>
  <c r="G894" i="1"/>
  <c r="AG894" i="1" s="1"/>
  <c r="E894" i="1"/>
  <c r="AE894" i="1" s="1"/>
  <c r="C894" i="1"/>
  <c r="J896" i="1"/>
  <c r="AJ896" i="1" s="1"/>
  <c r="H896" i="1"/>
  <c r="AH896" i="1" s="1"/>
  <c r="F896" i="1"/>
  <c r="AF896" i="1" s="1"/>
  <c r="D896" i="1"/>
  <c r="K896" i="1"/>
  <c r="AL896" i="1" s="1"/>
  <c r="I896" i="1"/>
  <c r="AI896" i="1" s="1"/>
  <c r="G896" i="1"/>
  <c r="AG896" i="1" s="1"/>
  <c r="E896" i="1"/>
  <c r="AE896" i="1" s="1"/>
  <c r="C896" i="1"/>
  <c r="M898" i="1"/>
  <c r="J898" i="1"/>
  <c r="AJ898" i="1" s="1"/>
  <c r="H898" i="1"/>
  <c r="AH898" i="1" s="1"/>
  <c r="F898" i="1"/>
  <c r="AF898" i="1" s="1"/>
  <c r="D898" i="1"/>
  <c r="K898" i="1"/>
  <c r="AL898" i="1" s="1"/>
  <c r="I898" i="1"/>
  <c r="AI898" i="1" s="1"/>
  <c r="G898" i="1"/>
  <c r="AG898" i="1" s="1"/>
  <c r="E898" i="1"/>
  <c r="AE898" i="1" s="1"/>
  <c r="C898" i="1"/>
  <c r="BD921" i="1"/>
  <c r="AS921" i="1"/>
  <c r="BF921" i="1"/>
  <c r="AU921" i="1"/>
  <c r="BA921" i="1"/>
  <c r="AP921" i="1"/>
  <c r="BE921" i="1"/>
  <c r="AT921" i="1"/>
  <c r="J929" i="1"/>
  <c r="AJ929" i="1" s="1"/>
  <c r="H929" i="1"/>
  <c r="AH929" i="1" s="1"/>
  <c r="F929" i="1"/>
  <c r="AF929" i="1" s="1"/>
  <c r="D929" i="1"/>
  <c r="I929" i="1"/>
  <c r="AI929" i="1" s="1"/>
  <c r="E929" i="1"/>
  <c r="AE929" i="1" s="1"/>
  <c r="K929" i="1"/>
  <c r="AL929" i="1" s="1"/>
  <c r="G929" i="1"/>
  <c r="AG929" i="1" s="1"/>
  <c r="C929" i="1"/>
  <c r="J931" i="1"/>
  <c r="AJ931" i="1" s="1"/>
  <c r="H931" i="1"/>
  <c r="AH931" i="1" s="1"/>
  <c r="F931" i="1"/>
  <c r="AF931" i="1" s="1"/>
  <c r="D931" i="1"/>
  <c r="I931" i="1"/>
  <c r="AI931" i="1" s="1"/>
  <c r="E931" i="1"/>
  <c r="AE931" i="1" s="1"/>
  <c r="K931" i="1"/>
  <c r="AL931" i="1" s="1"/>
  <c r="G931" i="1"/>
  <c r="AG931" i="1" s="1"/>
  <c r="C931" i="1"/>
  <c r="J933" i="1"/>
  <c r="AJ933" i="1" s="1"/>
  <c r="H933" i="1"/>
  <c r="AH933" i="1" s="1"/>
  <c r="F933" i="1"/>
  <c r="AF933" i="1" s="1"/>
  <c r="D933" i="1"/>
  <c r="I933" i="1"/>
  <c r="AI933" i="1" s="1"/>
  <c r="E933" i="1"/>
  <c r="AE933" i="1" s="1"/>
  <c r="K933" i="1"/>
  <c r="AL933" i="1" s="1"/>
  <c r="G933" i="1"/>
  <c r="AG933" i="1" s="1"/>
  <c r="C933" i="1"/>
  <c r="J935" i="1"/>
  <c r="AJ935" i="1" s="1"/>
  <c r="H935" i="1"/>
  <c r="AH935" i="1" s="1"/>
  <c r="F935" i="1"/>
  <c r="AF935" i="1" s="1"/>
  <c r="D935" i="1"/>
  <c r="I935" i="1"/>
  <c r="AI935" i="1" s="1"/>
  <c r="E935" i="1"/>
  <c r="AE935" i="1" s="1"/>
  <c r="K935" i="1"/>
  <c r="AL935" i="1" s="1"/>
  <c r="G935" i="1"/>
  <c r="AG935" i="1" s="1"/>
  <c r="C935" i="1"/>
  <c r="BD941" i="1"/>
  <c r="AS941" i="1"/>
  <c r="BF941" i="1"/>
  <c r="AU941" i="1"/>
  <c r="BA941" i="1"/>
  <c r="AP941" i="1"/>
  <c r="BE941" i="1"/>
  <c r="AT941" i="1"/>
  <c r="AD957" i="1"/>
  <c r="BB957" i="1"/>
  <c r="AQ957" i="1"/>
  <c r="AR957" i="1"/>
  <c r="BC957" i="1"/>
  <c r="BH957" i="1"/>
  <c r="AW957" i="1"/>
  <c r="J965" i="1"/>
  <c r="AJ965" i="1" s="1"/>
  <c r="H965" i="1"/>
  <c r="AH965" i="1" s="1"/>
  <c r="F965" i="1"/>
  <c r="AF965" i="1" s="1"/>
  <c r="D965" i="1"/>
  <c r="I965" i="1"/>
  <c r="AI965" i="1" s="1"/>
  <c r="E965" i="1"/>
  <c r="AE965" i="1" s="1"/>
  <c r="K965" i="1"/>
  <c r="AL965" i="1" s="1"/>
  <c r="G965" i="1"/>
  <c r="AG965" i="1" s="1"/>
  <c r="C965" i="1"/>
  <c r="J967" i="1"/>
  <c r="AJ967" i="1" s="1"/>
  <c r="H967" i="1"/>
  <c r="AH967" i="1" s="1"/>
  <c r="F967" i="1"/>
  <c r="AF967" i="1" s="1"/>
  <c r="D967" i="1"/>
  <c r="I967" i="1"/>
  <c r="AI967" i="1" s="1"/>
  <c r="E967" i="1"/>
  <c r="AE967" i="1" s="1"/>
  <c r="K967" i="1"/>
  <c r="AL967" i="1" s="1"/>
  <c r="G967" i="1"/>
  <c r="AG967" i="1" s="1"/>
  <c r="C967" i="1"/>
  <c r="J969" i="1"/>
  <c r="AJ969" i="1" s="1"/>
  <c r="H969" i="1"/>
  <c r="AH969" i="1" s="1"/>
  <c r="F969" i="1"/>
  <c r="AF969" i="1" s="1"/>
  <c r="D969" i="1"/>
  <c r="I969" i="1"/>
  <c r="AI969" i="1" s="1"/>
  <c r="E969" i="1"/>
  <c r="AE969" i="1" s="1"/>
  <c r="K969" i="1"/>
  <c r="AL969" i="1" s="1"/>
  <c r="G969" i="1"/>
  <c r="AG969" i="1" s="1"/>
  <c r="C969" i="1"/>
  <c r="AZ989" i="1"/>
  <c r="AO989" i="1"/>
  <c r="AN989" i="1"/>
  <c r="AZ1001" i="1"/>
  <c r="AO1001" i="1"/>
  <c r="AN1001" i="1"/>
  <c r="BD984" i="1"/>
  <c r="AS984" i="1"/>
  <c r="BF984" i="1"/>
  <c r="AU984" i="1"/>
  <c r="BA984" i="1"/>
  <c r="AP984" i="1"/>
  <c r="BE984" i="1"/>
  <c r="AT984" i="1"/>
  <c r="J992" i="1"/>
  <c r="AJ992" i="1" s="1"/>
  <c r="H992" i="1"/>
  <c r="AH992" i="1" s="1"/>
  <c r="F992" i="1"/>
  <c r="AF992" i="1" s="1"/>
  <c r="D992" i="1"/>
  <c r="I992" i="1"/>
  <c r="AI992" i="1" s="1"/>
  <c r="E992" i="1"/>
  <c r="AE992" i="1" s="1"/>
  <c r="K992" i="1"/>
  <c r="AL992" i="1" s="1"/>
  <c r="C992" i="1"/>
  <c r="G992" i="1"/>
  <c r="AG992" i="1" s="1"/>
  <c r="J994" i="1"/>
  <c r="AJ994" i="1" s="1"/>
  <c r="H994" i="1"/>
  <c r="AH994" i="1" s="1"/>
  <c r="F994" i="1"/>
  <c r="AF994" i="1" s="1"/>
  <c r="D994" i="1"/>
  <c r="I994" i="1"/>
  <c r="AI994" i="1" s="1"/>
  <c r="E994" i="1"/>
  <c r="AE994" i="1" s="1"/>
  <c r="G994" i="1"/>
  <c r="AG994" i="1" s="1"/>
  <c r="K994" i="1"/>
  <c r="AL994" i="1" s="1"/>
  <c r="C994" i="1"/>
  <c r="J996" i="1"/>
  <c r="AJ996" i="1" s="1"/>
  <c r="H996" i="1"/>
  <c r="AH996" i="1" s="1"/>
  <c r="F996" i="1"/>
  <c r="AF996" i="1" s="1"/>
  <c r="D996" i="1"/>
  <c r="I996" i="1"/>
  <c r="AI996" i="1" s="1"/>
  <c r="E996" i="1"/>
  <c r="AE996" i="1" s="1"/>
  <c r="K996" i="1"/>
  <c r="AL996" i="1" s="1"/>
  <c r="C996" i="1"/>
  <c r="G996" i="1"/>
  <c r="AG996" i="1" s="1"/>
  <c r="J998" i="1"/>
  <c r="AJ998" i="1" s="1"/>
  <c r="H998" i="1"/>
  <c r="AH998" i="1" s="1"/>
  <c r="F998" i="1"/>
  <c r="AF998" i="1" s="1"/>
  <c r="D998" i="1"/>
  <c r="I998" i="1"/>
  <c r="AI998" i="1" s="1"/>
  <c r="E998" i="1"/>
  <c r="AE998" i="1" s="1"/>
  <c r="G998" i="1"/>
  <c r="AG998" i="1" s="1"/>
  <c r="K998" i="1"/>
  <c r="AL998" i="1" s="1"/>
  <c r="C998" i="1"/>
  <c r="BD1004" i="1"/>
  <c r="AS1004" i="1"/>
  <c r="BF1004" i="1"/>
  <c r="AU1004" i="1"/>
  <c r="BA1004" i="1"/>
  <c r="AP1004" i="1"/>
  <c r="BE1004" i="1"/>
  <c r="AT1004" i="1"/>
  <c r="AZ1019" i="1"/>
  <c r="AO1019" i="1"/>
  <c r="AN1019" i="1"/>
  <c r="BD1020" i="1"/>
  <c r="AS1020" i="1"/>
  <c r="BF1020" i="1"/>
  <c r="AU1020" i="1"/>
  <c r="BA1020" i="1"/>
  <c r="AP1020" i="1"/>
  <c r="BE1020" i="1"/>
  <c r="AT1020" i="1"/>
  <c r="AZ1023" i="1"/>
  <c r="AO1023" i="1"/>
  <c r="AN1023" i="1"/>
  <c r="AZ1025" i="1"/>
  <c r="AO1025" i="1"/>
  <c r="AN1025" i="1"/>
  <c r="J1028" i="1"/>
  <c r="AJ1028" i="1" s="1"/>
  <c r="H1028" i="1"/>
  <c r="AH1028" i="1" s="1"/>
  <c r="F1028" i="1"/>
  <c r="AF1028" i="1" s="1"/>
  <c r="D1028" i="1"/>
  <c r="I1028" i="1"/>
  <c r="AI1028" i="1" s="1"/>
  <c r="E1028" i="1"/>
  <c r="AE1028" i="1" s="1"/>
  <c r="K1028" i="1"/>
  <c r="AL1028" i="1" s="1"/>
  <c r="G1028" i="1"/>
  <c r="AG1028" i="1" s="1"/>
  <c r="C1028" i="1"/>
  <c r="J1030" i="1"/>
  <c r="AJ1030" i="1" s="1"/>
  <c r="H1030" i="1"/>
  <c r="AH1030" i="1" s="1"/>
  <c r="F1030" i="1"/>
  <c r="AF1030" i="1" s="1"/>
  <c r="D1030" i="1"/>
  <c r="I1030" i="1"/>
  <c r="AI1030" i="1" s="1"/>
  <c r="E1030" i="1"/>
  <c r="AE1030" i="1" s="1"/>
  <c r="K1030" i="1"/>
  <c r="AL1030" i="1" s="1"/>
  <c r="G1030" i="1"/>
  <c r="AG1030" i="1" s="1"/>
  <c r="C1030" i="1"/>
  <c r="J1032" i="1"/>
  <c r="AJ1032" i="1" s="1"/>
  <c r="H1032" i="1"/>
  <c r="AH1032" i="1" s="1"/>
  <c r="F1032" i="1"/>
  <c r="AF1032" i="1" s="1"/>
  <c r="D1032" i="1"/>
  <c r="I1032" i="1"/>
  <c r="AI1032" i="1" s="1"/>
  <c r="E1032" i="1"/>
  <c r="AE1032" i="1" s="1"/>
  <c r="K1032" i="1"/>
  <c r="AL1032" i="1" s="1"/>
  <c r="G1032" i="1"/>
  <c r="AG1032" i="1" s="1"/>
  <c r="C1032" i="1"/>
  <c r="J1034" i="1"/>
  <c r="AJ1034" i="1" s="1"/>
  <c r="H1034" i="1"/>
  <c r="AH1034" i="1" s="1"/>
  <c r="F1034" i="1"/>
  <c r="AF1034" i="1" s="1"/>
  <c r="D1034" i="1"/>
  <c r="I1034" i="1"/>
  <c r="AI1034" i="1" s="1"/>
  <c r="E1034" i="1"/>
  <c r="AE1034" i="1" s="1"/>
  <c r="K1034" i="1"/>
  <c r="AL1034" i="1" s="1"/>
  <c r="G1034" i="1"/>
  <c r="AG1034" i="1" s="1"/>
  <c r="C1034" i="1"/>
  <c r="BD1040" i="1"/>
  <c r="AS1040" i="1"/>
  <c r="BF1040" i="1"/>
  <c r="AU1040" i="1"/>
  <c r="BA1040" i="1"/>
  <c r="AP1040" i="1"/>
  <c r="BE1040" i="1"/>
  <c r="AT1040" i="1"/>
  <c r="AZ1055" i="1"/>
  <c r="AO1055" i="1"/>
  <c r="AN1055" i="1"/>
  <c r="BD1056" i="1"/>
  <c r="AS1056" i="1"/>
  <c r="BF1056" i="1"/>
  <c r="AU1056" i="1"/>
  <c r="BA1056" i="1"/>
  <c r="AP1056" i="1"/>
  <c r="BE1056" i="1"/>
  <c r="AT1056" i="1"/>
  <c r="AZ1059" i="1"/>
  <c r="AO1059" i="1"/>
  <c r="AN1059" i="1"/>
  <c r="AZ1061" i="1"/>
  <c r="AO1061" i="1"/>
  <c r="AN1061" i="1"/>
  <c r="J1064" i="1"/>
  <c r="AJ1064" i="1" s="1"/>
  <c r="H1064" i="1"/>
  <c r="AH1064" i="1" s="1"/>
  <c r="F1064" i="1"/>
  <c r="AF1064" i="1" s="1"/>
  <c r="D1064" i="1"/>
  <c r="I1064" i="1"/>
  <c r="AI1064" i="1" s="1"/>
  <c r="E1064" i="1"/>
  <c r="AE1064" i="1" s="1"/>
  <c r="K1064" i="1"/>
  <c r="AL1064" i="1" s="1"/>
  <c r="G1064" i="1"/>
  <c r="AG1064" i="1" s="1"/>
  <c r="C1064" i="1"/>
  <c r="J1066" i="1"/>
  <c r="AJ1066" i="1" s="1"/>
  <c r="H1066" i="1"/>
  <c r="AH1066" i="1" s="1"/>
  <c r="F1066" i="1"/>
  <c r="AF1066" i="1" s="1"/>
  <c r="D1066" i="1"/>
  <c r="I1066" i="1"/>
  <c r="AI1066" i="1" s="1"/>
  <c r="E1066" i="1"/>
  <c r="AE1066" i="1" s="1"/>
  <c r="K1066" i="1"/>
  <c r="AL1066" i="1" s="1"/>
  <c r="G1066" i="1"/>
  <c r="AG1066" i="1" s="1"/>
  <c r="C1066" i="1"/>
  <c r="J1068" i="1"/>
  <c r="AJ1068" i="1" s="1"/>
  <c r="H1068" i="1"/>
  <c r="AH1068" i="1" s="1"/>
  <c r="F1068" i="1"/>
  <c r="AF1068" i="1" s="1"/>
  <c r="D1068" i="1"/>
  <c r="I1068" i="1"/>
  <c r="AI1068" i="1" s="1"/>
  <c r="E1068" i="1"/>
  <c r="AE1068" i="1" s="1"/>
  <c r="K1068" i="1"/>
  <c r="AL1068" i="1" s="1"/>
  <c r="G1068" i="1"/>
  <c r="AG1068" i="1" s="1"/>
  <c r="C1068" i="1"/>
  <c r="J1070" i="1"/>
  <c r="AJ1070" i="1" s="1"/>
  <c r="H1070" i="1"/>
  <c r="AH1070" i="1" s="1"/>
  <c r="F1070" i="1"/>
  <c r="AF1070" i="1" s="1"/>
  <c r="D1070" i="1"/>
  <c r="I1070" i="1"/>
  <c r="AI1070" i="1" s="1"/>
  <c r="E1070" i="1"/>
  <c r="AE1070" i="1" s="1"/>
  <c r="K1070" i="1"/>
  <c r="AL1070" i="1" s="1"/>
  <c r="G1070" i="1"/>
  <c r="AG1070" i="1" s="1"/>
  <c r="C1070" i="1"/>
  <c r="BD1076" i="1"/>
  <c r="AS1076" i="1"/>
  <c r="BF1076" i="1"/>
  <c r="AU1076" i="1"/>
  <c r="BA1076" i="1"/>
  <c r="AP1076" i="1"/>
  <c r="BE1076" i="1"/>
  <c r="AT1076" i="1"/>
  <c r="AZ1091" i="1"/>
  <c r="AO1091" i="1"/>
  <c r="AN1091" i="1"/>
  <c r="BD1092" i="1"/>
  <c r="AS1092" i="1"/>
  <c r="BF1092" i="1"/>
  <c r="AU1092" i="1"/>
  <c r="BA1092" i="1"/>
  <c r="AP1092" i="1"/>
  <c r="BE1092" i="1"/>
  <c r="AT1092" i="1"/>
  <c r="AZ1095" i="1"/>
  <c r="AO1095" i="1"/>
  <c r="AN1095" i="1"/>
  <c r="AZ1097" i="1"/>
  <c r="AO1097" i="1"/>
  <c r="AN1097" i="1"/>
  <c r="BD1106" i="1"/>
  <c r="AS1106" i="1"/>
  <c r="BB1106" i="1"/>
  <c r="AQ1106" i="1"/>
  <c r="AR1106" i="1"/>
  <c r="BC1106" i="1"/>
  <c r="BH1106" i="1"/>
  <c r="AW1106" i="1"/>
  <c r="AD1102" i="1"/>
  <c r="BF1102" i="1"/>
  <c r="AU1102" i="1"/>
  <c r="BA1102" i="1"/>
  <c r="AP1102" i="1"/>
  <c r="BE1102" i="1"/>
  <c r="AT1102" i="1"/>
  <c r="BB1101" i="1"/>
  <c r="AQ1101" i="1"/>
  <c r="AD1101" i="1"/>
  <c r="BC1101" i="1"/>
  <c r="AR1101" i="1"/>
  <c r="BH1101" i="1"/>
  <c r="AW1101" i="1"/>
  <c r="BF1105" i="1"/>
  <c r="AU1105" i="1"/>
  <c r="BD1105" i="1"/>
  <c r="AS1105" i="1"/>
  <c r="AP1105" i="1"/>
  <c r="BA1105" i="1"/>
  <c r="AT1105" i="1"/>
  <c r="BE1105" i="1"/>
  <c r="AD1122" i="1"/>
  <c r="BB1122" i="1"/>
  <c r="AQ1122" i="1"/>
  <c r="AR1122" i="1"/>
  <c r="BC1122" i="1"/>
  <c r="BH1122" i="1"/>
  <c r="AW1122" i="1"/>
  <c r="BD1118" i="1"/>
  <c r="AS1118" i="1"/>
  <c r="BF1118" i="1"/>
  <c r="AU1118" i="1"/>
  <c r="BA1118" i="1"/>
  <c r="AP1118" i="1"/>
  <c r="BE1118" i="1"/>
  <c r="AT1118" i="1"/>
  <c r="J1127" i="1"/>
  <c r="AJ1127" i="1" s="1"/>
  <c r="H1127" i="1"/>
  <c r="AH1127" i="1" s="1"/>
  <c r="F1127" i="1"/>
  <c r="AF1127" i="1" s="1"/>
  <c r="D1127" i="1"/>
  <c r="K1127" i="1"/>
  <c r="AL1127" i="1" s="1"/>
  <c r="G1127" i="1"/>
  <c r="AG1127" i="1" s="1"/>
  <c r="C1127" i="1"/>
  <c r="I1127" i="1"/>
  <c r="AI1127" i="1" s="1"/>
  <c r="E1127" i="1"/>
  <c r="AE1127" i="1" s="1"/>
  <c r="J1129" i="1"/>
  <c r="AJ1129" i="1" s="1"/>
  <c r="H1129" i="1"/>
  <c r="AH1129" i="1" s="1"/>
  <c r="F1129" i="1"/>
  <c r="AF1129" i="1" s="1"/>
  <c r="D1129" i="1"/>
  <c r="K1129" i="1"/>
  <c r="AL1129" i="1" s="1"/>
  <c r="G1129" i="1"/>
  <c r="AG1129" i="1" s="1"/>
  <c r="C1129" i="1"/>
  <c r="I1129" i="1"/>
  <c r="AI1129" i="1" s="1"/>
  <c r="E1129" i="1"/>
  <c r="AE1129" i="1" s="1"/>
  <c r="J1131" i="1"/>
  <c r="AJ1131" i="1" s="1"/>
  <c r="H1131" i="1"/>
  <c r="AH1131" i="1" s="1"/>
  <c r="F1131" i="1"/>
  <c r="AF1131" i="1" s="1"/>
  <c r="D1131" i="1"/>
  <c r="K1131" i="1"/>
  <c r="AL1131" i="1" s="1"/>
  <c r="G1131" i="1"/>
  <c r="AG1131" i="1" s="1"/>
  <c r="C1131" i="1"/>
  <c r="I1131" i="1"/>
  <c r="AI1131" i="1" s="1"/>
  <c r="E1131" i="1"/>
  <c r="AE1131" i="1" s="1"/>
  <c r="J1133" i="1"/>
  <c r="AJ1133" i="1" s="1"/>
  <c r="H1133" i="1"/>
  <c r="AH1133" i="1" s="1"/>
  <c r="F1133" i="1"/>
  <c r="AF1133" i="1" s="1"/>
  <c r="D1133" i="1"/>
  <c r="K1133" i="1"/>
  <c r="AL1133" i="1" s="1"/>
  <c r="G1133" i="1"/>
  <c r="AG1133" i="1" s="1"/>
  <c r="C1133" i="1"/>
  <c r="I1133" i="1"/>
  <c r="AI1133" i="1" s="1"/>
  <c r="E1133" i="1"/>
  <c r="AE1133" i="1" s="1"/>
  <c r="BF1139" i="1"/>
  <c r="AU1139" i="1"/>
  <c r="BD1139" i="1"/>
  <c r="AS1139" i="1"/>
  <c r="AP1139" i="1"/>
  <c r="BA1139" i="1"/>
  <c r="AT1139" i="1"/>
  <c r="BE1139" i="1"/>
  <c r="J1145" i="1"/>
  <c r="AJ1145" i="1" s="1"/>
  <c r="H1145" i="1"/>
  <c r="AH1145" i="1" s="1"/>
  <c r="F1145" i="1"/>
  <c r="AF1145" i="1" s="1"/>
  <c r="D1145" i="1"/>
  <c r="K1145" i="1"/>
  <c r="AL1145" i="1" s="1"/>
  <c r="G1145" i="1"/>
  <c r="AG1145" i="1" s="1"/>
  <c r="C1145" i="1"/>
  <c r="I1145" i="1"/>
  <c r="AI1145" i="1" s="1"/>
  <c r="E1145" i="1"/>
  <c r="AE1145" i="1" s="1"/>
  <c r="J1147" i="1"/>
  <c r="AJ1147" i="1" s="1"/>
  <c r="H1147" i="1"/>
  <c r="AH1147" i="1" s="1"/>
  <c r="F1147" i="1"/>
  <c r="AF1147" i="1" s="1"/>
  <c r="D1147" i="1"/>
  <c r="K1147" i="1"/>
  <c r="AL1147" i="1" s="1"/>
  <c r="G1147" i="1"/>
  <c r="AG1147" i="1" s="1"/>
  <c r="C1147" i="1"/>
  <c r="I1147" i="1"/>
  <c r="AI1147" i="1" s="1"/>
  <c r="E1147" i="1"/>
  <c r="AE1147" i="1" s="1"/>
  <c r="J1149" i="1"/>
  <c r="AJ1149" i="1" s="1"/>
  <c r="H1149" i="1"/>
  <c r="AH1149" i="1" s="1"/>
  <c r="F1149" i="1"/>
  <c r="AF1149" i="1" s="1"/>
  <c r="D1149" i="1"/>
  <c r="K1149" i="1"/>
  <c r="AL1149" i="1" s="1"/>
  <c r="G1149" i="1"/>
  <c r="AG1149" i="1" s="1"/>
  <c r="C1149" i="1"/>
  <c r="I1149" i="1"/>
  <c r="AI1149" i="1" s="1"/>
  <c r="E1149" i="1"/>
  <c r="AE1149" i="1" s="1"/>
  <c r="J1151" i="1"/>
  <c r="AJ1151" i="1" s="1"/>
  <c r="H1151" i="1"/>
  <c r="AH1151" i="1" s="1"/>
  <c r="F1151" i="1"/>
  <c r="AF1151" i="1" s="1"/>
  <c r="D1151" i="1"/>
  <c r="K1151" i="1"/>
  <c r="AL1151" i="1" s="1"/>
  <c r="G1151" i="1"/>
  <c r="AG1151" i="1" s="1"/>
  <c r="C1151" i="1"/>
  <c r="I1151" i="1"/>
  <c r="AI1151" i="1" s="1"/>
  <c r="E1151" i="1"/>
  <c r="AE1151" i="1" s="1"/>
  <c r="BF1157" i="1"/>
  <c r="AU1157" i="1"/>
  <c r="BD1157" i="1"/>
  <c r="AS1157" i="1"/>
  <c r="AP1157" i="1"/>
  <c r="BA1157" i="1"/>
  <c r="AT1157" i="1"/>
  <c r="BE1157" i="1"/>
  <c r="J1163" i="1"/>
  <c r="AJ1163" i="1" s="1"/>
  <c r="H1163" i="1"/>
  <c r="AH1163" i="1" s="1"/>
  <c r="F1163" i="1"/>
  <c r="AF1163" i="1" s="1"/>
  <c r="D1163" i="1"/>
  <c r="K1163" i="1"/>
  <c r="AL1163" i="1" s="1"/>
  <c r="G1163" i="1"/>
  <c r="AG1163" i="1" s="1"/>
  <c r="C1163" i="1"/>
  <c r="I1163" i="1"/>
  <c r="AI1163" i="1" s="1"/>
  <c r="E1163" i="1"/>
  <c r="AE1163" i="1" s="1"/>
  <c r="J1165" i="1"/>
  <c r="AJ1165" i="1" s="1"/>
  <c r="H1165" i="1"/>
  <c r="AH1165" i="1" s="1"/>
  <c r="F1165" i="1"/>
  <c r="AF1165" i="1" s="1"/>
  <c r="D1165" i="1"/>
  <c r="K1165" i="1"/>
  <c r="AL1165" i="1" s="1"/>
  <c r="G1165" i="1"/>
  <c r="AG1165" i="1" s="1"/>
  <c r="C1165" i="1"/>
  <c r="I1165" i="1"/>
  <c r="AI1165" i="1" s="1"/>
  <c r="E1165" i="1"/>
  <c r="AE1165" i="1" s="1"/>
  <c r="J1167" i="1"/>
  <c r="AJ1167" i="1" s="1"/>
  <c r="H1167" i="1"/>
  <c r="AH1167" i="1" s="1"/>
  <c r="F1167" i="1"/>
  <c r="AF1167" i="1" s="1"/>
  <c r="D1167" i="1"/>
  <c r="K1167" i="1"/>
  <c r="AL1167" i="1" s="1"/>
  <c r="G1167" i="1"/>
  <c r="AG1167" i="1" s="1"/>
  <c r="C1167" i="1"/>
  <c r="I1167" i="1"/>
  <c r="AI1167" i="1" s="1"/>
  <c r="E1167" i="1"/>
  <c r="AE1167" i="1" s="1"/>
  <c r="J1169" i="1"/>
  <c r="AJ1169" i="1" s="1"/>
  <c r="H1169" i="1"/>
  <c r="AH1169" i="1" s="1"/>
  <c r="F1169" i="1"/>
  <c r="AF1169" i="1" s="1"/>
  <c r="D1169" i="1"/>
  <c r="K1169" i="1"/>
  <c r="AL1169" i="1" s="1"/>
  <c r="G1169" i="1"/>
  <c r="AG1169" i="1" s="1"/>
  <c r="C1169" i="1"/>
  <c r="I1169" i="1"/>
  <c r="AI1169" i="1" s="1"/>
  <c r="E1169" i="1"/>
  <c r="AE1169" i="1" s="1"/>
  <c r="BF1175" i="1"/>
  <c r="AU1175" i="1"/>
  <c r="BD1175" i="1"/>
  <c r="AS1175" i="1"/>
  <c r="AP1175" i="1"/>
  <c r="BA1175" i="1"/>
  <c r="AT1175" i="1"/>
  <c r="BE1175" i="1"/>
  <c r="J1181" i="1"/>
  <c r="AJ1181" i="1" s="1"/>
  <c r="H1181" i="1"/>
  <c r="AH1181" i="1" s="1"/>
  <c r="F1181" i="1"/>
  <c r="AF1181" i="1" s="1"/>
  <c r="D1181" i="1"/>
  <c r="K1181" i="1"/>
  <c r="AL1181" i="1" s="1"/>
  <c r="G1181" i="1"/>
  <c r="AG1181" i="1" s="1"/>
  <c r="C1181" i="1"/>
  <c r="I1181" i="1"/>
  <c r="AI1181" i="1" s="1"/>
  <c r="E1181" i="1"/>
  <c r="AE1181" i="1" s="1"/>
  <c r="J1183" i="1"/>
  <c r="AJ1183" i="1" s="1"/>
  <c r="H1183" i="1"/>
  <c r="AH1183" i="1" s="1"/>
  <c r="F1183" i="1"/>
  <c r="AF1183" i="1" s="1"/>
  <c r="D1183" i="1"/>
  <c r="K1183" i="1"/>
  <c r="AL1183" i="1" s="1"/>
  <c r="G1183" i="1"/>
  <c r="AG1183" i="1" s="1"/>
  <c r="C1183" i="1"/>
  <c r="I1183" i="1"/>
  <c r="AI1183" i="1" s="1"/>
  <c r="E1183" i="1"/>
  <c r="AE1183" i="1" s="1"/>
  <c r="J1185" i="1"/>
  <c r="AJ1185" i="1" s="1"/>
  <c r="H1185" i="1"/>
  <c r="AH1185" i="1" s="1"/>
  <c r="F1185" i="1"/>
  <c r="AF1185" i="1" s="1"/>
  <c r="D1185" i="1"/>
  <c r="K1185" i="1"/>
  <c r="AL1185" i="1" s="1"/>
  <c r="G1185" i="1"/>
  <c r="AG1185" i="1" s="1"/>
  <c r="C1185" i="1"/>
  <c r="I1185" i="1"/>
  <c r="AI1185" i="1" s="1"/>
  <c r="E1185" i="1"/>
  <c r="AE1185" i="1" s="1"/>
  <c r="J1187" i="1"/>
  <c r="AJ1187" i="1" s="1"/>
  <c r="H1187" i="1"/>
  <c r="AH1187" i="1" s="1"/>
  <c r="F1187" i="1"/>
  <c r="AF1187" i="1" s="1"/>
  <c r="D1187" i="1"/>
  <c r="K1187" i="1"/>
  <c r="AL1187" i="1" s="1"/>
  <c r="G1187" i="1"/>
  <c r="AG1187" i="1" s="1"/>
  <c r="C1187" i="1"/>
  <c r="I1187" i="1"/>
  <c r="AI1187" i="1" s="1"/>
  <c r="E1187" i="1"/>
  <c r="AE1187" i="1" s="1"/>
  <c r="BB1195" i="1"/>
  <c r="AQ1195" i="1"/>
  <c r="BF1195" i="1"/>
  <c r="AU1195" i="1"/>
  <c r="BA1195" i="1"/>
  <c r="AP1195" i="1"/>
  <c r="BE1195" i="1"/>
  <c r="AT1195" i="1"/>
  <c r="AD1193" i="1"/>
  <c r="BD1193" i="1"/>
  <c r="AS1193" i="1"/>
  <c r="BC1193" i="1"/>
  <c r="AR1193" i="1"/>
  <c r="BH1193" i="1"/>
  <c r="AW1193" i="1"/>
  <c r="BB1191" i="1"/>
  <c r="AQ1191" i="1"/>
  <c r="BF1191" i="1"/>
  <c r="AU1191" i="1"/>
  <c r="BA1191" i="1"/>
  <c r="AP1191" i="1"/>
  <c r="BE1191" i="1"/>
  <c r="AT1191" i="1"/>
  <c r="AD1136" i="1"/>
  <c r="BB1136" i="1"/>
  <c r="AQ1136" i="1"/>
  <c r="AR1136" i="1"/>
  <c r="BC1136" i="1"/>
  <c r="BH1136" i="1"/>
  <c r="AW1136" i="1"/>
  <c r="BD1140" i="1"/>
  <c r="AS1140" i="1"/>
  <c r="BF1140" i="1"/>
  <c r="AU1140" i="1"/>
  <c r="BA1140" i="1"/>
  <c r="AP1140" i="1"/>
  <c r="BE1140" i="1"/>
  <c r="AT1140" i="1"/>
  <c r="AD1156" i="1"/>
  <c r="BB1156" i="1"/>
  <c r="AQ1156" i="1"/>
  <c r="AR1156" i="1"/>
  <c r="BC1156" i="1"/>
  <c r="BH1156" i="1"/>
  <c r="AW1156" i="1"/>
  <c r="BD1172" i="1"/>
  <c r="AS1172" i="1"/>
  <c r="BF1172" i="1"/>
  <c r="AU1172" i="1"/>
  <c r="BA1172" i="1"/>
  <c r="AP1172" i="1"/>
  <c r="BE1172" i="1"/>
  <c r="AT1172" i="1"/>
  <c r="AD1176" i="1"/>
  <c r="BB1176" i="1"/>
  <c r="AQ1176" i="1"/>
  <c r="AR1176" i="1"/>
  <c r="BC1176" i="1"/>
  <c r="BH1176" i="1"/>
  <c r="AW1176" i="1"/>
  <c r="BD1212" i="1"/>
  <c r="AS1212" i="1"/>
  <c r="BF1212" i="1"/>
  <c r="AU1212" i="1"/>
  <c r="BA1212" i="1"/>
  <c r="AP1212" i="1"/>
  <c r="BE1212" i="1"/>
  <c r="AT1212" i="1"/>
  <c r="AD1208" i="1"/>
  <c r="BB1208" i="1"/>
  <c r="AQ1208" i="1"/>
  <c r="AR1208" i="1"/>
  <c r="BC1208" i="1"/>
  <c r="BH1208" i="1"/>
  <c r="AW1208" i="1"/>
  <c r="J1218" i="1"/>
  <c r="AJ1218" i="1" s="1"/>
  <c r="H1218" i="1"/>
  <c r="AH1218" i="1" s="1"/>
  <c r="F1218" i="1"/>
  <c r="AF1218" i="1" s="1"/>
  <c r="D1218" i="1"/>
  <c r="I1218" i="1"/>
  <c r="AI1218" i="1" s="1"/>
  <c r="E1218" i="1"/>
  <c r="AE1218" i="1" s="1"/>
  <c r="K1218" i="1"/>
  <c r="AL1218" i="1" s="1"/>
  <c r="C1218" i="1"/>
  <c r="G1218" i="1"/>
  <c r="AG1218" i="1" s="1"/>
  <c r="J1220" i="1"/>
  <c r="AJ1220" i="1" s="1"/>
  <c r="H1220" i="1"/>
  <c r="AH1220" i="1" s="1"/>
  <c r="F1220" i="1"/>
  <c r="AF1220" i="1" s="1"/>
  <c r="D1220" i="1"/>
  <c r="I1220" i="1"/>
  <c r="AI1220" i="1" s="1"/>
  <c r="E1220" i="1"/>
  <c r="AE1220" i="1" s="1"/>
  <c r="G1220" i="1"/>
  <c r="AG1220" i="1" s="1"/>
  <c r="K1220" i="1"/>
  <c r="AL1220" i="1" s="1"/>
  <c r="C1220" i="1"/>
  <c r="J1222" i="1"/>
  <c r="AJ1222" i="1" s="1"/>
  <c r="H1222" i="1"/>
  <c r="AH1222" i="1" s="1"/>
  <c r="F1222" i="1"/>
  <c r="AF1222" i="1" s="1"/>
  <c r="D1222" i="1"/>
  <c r="I1222" i="1"/>
  <c r="AI1222" i="1" s="1"/>
  <c r="E1222" i="1"/>
  <c r="AE1222" i="1" s="1"/>
  <c r="K1222" i="1"/>
  <c r="AL1222" i="1" s="1"/>
  <c r="C1222" i="1"/>
  <c r="G1222" i="1"/>
  <c r="AG1222" i="1" s="1"/>
  <c r="BD1232" i="1"/>
  <c r="AS1232" i="1"/>
  <c r="BB1232" i="1"/>
  <c r="AQ1232" i="1"/>
  <c r="AR1232" i="1"/>
  <c r="BC1232" i="1"/>
  <c r="BH1232" i="1"/>
  <c r="AW1232" i="1"/>
  <c r="AD1228" i="1"/>
  <c r="BF1228" i="1"/>
  <c r="AU1228" i="1"/>
  <c r="BA1228" i="1"/>
  <c r="AP1228" i="1"/>
  <c r="BE1228" i="1"/>
  <c r="AT1228" i="1"/>
  <c r="BB1227" i="1"/>
  <c r="AQ1227" i="1"/>
  <c r="AD1227" i="1"/>
  <c r="BC1227" i="1"/>
  <c r="AR1227" i="1"/>
  <c r="BH1227" i="1"/>
  <c r="AW1227" i="1"/>
  <c r="BF1231" i="1"/>
  <c r="AU1231" i="1"/>
  <c r="BD1231" i="1"/>
  <c r="AS1231" i="1"/>
  <c r="AP1231" i="1"/>
  <c r="BA1231" i="1"/>
  <c r="AT1231" i="1"/>
  <c r="BE1231" i="1"/>
  <c r="AZ1258" i="1"/>
  <c r="AO1258" i="1"/>
  <c r="AN1258" i="1"/>
  <c r="AZ1271" i="1"/>
  <c r="AO1271" i="1"/>
  <c r="AN1271" i="1"/>
  <c r="AZ1295" i="1"/>
  <c r="AO1295" i="1"/>
  <c r="AN1295" i="1"/>
  <c r="AZ1308" i="1"/>
  <c r="AO1308" i="1"/>
  <c r="AN1308" i="1"/>
  <c r="J1316" i="1"/>
  <c r="AJ1316" i="1" s="1"/>
  <c r="H1316" i="1"/>
  <c r="AH1316" i="1" s="1"/>
  <c r="F1316" i="1"/>
  <c r="AF1316" i="1" s="1"/>
  <c r="D1316" i="1"/>
  <c r="K1316" i="1"/>
  <c r="AL1316" i="1" s="1"/>
  <c r="G1316" i="1"/>
  <c r="AG1316" i="1" s="1"/>
  <c r="C1316" i="1"/>
  <c r="E1316" i="1"/>
  <c r="AE1316" i="1" s="1"/>
  <c r="I1316" i="1"/>
  <c r="AI1316" i="1" s="1"/>
  <c r="J1318" i="1"/>
  <c r="AJ1318" i="1" s="1"/>
  <c r="H1318" i="1"/>
  <c r="AH1318" i="1" s="1"/>
  <c r="F1318" i="1"/>
  <c r="AF1318" i="1" s="1"/>
  <c r="D1318" i="1"/>
  <c r="K1318" i="1"/>
  <c r="AL1318" i="1" s="1"/>
  <c r="G1318" i="1"/>
  <c r="AG1318" i="1" s="1"/>
  <c r="C1318" i="1"/>
  <c r="I1318" i="1"/>
  <c r="AI1318" i="1" s="1"/>
  <c r="E1318" i="1"/>
  <c r="AE1318" i="1" s="1"/>
  <c r="J1320" i="1"/>
  <c r="AJ1320" i="1" s="1"/>
  <c r="H1320" i="1"/>
  <c r="AH1320" i="1" s="1"/>
  <c r="F1320" i="1"/>
  <c r="AF1320" i="1" s="1"/>
  <c r="D1320" i="1"/>
  <c r="K1320" i="1"/>
  <c r="AL1320" i="1" s="1"/>
  <c r="G1320" i="1"/>
  <c r="AG1320" i="1" s="1"/>
  <c r="C1320" i="1"/>
  <c r="E1320" i="1"/>
  <c r="AE1320" i="1" s="1"/>
  <c r="I1320" i="1"/>
  <c r="AI1320" i="1" s="1"/>
  <c r="J1322" i="1"/>
  <c r="AJ1322" i="1" s="1"/>
  <c r="H1322" i="1"/>
  <c r="AH1322" i="1" s="1"/>
  <c r="F1322" i="1"/>
  <c r="AF1322" i="1" s="1"/>
  <c r="D1322" i="1"/>
  <c r="K1322" i="1"/>
  <c r="AL1322" i="1" s="1"/>
  <c r="G1322" i="1"/>
  <c r="AG1322" i="1" s="1"/>
  <c r="C1322" i="1"/>
  <c r="I1322" i="1"/>
  <c r="AI1322" i="1" s="1"/>
  <c r="E1322" i="1"/>
  <c r="AE1322" i="1" s="1"/>
  <c r="AZ1257" i="1"/>
  <c r="AO1257" i="1"/>
  <c r="AN1257" i="1"/>
  <c r="AZ1273" i="1"/>
  <c r="AO1273" i="1"/>
  <c r="AN1273" i="1"/>
  <c r="AZ1277" i="1"/>
  <c r="AO1277" i="1"/>
  <c r="AN1277" i="1"/>
  <c r="AZ1289" i="1"/>
  <c r="AO1289" i="1"/>
  <c r="AN1289" i="1"/>
  <c r="AD1329" i="1"/>
  <c r="BF1329" i="1"/>
  <c r="AU1329" i="1"/>
  <c r="BA1329" i="1"/>
  <c r="AP1329" i="1"/>
  <c r="BE1329" i="1"/>
  <c r="AT1329" i="1"/>
  <c r="BD1325" i="1"/>
  <c r="AS1325" i="1"/>
  <c r="BB1325" i="1"/>
  <c r="AQ1325" i="1"/>
  <c r="AR1325" i="1"/>
  <c r="BC1325" i="1"/>
  <c r="BH1325" i="1"/>
  <c r="AW1325" i="1"/>
  <c r="BB1330" i="1"/>
  <c r="AQ1330" i="1"/>
  <c r="BD1330" i="1"/>
  <c r="AS1330" i="1"/>
  <c r="AP1330" i="1"/>
  <c r="BA1330" i="1"/>
  <c r="AT1330" i="1"/>
  <c r="BE1330" i="1"/>
  <c r="BD1254" i="1"/>
  <c r="AS1254" i="1"/>
  <c r="BB1254" i="1"/>
  <c r="AQ1254" i="1"/>
  <c r="AR1254" i="1"/>
  <c r="BC1254" i="1"/>
  <c r="BH1254" i="1"/>
  <c r="AW1254" i="1"/>
  <c r="J1263" i="1"/>
  <c r="AJ1263" i="1" s="1"/>
  <c r="H1263" i="1"/>
  <c r="AH1263" i="1" s="1"/>
  <c r="F1263" i="1"/>
  <c r="AF1263" i="1" s="1"/>
  <c r="D1263" i="1"/>
  <c r="K1263" i="1"/>
  <c r="AL1263" i="1" s="1"/>
  <c r="G1263" i="1"/>
  <c r="AG1263" i="1" s="1"/>
  <c r="C1263" i="1"/>
  <c r="I1263" i="1"/>
  <c r="AI1263" i="1" s="1"/>
  <c r="E1263" i="1"/>
  <c r="AE1263" i="1" s="1"/>
  <c r="J1265" i="1"/>
  <c r="AJ1265" i="1" s="1"/>
  <c r="H1265" i="1"/>
  <c r="AH1265" i="1" s="1"/>
  <c r="F1265" i="1"/>
  <c r="AF1265" i="1" s="1"/>
  <c r="D1265" i="1"/>
  <c r="K1265" i="1"/>
  <c r="AL1265" i="1" s="1"/>
  <c r="G1265" i="1"/>
  <c r="AG1265" i="1" s="1"/>
  <c r="C1265" i="1"/>
  <c r="E1265" i="1"/>
  <c r="AE1265" i="1" s="1"/>
  <c r="I1265" i="1"/>
  <c r="AI1265" i="1" s="1"/>
  <c r="J1267" i="1"/>
  <c r="AJ1267" i="1" s="1"/>
  <c r="H1267" i="1"/>
  <c r="AH1267" i="1" s="1"/>
  <c r="F1267" i="1"/>
  <c r="AF1267" i="1" s="1"/>
  <c r="D1267" i="1"/>
  <c r="K1267" i="1"/>
  <c r="AL1267" i="1" s="1"/>
  <c r="G1267" i="1"/>
  <c r="AG1267" i="1" s="1"/>
  <c r="C1267" i="1"/>
  <c r="I1267" i="1"/>
  <c r="AI1267" i="1" s="1"/>
  <c r="E1267" i="1"/>
  <c r="AE1267" i="1" s="1"/>
  <c r="BD1274" i="1"/>
  <c r="AS1274" i="1"/>
  <c r="BB1274" i="1"/>
  <c r="AQ1274" i="1"/>
  <c r="AR1274" i="1"/>
  <c r="BC1274" i="1"/>
  <c r="BH1274" i="1"/>
  <c r="AW1274" i="1"/>
  <c r="AD1290" i="1"/>
  <c r="BF1290" i="1"/>
  <c r="AU1290" i="1"/>
  <c r="BA1290" i="1"/>
  <c r="AP1290" i="1"/>
  <c r="BE1290" i="1"/>
  <c r="AT1290" i="1"/>
  <c r="J1298" i="1"/>
  <c r="AJ1298" i="1" s="1"/>
  <c r="H1298" i="1"/>
  <c r="AH1298" i="1" s="1"/>
  <c r="F1298" i="1"/>
  <c r="AF1298" i="1" s="1"/>
  <c r="D1298" i="1"/>
  <c r="I1298" i="1"/>
  <c r="AI1298" i="1" s="1"/>
  <c r="E1298" i="1"/>
  <c r="AE1298" i="1" s="1"/>
  <c r="G1298" i="1"/>
  <c r="AG1298" i="1" s="1"/>
  <c r="K1298" i="1"/>
  <c r="AL1298" i="1" s="1"/>
  <c r="C1298" i="1"/>
  <c r="J1300" i="1"/>
  <c r="AJ1300" i="1" s="1"/>
  <c r="H1300" i="1"/>
  <c r="AH1300" i="1" s="1"/>
  <c r="F1300" i="1"/>
  <c r="AF1300" i="1" s="1"/>
  <c r="D1300" i="1"/>
  <c r="I1300" i="1"/>
  <c r="AI1300" i="1" s="1"/>
  <c r="E1300" i="1"/>
  <c r="AE1300" i="1" s="1"/>
  <c r="K1300" i="1"/>
  <c r="AL1300" i="1" s="1"/>
  <c r="C1300" i="1"/>
  <c r="G1300" i="1"/>
  <c r="AG1300" i="1" s="1"/>
  <c r="J1302" i="1"/>
  <c r="AJ1302" i="1" s="1"/>
  <c r="H1302" i="1"/>
  <c r="AH1302" i="1" s="1"/>
  <c r="F1302" i="1"/>
  <c r="AF1302" i="1" s="1"/>
  <c r="D1302" i="1"/>
  <c r="I1302" i="1"/>
  <c r="AI1302" i="1" s="1"/>
  <c r="E1302" i="1"/>
  <c r="AE1302" i="1" s="1"/>
  <c r="G1302" i="1"/>
  <c r="AG1302" i="1" s="1"/>
  <c r="K1302" i="1"/>
  <c r="AL1302" i="1" s="1"/>
  <c r="C1302" i="1"/>
  <c r="J1304" i="1"/>
  <c r="AJ1304" i="1" s="1"/>
  <c r="H1304" i="1"/>
  <c r="AH1304" i="1" s="1"/>
  <c r="F1304" i="1"/>
  <c r="AF1304" i="1" s="1"/>
  <c r="D1304" i="1"/>
  <c r="I1304" i="1"/>
  <c r="AI1304" i="1" s="1"/>
  <c r="E1304" i="1"/>
  <c r="AE1304" i="1" s="1"/>
  <c r="K1304" i="1"/>
  <c r="AL1304" i="1" s="1"/>
  <c r="C1304" i="1"/>
  <c r="G1304" i="1"/>
  <c r="AG1304" i="1" s="1"/>
  <c r="AD1311" i="1"/>
  <c r="BF1311" i="1"/>
  <c r="AU1311" i="1"/>
  <c r="BA1311" i="1"/>
  <c r="AP1311" i="1"/>
  <c r="BE1311" i="1"/>
  <c r="AT1311" i="1"/>
  <c r="BD1307" i="1"/>
  <c r="AS1307" i="1"/>
  <c r="BB1307" i="1"/>
  <c r="AQ1307" i="1"/>
  <c r="AR1307" i="1"/>
  <c r="BC1307" i="1"/>
  <c r="BH1307" i="1"/>
  <c r="AW1307" i="1"/>
  <c r="BF1328" i="1"/>
  <c r="AU1328" i="1"/>
  <c r="BD1328" i="1"/>
  <c r="AS1328" i="1"/>
  <c r="AP1328" i="1"/>
  <c r="BA1328" i="1"/>
  <c r="AT1328" i="1"/>
  <c r="BE1328" i="1"/>
  <c r="J1343" i="1"/>
  <c r="AJ1343" i="1" s="1"/>
  <c r="H1343" i="1"/>
  <c r="AH1343" i="1" s="1"/>
  <c r="F1343" i="1"/>
  <c r="AF1343" i="1" s="1"/>
  <c r="D1343" i="1"/>
  <c r="K1343" i="1"/>
  <c r="AL1343" i="1" s="1"/>
  <c r="G1343" i="1"/>
  <c r="AG1343" i="1" s="1"/>
  <c r="C1343" i="1"/>
  <c r="E1343" i="1"/>
  <c r="AE1343" i="1" s="1"/>
  <c r="I1343" i="1"/>
  <c r="AI1343" i="1" s="1"/>
  <c r="J1345" i="1"/>
  <c r="AJ1345" i="1" s="1"/>
  <c r="H1345" i="1"/>
  <c r="AH1345" i="1" s="1"/>
  <c r="F1345" i="1"/>
  <c r="AF1345" i="1" s="1"/>
  <c r="D1345" i="1"/>
  <c r="K1345" i="1"/>
  <c r="AL1345" i="1" s="1"/>
  <c r="G1345" i="1"/>
  <c r="AG1345" i="1" s="1"/>
  <c r="C1345" i="1"/>
  <c r="I1345" i="1"/>
  <c r="AI1345" i="1" s="1"/>
  <c r="E1345" i="1"/>
  <c r="AE1345" i="1" s="1"/>
  <c r="J1347" i="1"/>
  <c r="AJ1347" i="1" s="1"/>
  <c r="H1347" i="1"/>
  <c r="AH1347" i="1" s="1"/>
  <c r="F1347" i="1"/>
  <c r="AF1347" i="1" s="1"/>
  <c r="D1347" i="1"/>
  <c r="K1347" i="1"/>
  <c r="AL1347" i="1" s="1"/>
  <c r="G1347" i="1"/>
  <c r="AG1347" i="1" s="1"/>
  <c r="C1347" i="1"/>
  <c r="E1347" i="1"/>
  <c r="AE1347" i="1" s="1"/>
  <c r="I1347" i="1"/>
  <c r="AI1347" i="1" s="1"/>
  <c r="J1349" i="1"/>
  <c r="AJ1349" i="1" s="1"/>
  <c r="H1349" i="1"/>
  <c r="AH1349" i="1" s="1"/>
  <c r="F1349" i="1"/>
  <c r="AF1349" i="1" s="1"/>
  <c r="D1349" i="1"/>
  <c r="K1349" i="1"/>
  <c r="AL1349" i="1" s="1"/>
  <c r="G1349" i="1"/>
  <c r="AG1349" i="1" s="1"/>
  <c r="C1349" i="1"/>
  <c r="I1349" i="1"/>
  <c r="AI1349" i="1" s="1"/>
  <c r="E1349" i="1"/>
  <c r="AE1349" i="1" s="1"/>
  <c r="BA1358" i="1"/>
  <c r="AP1358" i="1"/>
  <c r="AD1358" i="1"/>
  <c r="BD1358" i="1"/>
  <c r="AS1358" i="1"/>
  <c r="BC1356" i="1"/>
  <c r="AR1356" i="1"/>
  <c r="BE1356" i="1"/>
  <c r="AT1356" i="1"/>
  <c r="AQ1356" i="1"/>
  <c r="BB1356" i="1"/>
  <c r="AU1356" i="1"/>
  <c r="BF1356" i="1"/>
  <c r="AD1352" i="1"/>
  <c r="BF1352" i="1"/>
  <c r="AU1352" i="1"/>
  <c r="BA1352" i="1"/>
  <c r="AP1352" i="1"/>
  <c r="BE1352" i="1"/>
  <c r="AT1352" i="1"/>
  <c r="BF1353" i="1"/>
  <c r="AU1353" i="1"/>
  <c r="AD1353" i="1"/>
  <c r="BC1353" i="1"/>
  <c r="AR1353" i="1"/>
  <c r="BH1353" i="1"/>
  <c r="AW1353" i="1"/>
  <c r="AZ1363" i="1"/>
  <c r="AO1363" i="1"/>
  <c r="AN1363" i="1"/>
  <c r="BA1366" i="1"/>
  <c r="AP1366" i="1"/>
  <c r="AW1366" i="1"/>
  <c r="BH1366" i="1"/>
  <c r="BB1366" i="1"/>
  <c r="AQ1366" i="1"/>
  <c r="BF1366" i="1"/>
  <c r="AU1366" i="1"/>
  <c r="BA1364" i="1"/>
  <c r="AP1364" i="1"/>
  <c r="BC1364" i="1"/>
  <c r="AR1364" i="1"/>
  <c r="AD1364" i="1"/>
  <c r="AS1364" i="1"/>
  <c r="BD1364" i="1"/>
  <c r="C30" i="1"/>
  <c r="C32" i="1"/>
  <c r="C34" i="1"/>
  <c r="C47" i="1"/>
  <c r="C49" i="1"/>
  <c r="C51" i="1"/>
  <c r="C53" i="1"/>
  <c r="C66" i="1"/>
  <c r="C68" i="1"/>
  <c r="C70" i="1"/>
  <c r="C83" i="1"/>
  <c r="C85" i="1"/>
  <c r="C87" i="1"/>
  <c r="C89" i="1"/>
  <c r="C318" i="1"/>
  <c r="C320" i="1"/>
  <c r="C322" i="1"/>
  <c r="C335" i="1"/>
  <c r="C337" i="1"/>
  <c r="C339" i="1"/>
  <c r="C341" i="1"/>
  <c r="C354" i="1"/>
  <c r="C356" i="1"/>
  <c r="C358" i="1"/>
  <c r="C371" i="1"/>
  <c r="C373" i="1"/>
  <c r="C375" i="1"/>
  <c r="C377" i="1"/>
  <c r="C393" i="1"/>
  <c r="C392" i="1"/>
  <c r="C389" i="1"/>
  <c r="C452" i="1"/>
  <c r="C454" i="1"/>
  <c r="C456" i="1"/>
  <c r="C458" i="1"/>
  <c r="C471" i="1"/>
  <c r="C473" i="1"/>
  <c r="C475" i="1"/>
  <c r="C92" i="1"/>
  <c r="C94" i="1"/>
  <c r="C96" i="1"/>
  <c r="C98" i="1"/>
  <c r="C102" i="1"/>
  <c r="C104" i="1"/>
  <c r="C106" i="1"/>
  <c r="C110" i="1"/>
  <c r="C112" i="1"/>
  <c r="C114" i="1"/>
  <c r="C116" i="1"/>
  <c r="C120" i="1"/>
  <c r="C122" i="1"/>
  <c r="C124" i="1"/>
  <c r="C128" i="1"/>
  <c r="C130" i="1"/>
  <c r="C132" i="1"/>
  <c r="C134" i="1"/>
  <c r="C138" i="1"/>
  <c r="C140" i="1"/>
  <c r="C142" i="1"/>
  <c r="C146" i="1"/>
  <c r="C148" i="1"/>
  <c r="C150" i="1"/>
  <c r="C152" i="1"/>
  <c r="C156" i="1"/>
  <c r="C158" i="1"/>
  <c r="C160" i="1"/>
  <c r="C164" i="1"/>
  <c r="C166" i="1"/>
  <c r="C168" i="1"/>
  <c r="C170" i="1"/>
  <c r="C174" i="1"/>
  <c r="C176" i="1"/>
  <c r="C178" i="1"/>
  <c r="C182" i="1"/>
  <c r="C184" i="1"/>
  <c r="C186" i="1"/>
  <c r="C188" i="1"/>
  <c r="C192" i="1"/>
  <c r="C194" i="1"/>
  <c r="C196" i="1"/>
  <c r="C200" i="1"/>
  <c r="C202" i="1"/>
  <c r="C204" i="1"/>
  <c r="C206" i="1"/>
  <c r="C209" i="1"/>
  <c r="C212" i="1"/>
  <c r="C214" i="1"/>
  <c r="AZ444" i="1"/>
  <c r="C489" i="1"/>
  <c r="C491" i="1"/>
  <c r="C493" i="1"/>
  <c r="C497" i="1"/>
  <c r="C499" i="1"/>
  <c r="C501" i="1"/>
  <c r="C503" i="1"/>
  <c r="C507" i="1"/>
  <c r="C509" i="1"/>
  <c r="C511" i="1"/>
  <c r="C515" i="1"/>
  <c r="C517" i="1"/>
  <c r="C519" i="1"/>
  <c r="C521" i="1"/>
  <c r="C525" i="1"/>
  <c r="C527" i="1"/>
  <c r="C529" i="1"/>
  <c r="K749" i="1"/>
  <c r="AL749" i="1" s="1"/>
  <c r="I749" i="1"/>
  <c r="AI749" i="1" s="1"/>
  <c r="G749" i="1"/>
  <c r="AG749" i="1" s="1"/>
  <c r="E749" i="1"/>
  <c r="AE749" i="1" s="1"/>
  <c r="C749" i="1"/>
  <c r="J749" i="1"/>
  <c r="AJ749" i="1" s="1"/>
  <c r="H749" i="1"/>
  <c r="AH749" i="1" s="1"/>
  <c r="F749" i="1"/>
  <c r="AF749" i="1" s="1"/>
  <c r="D749" i="1"/>
  <c r="K751" i="1"/>
  <c r="AL751" i="1" s="1"/>
  <c r="I751" i="1"/>
  <c r="AI751" i="1" s="1"/>
  <c r="G751" i="1"/>
  <c r="AG751" i="1" s="1"/>
  <c r="E751" i="1"/>
  <c r="AE751" i="1" s="1"/>
  <c r="C751" i="1"/>
  <c r="J751" i="1"/>
  <c r="AJ751" i="1" s="1"/>
  <c r="H751" i="1"/>
  <c r="AH751" i="1" s="1"/>
  <c r="F751" i="1"/>
  <c r="AF751" i="1" s="1"/>
  <c r="D751" i="1"/>
  <c r="K753" i="1"/>
  <c r="AL753" i="1" s="1"/>
  <c r="I753" i="1"/>
  <c r="AI753" i="1" s="1"/>
  <c r="G753" i="1"/>
  <c r="AG753" i="1" s="1"/>
  <c r="E753" i="1"/>
  <c r="AE753" i="1" s="1"/>
  <c r="C753" i="1"/>
  <c r="J753" i="1"/>
  <c r="AJ753" i="1" s="1"/>
  <c r="H753" i="1"/>
  <c r="AH753" i="1" s="1"/>
  <c r="F753" i="1"/>
  <c r="AF753" i="1" s="1"/>
  <c r="D753" i="1"/>
  <c r="K755" i="1"/>
  <c r="AL755" i="1" s="1"/>
  <c r="I755" i="1"/>
  <c r="AI755" i="1" s="1"/>
  <c r="G755" i="1"/>
  <c r="AG755" i="1" s="1"/>
  <c r="E755" i="1"/>
  <c r="AE755" i="1" s="1"/>
  <c r="C755" i="1"/>
  <c r="J755" i="1"/>
  <c r="AJ755" i="1" s="1"/>
  <c r="H755" i="1"/>
  <c r="AH755" i="1" s="1"/>
  <c r="F755" i="1"/>
  <c r="AF755" i="1" s="1"/>
  <c r="D755" i="1"/>
  <c r="K768" i="1"/>
  <c r="AL768" i="1" s="1"/>
  <c r="I768" i="1"/>
  <c r="AI768" i="1" s="1"/>
  <c r="G768" i="1"/>
  <c r="AG768" i="1" s="1"/>
  <c r="E768" i="1"/>
  <c r="AE768" i="1" s="1"/>
  <c r="C768" i="1"/>
  <c r="J768" i="1"/>
  <c r="AJ768" i="1" s="1"/>
  <c r="H768" i="1"/>
  <c r="AH768" i="1" s="1"/>
  <c r="F768" i="1"/>
  <c r="AF768" i="1" s="1"/>
  <c r="D768" i="1"/>
  <c r="K770" i="1"/>
  <c r="AL770" i="1" s="1"/>
  <c r="I770" i="1"/>
  <c r="AI770" i="1" s="1"/>
  <c r="G770" i="1"/>
  <c r="AG770" i="1" s="1"/>
  <c r="E770" i="1"/>
  <c r="AE770" i="1" s="1"/>
  <c r="C770" i="1"/>
  <c r="J770" i="1"/>
  <c r="AJ770" i="1" s="1"/>
  <c r="H770" i="1"/>
  <c r="AH770" i="1" s="1"/>
  <c r="F770" i="1"/>
  <c r="AF770" i="1" s="1"/>
  <c r="D770" i="1"/>
  <c r="K772" i="1"/>
  <c r="AL772" i="1" s="1"/>
  <c r="I772" i="1"/>
  <c r="AI772" i="1" s="1"/>
  <c r="G772" i="1"/>
  <c r="AG772" i="1" s="1"/>
  <c r="E772" i="1"/>
  <c r="AE772" i="1" s="1"/>
  <c r="C772" i="1"/>
  <c r="J772" i="1"/>
  <c r="AJ772" i="1" s="1"/>
  <c r="H772" i="1"/>
  <c r="AH772" i="1" s="1"/>
  <c r="F772" i="1"/>
  <c r="AF772" i="1" s="1"/>
  <c r="D772" i="1"/>
  <c r="K785" i="1"/>
  <c r="AL785" i="1" s="1"/>
  <c r="I785" i="1"/>
  <c r="AI785" i="1" s="1"/>
  <c r="G785" i="1"/>
  <c r="AG785" i="1" s="1"/>
  <c r="E785" i="1"/>
  <c r="AE785" i="1" s="1"/>
  <c r="C785" i="1"/>
  <c r="J785" i="1"/>
  <c r="AJ785" i="1" s="1"/>
  <c r="H785" i="1"/>
  <c r="AH785" i="1" s="1"/>
  <c r="F785" i="1"/>
  <c r="AF785" i="1" s="1"/>
  <c r="D785" i="1"/>
  <c r="K787" i="1"/>
  <c r="AL787" i="1" s="1"/>
  <c r="I787" i="1"/>
  <c r="AI787" i="1" s="1"/>
  <c r="G787" i="1"/>
  <c r="AG787" i="1" s="1"/>
  <c r="E787" i="1"/>
  <c r="AE787" i="1" s="1"/>
  <c r="C787" i="1"/>
  <c r="J787" i="1"/>
  <c r="AJ787" i="1" s="1"/>
  <c r="H787" i="1"/>
  <c r="AH787" i="1" s="1"/>
  <c r="F787" i="1"/>
  <c r="AF787" i="1" s="1"/>
  <c r="D787" i="1"/>
  <c r="K789" i="1"/>
  <c r="AL789" i="1" s="1"/>
  <c r="I789" i="1"/>
  <c r="AI789" i="1" s="1"/>
  <c r="G789" i="1"/>
  <c r="AG789" i="1" s="1"/>
  <c r="E789" i="1"/>
  <c r="AE789" i="1" s="1"/>
  <c r="C789" i="1"/>
  <c r="J789" i="1"/>
  <c r="AJ789" i="1" s="1"/>
  <c r="H789" i="1"/>
  <c r="AH789" i="1" s="1"/>
  <c r="F789" i="1"/>
  <c r="AF789" i="1" s="1"/>
  <c r="D789" i="1"/>
  <c r="K791" i="1"/>
  <c r="AL791" i="1" s="1"/>
  <c r="I791" i="1"/>
  <c r="AI791" i="1" s="1"/>
  <c r="G791" i="1"/>
  <c r="AG791" i="1" s="1"/>
  <c r="E791" i="1"/>
  <c r="AE791" i="1" s="1"/>
  <c r="C791" i="1"/>
  <c r="J791" i="1"/>
  <c r="AJ791" i="1" s="1"/>
  <c r="H791" i="1"/>
  <c r="AH791" i="1" s="1"/>
  <c r="F791" i="1"/>
  <c r="AF791" i="1" s="1"/>
  <c r="D791" i="1"/>
  <c r="K804" i="1"/>
  <c r="AL804" i="1" s="1"/>
  <c r="I804" i="1"/>
  <c r="AI804" i="1" s="1"/>
  <c r="G804" i="1"/>
  <c r="AG804" i="1" s="1"/>
  <c r="E804" i="1"/>
  <c r="AE804" i="1" s="1"/>
  <c r="C804" i="1"/>
  <c r="J804" i="1"/>
  <c r="AJ804" i="1" s="1"/>
  <c r="H804" i="1"/>
  <c r="AH804" i="1" s="1"/>
  <c r="F804" i="1"/>
  <c r="AF804" i="1" s="1"/>
  <c r="D804" i="1"/>
  <c r="K806" i="1"/>
  <c r="AL806" i="1" s="1"/>
  <c r="I806" i="1"/>
  <c r="AI806" i="1" s="1"/>
  <c r="G806" i="1"/>
  <c r="AG806" i="1" s="1"/>
  <c r="E806" i="1"/>
  <c r="AE806" i="1" s="1"/>
  <c r="C806" i="1"/>
  <c r="J806" i="1"/>
  <c r="AJ806" i="1" s="1"/>
  <c r="H806" i="1"/>
  <c r="AH806" i="1" s="1"/>
  <c r="F806" i="1"/>
  <c r="AF806" i="1" s="1"/>
  <c r="D806" i="1"/>
  <c r="K808" i="1"/>
  <c r="AL808" i="1" s="1"/>
  <c r="I808" i="1"/>
  <c r="AI808" i="1" s="1"/>
  <c r="G808" i="1"/>
  <c r="AG808" i="1" s="1"/>
  <c r="E808" i="1"/>
  <c r="AE808" i="1" s="1"/>
  <c r="C808" i="1"/>
  <c r="J808" i="1"/>
  <c r="AJ808" i="1" s="1"/>
  <c r="H808" i="1"/>
  <c r="AH808" i="1" s="1"/>
  <c r="F808" i="1"/>
  <c r="AF808" i="1" s="1"/>
  <c r="D808" i="1"/>
  <c r="K821" i="1"/>
  <c r="AL821" i="1" s="1"/>
  <c r="I821" i="1"/>
  <c r="AI821" i="1" s="1"/>
  <c r="G821" i="1"/>
  <c r="AG821" i="1" s="1"/>
  <c r="E821" i="1"/>
  <c r="AE821" i="1" s="1"/>
  <c r="C821" i="1"/>
  <c r="J821" i="1"/>
  <c r="AJ821" i="1" s="1"/>
  <c r="H821" i="1"/>
  <c r="AH821" i="1" s="1"/>
  <c r="F821" i="1"/>
  <c r="AF821" i="1" s="1"/>
  <c r="D821" i="1"/>
  <c r="K823" i="1"/>
  <c r="AL823" i="1" s="1"/>
  <c r="I823" i="1"/>
  <c r="AI823" i="1" s="1"/>
  <c r="G823" i="1"/>
  <c r="AG823" i="1" s="1"/>
  <c r="E823" i="1"/>
  <c r="AE823" i="1" s="1"/>
  <c r="C823" i="1"/>
  <c r="J823" i="1"/>
  <c r="AJ823" i="1" s="1"/>
  <c r="H823" i="1"/>
  <c r="AH823" i="1" s="1"/>
  <c r="F823" i="1"/>
  <c r="AF823" i="1" s="1"/>
  <c r="D823" i="1"/>
  <c r="K825" i="1"/>
  <c r="AL825" i="1" s="1"/>
  <c r="I825" i="1"/>
  <c r="AI825" i="1" s="1"/>
  <c r="G825" i="1"/>
  <c r="AG825" i="1" s="1"/>
  <c r="E825" i="1"/>
  <c r="AE825" i="1" s="1"/>
  <c r="C825" i="1"/>
  <c r="J825" i="1"/>
  <c r="AJ825" i="1" s="1"/>
  <c r="H825" i="1"/>
  <c r="AH825" i="1" s="1"/>
  <c r="F825" i="1"/>
  <c r="AF825" i="1" s="1"/>
  <c r="D825" i="1"/>
  <c r="K827" i="1"/>
  <c r="AL827" i="1" s="1"/>
  <c r="I827" i="1"/>
  <c r="AI827" i="1" s="1"/>
  <c r="G827" i="1"/>
  <c r="AG827" i="1" s="1"/>
  <c r="E827" i="1"/>
  <c r="AE827" i="1" s="1"/>
  <c r="C827" i="1"/>
  <c r="J827" i="1"/>
  <c r="AJ827" i="1" s="1"/>
  <c r="H827" i="1"/>
  <c r="AH827" i="1" s="1"/>
  <c r="F827" i="1"/>
  <c r="AF827" i="1" s="1"/>
  <c r="D827" i="1"/>
  <c r="K840" i="1"/>
  <c r="AL840" i="1" s="1"/>
  <c r="I840" i="1"/>
  <c r="AI840" i="1" s="1"/>
  <c r="G840" i="1"/>
  <c r="AG840" i="1" s="1"/>
  <c r="E840" i="1"/>
  <c r="AE840" i="1" s="1"/>
  <c r="C840" i="1"/>
  <c r="J840" i="1"/>
  <c r="AJ840" i="1" s="1"/>
  <c r="H840" i="1"/>
  <c r="AH840" i="1" s="1"/>
  <c r="F840" i="1"/>
  <c r="AF840" i="1" s="1"/>
  <c r="D840" i="1"/>
  <c r="K842" i="1"/>
  <c r="AL842" i="1" s="1"/>
  <c r="I842" i="1"/>
  <c r="AI842" i="1" s="1"/>
  <c r="G842" i="1"/>
  <c r="AG842" i="1" s="1"/>
  <c r="E842" i="1"/>
  <c r="AE842" i="1" s="1"/>
  <c r="C842" i="1"/>
  <c r="J842" i="1"/>
  <c r="AJ842" i="1" s="1"/>
  <c r="H842" i="1"/>
  <c r="AH842" i="1" s="1"/>
  <c r="F842" i="1"/>
  <c r="AF842" i="1" s="1"/>
  <c r="D842" i="1"/>
  <c r="K844" i="1"/>
  <c r="AL844" i="1" s="1"/>
  <c r="I844" i="1"/>
  <c r="AI844" i="1" s="1"/>
  <c r="G844" i="1"/>
  <c r="AG844" i="1" s="1"/>
  <c r="E844" i="1"/>
  <c r="AE844" i="1" s="1"/>
  <c r="C844" i="1"/>
  <c r="J844" i="1"/>
  <c r="AJ844" i="1" s="1"/>
  <c r="H844" i="1"/>
  <c r="AH844" i="1" s="1"/>
  <c r="F844" i="1"/>
  <c r="AF844" i="1" s="1"/>
  <c r="D844" i="1"/>
  <c r="K857" i="1"/>
  <c r="AL857" i="1" s="1"/>
  <c r="I857" i="1"/>
  <c r="AI857" i="1" s="1"/>
  <c r="G857" i="1"/>
  <c r="AG857" i="1" s="1"/>
  <c r="E857" i="1"/>
  <c r="AE857" i="1" s="1"/>
  <c r="C857" i="1"/>
  <c r="J857" i="1"/>
  <c r="AJ857" i="1" s="1"/>
  <c r="H857" i="1"/>
  <c r="AH857" i="1" s="1"/>
  <c r="F857" i="1"/>
  <c r="AF857" i="1" s="1"/>
  <c r="D857" i="1"/>
  <c r="K859" i="1"/>
  <c r="AL859" i="1" s="1"/>
  <c r="I859" i="1"/>
  <c r="AI859" i="1" s="1"/>
  <c r="G859" i="1"/>
  <c r="AG859" i="1" s="1"/>
  <c r="E859" i="1"/>
  <c r="AE859" i="1" s="1"/>
  <c r="C859" i="1"/>
  <c r="J859" i="1"/>
  <c r="AJ859" i="1" s="1"/>
  <c r="H859" i="1"/>
  <c r="AH859" i="1" s="1"/>
  <c r="F859" i="1"/>
  <c r="AF859" i="1" s="1"/>
  <c r="D859" i="1"/>
  <c r="K862" i="1"/>
  <c r="AL862" i="1" s="1"/>
  <c r="I862" i="1"/>
  <c r="AI862" i="1" s="1"/>
  <c r="G862" i="1"/>
  <c r="AG862" i="1" s="1"/>
  <c r="E862" i="1"/>
  <c r="AE862" i="1" s="1"/>
  <c r="C862" i="1"/>
  <c r="H862" i="1"/>
  <c r="AH862" i="1" s="1"/>
  <c r="D862" i="1"/>
  <c r="J862" i="1"/>
  <c r="AJ862" i="1" s="1"/>
  <c r="F862" i="1"/>
  <c r="AF862" i="1" s="1"/>
  <c r="K863" i="1"/>
  <c r="AL863" i="1" s="1"/>
  <c r="I863" i="1"/>
  <c r="AI863" i="1" s="1"/>
  <c r="G863" i="1"/>
  <c r="AG863" i="1" s="1"/>
  <c r="E863" i="1"/>
  <c r="AE863" i="1" s="1"/>
  <c r="C863" i="1"/>
  <c r="J863" i="1"/>
  <c r="AJ863" i="1" s="1"/>
  <c r="H863" i="1"/>
  <c r="AH863" i="1" s="1"/>
  <c r="F863" i="1"/>
  <c r="AF863" i="1" s="1"/>
  <c r="D863" i="1"/>
  <c r="BB867" i="1"/>
  <c r="AQ867" i="1"/>
  <c r="BF867" i="1"/>
  <c r="AU867" i="1"/>
  <c r="BA867" i="1"/>
  <c r="AP867" i="1"/>
  <c r="BE867" i="1"/>
  <c r="AT867" i="1"/>
  <c r="AD869" i="1"/>
  <c r="BD869" i="1"/>
  <c r="AS869" i="1"/>
  <c r="BC869" i="1"/>
  <c r="AR869" i="1"/>
  <c r="BH869" i="1"/>
  <c r="AW869" i="1"/>
  <c r="BB871" i="1"/>
  <c r="AQ871" i="1"/>
  <c r="BF871" i="1"/>
  <c r="AU871" i="1"/>
  <c r="BA871" i="1"/>
  <c r="AP871" i="1"/>
  <c r="BE871" i="1"/>
  <c r="AT871" i="1"/>
  <c r="AD885" i="1"/>
  <c r="BD885" i="1"/>
  <c r="AS885" i="1"/>
  <c r="BC885" i="1"/>
  <c r="AR885" i="1"/>
  <c r="BH885" i="1"/>
  <c r="AW885" i="1"/>
  <c r="BB887" i="1"/>
  <c r="AQ887" i="1"/>
  <c r="BF887" i="1"/>
  <c r="AU887" i="1"/>
  <c r="BA887" i="1"/>
  <c r="AP887" i="1"/>
  <c r="BE887" i="1"/>
  <c r="AT887" i="1"/>
  <c r="AD889" i="1"/>
  <c r="BD889" i="1"/>
  <c r="AS889" i="1"/>
  <c r="BC889" i="1"/>
  <c r="AR889" i="1"/>
  <c r="BH889" i="1"/>
  <c r="AW889" i="1"/>
  <c r="K912" i="1"/>
  <c r="AL912" i="1" s="1"/>
  <c r="I912" i="1"/>
  <c r="AI912" i="1" s="1"/>
  <c r="G912" i="1"/>
  <c r="AG912" i="1" s="1"/>
  <c r="E912" i="1"/>
  <c r="AE912" i="1" s="1"/>
  <c r="C912" i="1"/>
  <c r="J912" i="1"/>
  <c r="AJ912" i="1" s="1"/>
  <c r="H912" i="1"/>
  <c r="AH912" i="1" s="1"/>
  <c r="F912" i="1"/>
  <c r="AF912" i="1" s="1"/>
  <c r="D912" i="1"/>
  <c r="J914" i="1"/>
  <c r="AJ914" i="1" s="1"/>
  <c r="H914" i="1"/>
  <c r="AH914" i="1" s="1"/>
  <c r="F914" i="1"/>
  <c r="AF914" i="1" s="1"/>
  <c r="D914" i="1"/>
  <c r="K914" i="1"/>
  <c r="AL914" i="1" s="1"/>
  <c r="G914" i="1"/>
  <c r="AG914" i="1" s="1"/>
  <c r="C914" i="1"/>
  <c r="I914" i="1"/>
  <c r="AI914" i="1" s="1"/>
  <c r="E914" i="1"/>
  <c r="AE914" i="1" s="1"/>
  <c r="J916" i="1"/>
  <c r="AJ916" i="1" s="1"/>
  <c r="H916" i="1"/>
  <c r="AH916" i="1" s="1"/>
  <c r="F916" i="1"/>
  <c r="AF916" i="1" s="1"/>
  <c r="D916" i="1"/>
  <c r="K916" i="1"/>
  <c r="AL916" i="1" s="1"/>
  <c r="G916" i="1"/>
  <c r="AG916" i="1" s="1"/>
  <c r="C916" i="1"/>
  <c r="I916" i="1"/>
  <c r="AI916" i="1" s="1"/>
  <c r="E916" i="1"/>
  <c r="AE916" i="1" s="1"/>
  <c r="BB922" i="1"/>
  <c r="AQ922" i="1"/>
  <c r="AD922" i="1"/>
  <c r="BC922" i="1"/>
  <c r="AR922" i="1"/>
  <c r="BH922" i="1"/>
  <c r="AW922" i="1"/>
  <c r="BF926" i="1"/>
  <c r="AU926" i="1"/>
  <c r="BD926" i="1"/>
  <c r="AS926" i="1"/>
  <c r="AP926" i="1"/>
  <c r="BA926" i="1"/>
  <c r="AT926" i="1"/>
  <c r="BE926" i="1"/>
  <c r="BB938" i="1"/>
  <c r="AQ938" i="1"/>
  <c r="AD938" i="1"/>
  <c r="BC938" i="1"/>
  <c r="AR938" i="1"/>
  <c r="BH938" i="1"/>
  <c r="AW938" i="1"/>
  <c r="BF942" i="1"/>
  <c r="AU942" i="1"/>
  <c r="BD942" i="1"/>
  <c r="AS942" i="1"/>
  <c r="AP942" i="1"/>
  <c r="BA942" i="1"/>
  <c r="AT942" i="1"/>
  <c r="BE942" i="1"/>
  <c r="BB958" i="1"/>
  <c r="AQ958" i="1"/>
  <c r="AD958" i="1"/>
  <c r="BC958" i="1"/>
  <c r="AR958" i="1"/>
  <c r="BH958" i="1"/>
  <c r="AW958" i="1"/>
  <c r="BF962" i="1"/>
  <c r="AU962" i="1"/>
  <c r="BD962" i="1"/>
  <c r="AS962" i="1"/>
  <c r="AP962" i="1"/>
  <c r="BA962" i="1"/>
  <c r="AT962" i="1"/>
  <c r="BE962" i="1"/>
  <c r="AZ983" i="1"/>
  <c r="AO983" i="1"/>
  <c r="AN983" i="1"/>
  <c r="J876" i="1"/>
  <c r="AJ876" i="1" s="1"/>
  <c r="H876" i="1"/>
  <c r="AH876" i="1" s="1"/>
  <c r="F876" i="1"/>
  <c r="AF876" i="1" s="1"/>
  <c r="D876" i="1"/>
  <c r="K876" i="1"/>
  <c r="AL876" i="1" s="1"/>
  <c r="I876" i="1"/>
  <c r="AI876" i="1" s="1"/>
  <c r="G876" i="1"/>
  <c r="AG876" i="1" s="1"/>
  <c r="E876" i="1"/>
  <c r="AE876" i="1" s="1"/>
  <c r="C876" i="1"/>
  <c r="J878" i="1"/>
  <c r="AJ878" i="1" s="1"/>
  <c r="H878" i="1"/>
  <c r="AH878" i="1" s="1"/>
  <c r="F878" i="1"/>
  <c r="AF878" i="1" s="1"/>
  <c r="D878" i="1"/>
  <c r="K878" i="1"/>
  <c r="AL878" i="1" s="1"/>
  <c r="I878" i="1"/>
  <c r="AI878" i="1" s="1"/>
  <c r="G878" i="1"/>
  <c r="AG878" i="1" s="1"/>
  <c r="E878" i="1"/>
  <c r="AE878" i="1" s="1"/>
  <c r="C878" i="1"/>
  <c r="J880" i="1"/>
  <c r="AJ880" i="1" s="1"/>
  <c r="H880" i="1"/>
  <c r="AH880" i="1" s="1"/>
  <c r="F880" i="1"/>
  <c r="AF880" i="1" s="1"/>
  <c r="D880" i="1"/>
  <c r="K880" i="1"/>
  <c r="AL880" i="1" s="1"/>
  <c r="I880" i="1"/>
  <c r="AI880" i="1" s="1"/>
  <c r="G880" i="1"/>
  <c r="AG880" i="1" s="1"/>
  <c r="E880" i="1"/>
  <c r="AE880" i="1" s="1"/>
  <c r="C880" i="1"/>
  <c r="J903" i="1"/>
  <c r="AJ903" i="1" s="1"/>
  <c r="H903" i="1"/>
  <c r="AH903" i="1" s="1"/>
  <c r="F903" i="1"/>
  <c r="AF903" i="1" s="1"/>
  <c r="D903" i="1"/>
  <c r="K903" i="1"/>
  <c r="AL903" i="1" s="1"/>
  <c r="I903" i="1"/>
  <c r="AI903" i="1" s="1"/>
  <c r="G903" i="1"/>
  <c r="AG903" i="1" s="1"/>
  <c r="E903" i="1"/>
  <c r="AE903" i="1" s="1"/>
  <c r="C903" i="1"/>
  <c r="J905" i="1"/>
  <c r="AJ905" i="1" s="1"/>
  <c r="H905" i="1"/>
  <c r="AH905" i="1" s="1"/>
  <c r="F905" i="1"/>
  <c r="AF905" i="1" s="1"/>
  <c r="D905" i="1"/>
  <c r="K905" i="1"/>
  <c r="AL905" i="1" s="1"/>
  <c r="I905" i="1"/>
  <c r="AI905" i="1" s="1"/>
  <c r="G905" i="1"/>
  <c r="AG905" i="1" s="1"/>
  <c r="E905" i="1"/>
  <c r="AE905" i="1" s="1"/>
  <c r="C905" i="1"/>
  <c r="J907" i="1"/>
  <c r="AJ907" i="1" s="1"/>
  <c r="H907" i="1"/>
  <c r="AH907" i="1" s="1"/>
  <c r="F907" i="1"/>
  <c r="AF907" i="1" s="1"/>
  <c r="D907" i="1"/>
  <c r="K907" i="1"/>
  <c r="AL907" i="1" s="1"/>
  <c r="I907" i="1"/>
  <c r="AI907" i="1" s="1"/>
  <c r="G907" i="1"/>
  <c r="AG907" i="1" s="1"/>
  <c r="E907" i="1"/>
  <c r="AE907" i="1" s="1"/>
  <c r="C907" i="1"/>
  <c r="AD923" i="1"/>
  <c r="BB923" i="1"/>
  <c r="AQ923" i="1"/>
  <c r="AR923" i="1"/>
  <c r="BC923" i="1"/>
  <c r="BH923" i="1"/>
  <c r="AW923" i="1"/>
  <c r="BD939" i="1"/>
  <c r="AS939" i="1"/>
  <c r="BF939" i="1"/>
  <c r="AU939" i="1"/>
  <c r="BA939" i="1"/>
  <c r="AP939" i="1"/>
  <c r="BE939" i="1"/>
  <c r="AT939" i="1"/>
  <c r="J947" i="1"/>
  <c r="AJ947" i="1" s="1"/>
  <c r="H947" i="1"/>
  <c r="AH947" i="1" s="1"/>
  <c r="F947" i="1"/>
  <c r="AF947" i="1" s="1"/>
  <c r="D947" i="1"/>
  <c r="I947" i="1"/>
  <c r="AI947" i="1" s="1"/>
  <c r="E947" i="1"/>
  <c r="AE947" i="1" s="1"/>
  <c r="K947" i="1"/>
  <c r="AL947" i="1" s="1"/>
  <c r="G947" i="1"/>
  <c r="AG947" i="1" s="1"/>
  <c r="C947" i="1"/>
  <c r="J949" i="1"/>
  <c r="AJ949" i="1" s="1"/>
  <c r="H949" i="1"/>
  <c r="AH949" i="1" s="1"/>
  <c r="F949" i="1"/>
  <c r="AF949" i="1" s="1"/>
  <c r="D949" i="1"/>
  <c r="I949" i="1"/>
  <c r="AI949" i="1" s="1"/>
  <c r="E949" i="1"/>
  <c r="AE949" i="1" s="1"/>
  <c r="K949" i="1"/>
  <c r="AL949" i="1" s="1"/>
  <c r="G949" i="1"/>
  <c r="AG949" i="1" s="1"/>
  <c r="C949" i="1"/>
  <c r="J951" i="1"/>
  <c r="AJ951" i="1" s="1"/>
  <c r="H951" i="1"/>
  <c r="AH951" i="1" s="1"/>
  <c r="F951" i="1"/>
  <c r="AF951" i="1" s="1"/>
  <c r="D951" i="1"/>
  <c r="I951" i="1"/>
  <c r="AI951" i="1" s="1"/>
  <c r="E951" i="1"/>
  <c r="AE951" i="1" s="1"/>
  <c r="K951" i="1"/>
  <c r="AL951" i="1" s="1"/>
  <c r="G951" i="1"/>
  <c r="AG951" i="1" s="1"/>
  <c r="C951" i="1"/>
  <c r="J953" i="1"/>
  <c r="AJ953" i="1" s="1"/>
  <c r="H953" i="1"/>
  <c r="AH953" i="1" s="1"/>
  <c r="F953" i="1"/>
  <c r="AF953" i="1" s="1"/>
  <c r="D953" i="1"/>
  <c r="I953" i="1"/>
  <c r="AI953" i="1" s="1"/>
  <c r="E953" i="1"/>
  <c r="AE953" i="1" s="1"/>
  <c r="K953" i="1"/>
  <c r="AL953" i="1" s="1"/>
  <c r="G953" i="1"/>
  <c r="AG953" i="1" s="1"/>
  <c r="C953" i="1"/>
  <c r="BD959" i="1"/>
  <c r="AS959" i="1"/>
  <c r="BF959" i="1"/>
  <c r="AU959" i="1"/>
  <c r="BA959" i="1"/>
  <c r="AP959" i="1"/>
  <c r="BE959" i="1"/>
  <c r="AT959" i="1"/>
  <c r="AZ985" i="1"/>
  <c r="AO985" i="1"/>
  <c r="AN985" i="1"/>
  <c r="AZ1042" i="1"/>
  <c r="AO1042" i="1"/>
  <c r="AN1042" i="1"/>
  <c r="AZ1103" i="1"/>
  <c r="AO1103" i="1"/>
  <c r="AN1103" i="1"/>
  <c r="AZ1121" i="1"/>
  <c r="AO1121" i="1"/>
  <c r="AN1121" i="1"/>
  <c r="AZ1142" i="1"/>
  <c r="AO1142" i="1"/>
  <c r="AN1142" i="1"/>
  <c r="J974" i="1"/>
  <c r="AJ974" i="1" s="1"/>
  <c r="H974" i="1"/>
  <c r="AH974" i="1" s="1"/>
  <c r="F974" i="1"/>
  <c r="AF974" i="1" s="1"/>
  <c r="D974" i="1"/>
  <c r="I974" i="1"/>
  <c r="AI974" i="1" s="1"/>
  <c r="E974" i="1"/>
  <c r="AE974" i="1" s="1"/>
  <c r="G974" i="1"/>
  <c r="AG974" i="1" s="1"/>
  <c r="K974" i="1"/>
  <c r="AL974" i="1" s="1"/>
  <c r="C974" i="1"/>
  <c r="J976" i="1"/>
  <c r="AJ976" i="1" s="1"/>
  <c r="H976" i="1"/>
  <c r="AH976" i="1" s="1"/>
  <c r="F976" i="1"/>
  <c r="AF976" i="1" s="1"/>
  <c r="D976" i="1"/>
  <c r="I976" i="1"/>
  <c r="AI976" i="1" s="1"/>
  <c r="E976" i="1"/>
  <c r="AE976" i="1" s="1"/>
  <c r="K976" i="1"/>
  <c r="AL976" i="1" s="1"/>
  <c r="C976" i="1"/>
  <c r="G976" i="1"/>
  <c r="AG976" i="1" s="1"/>
  <c r="J978" i="1"/>
  <c r="AJ978" i="1" s="1"/>
  <c r="H978" i="1"/>
  <c r="AH978" i="1" s="1"/>
  <c r="F978" i="1"/>
  <c r="AF978" i="1" s="1"/>
  <c r="D978" i="1"/>
  <c r="I978" i="1"/>
  <c r="AI978" i="1" s="1"/>
  <c r="E978" i="1"/>
  <c r="AE978" i="1" s="1"/>
  <c r="G978" i="1"/>
  <c r="AG978" i="1" s="1"/>
  <c r="K978" i="1"/>
  <c r="AL978" i="1" s="1"/>
  <c r="C978" i="1"/>
  <c r="J980" i="1"/>
  <c r="AJ980" i="1" s="1"/>
  <c r="H980" i="1"/>
  <c r="AH980" i="1" s="1"/>
  <c r="F980" i="1"/>
  <c r="AF980" i="1" s="1"/>
  <c r="D980" i="1"/>
  <c r="I980" i="1"/>
  <c r="AI980" i="1" s="1"/>
  <c r="E980" i="1"/>
  <c r="AE980" i="1" s="1"/>
  <c r="K980" i="1"/>
  <c r="AL980" i="1" s="1"/>
  <c r="C980" i="1"/>
  <c r="G980" i="1"/>
  <c r="AG980" i="1" s="1"/>
  <c r="AD986" i="1"/>
  <c r="BF986" i="1"/>
  <c r="AU986" i="1"/>
  <c r="BA986" i="1"/>
  <c r="AP986" i="1"/>
  <c r="BE986" i="1"/>
  <c r="AT986" i="1"/>
  <c r="BD1002" i="1"/>
  <c r="AS1002" i="1"/>
  <c r="BB1002" i="1"/>
  <c r="AQ1002" i="1"/>
  <c r="AR1002" i="1"/>
  <c r="BC1002" i="1"/>
  <c r="BH1002" i="1"/>
  <c r="AW1002" i="1"/>
  <c r="J1011" i="1"/>
  <c r="AJ1011" i="1" s="1"/>
  <c r="H1011" i="1"/>
  <c r="AH1011" i="1" s="1"/>
  <c r="F1011" i="1"/>
  <c r="AF1011" i="1" s="1"/>
  <c r="D1011" i="1"/>
  <c r="K1011" i="1"/>
  <c r="AL1011" i="1" s="1"/>
  <c r="G1011" i="1"/>
  <c r="AG1011" i="1" s="1"/>
  <c r="C1011" i="1"/>
  <c r="I1011" i="1"/>
  <c r="AI1011" i="1" s="1"/>
  <c r="E1011" i="1"/>
  <c r="AE1011" i="1" s="1"/>
  <c r="J1013" i="1"/>
  <c r="AJ1013" i="1" s="1"/>
  <c r="H1013" i="1"/>
  <c r="AH1013" i="1" s="1"/>
  <c r="F1013" i="1"/>
  <c r="AF1013" i="1" s="1"/>
  <c r="D1013" i="1"/>
  <c r="K1013" i="1"/>
  <c r="AL1013" i="1" s="1"/>
  <c r="G1013" i="1"/>
  <c r="AG1013" i="1" s="1"/>
  <c r="C1013" i="1"/>
  <c r="E1013" i="1"/>
  <c r="AE1013" i="1" s="1"/>
  <c r="I1013" i="1"/>
  <c r="AI1013" i="1" s="1"/>
  <c r="J1015" i="1"/>
  <c r="AJ1015" i="1" s="1"/>
  <c r="H1015" i="1"/>
  <c r="AH1015" i="1" s="1"/>
  <c r="F1015" i="1"/>
  <c r="AF1015" i="1" s="1"/>
  <c r="D1015" i="1"/>
  <c r="K1015" i="1"/>
  <c r="AL1015" i="1" s="1"/>
  <c r="G1015" i="1"/>
  <c r="AG1015" i="1" s="1"/>
  <c r="C1015" i="1"/>
  <c r="I1015" i="1"/>
  <c r="AI1015" i="1" s="1"/>
  <c r="E1015" i="1"/>
  <c r="AE1015" i="1" s="1"/>
  <c r="AZ1021" i="1"/>
  <c r="AO1021" i="1"/>
  <c r="AN1021" i="1"/>
  <c r="AD1022" i="1"/>
  <c r="BB1022" i="1"/>
  <c r="AQ1022" i="1"/>
  <c r="AR1022" i="1"/>
  <c r="BC1022" i="1"/>
  <c r="BH1022" i="1"/>
  <c r="AW1022" i="1"/>
  <c r="AD1038" i="1"/>
  <c r="BB1038" i="1"/>
  <c r="AQ1038" i="1"/>
  <c r="AR1038" i="1"/>
  <c r="BC1038" i="1"/>
  <c r="BH1038" i="1"/>
  <c r="AW1038" i="1"/>
  <c r="J1047" i="1"/>
  <c r="AJ1047" i="1" s="1"/>
  <c r="H1047" i="1"/>
  <c r="AH1047" i="1" s="1"/>
  <c r="F1047" i="1"/>
  <c r="AF1047" i="1" s="1"/>
  <c r="D1047" i="1"/>
  <c r="K1047" i="1"/>
  <c r="AL1047" i="1" s="1"/>
  <c r="G1047" i="1"/>
  <c r="AG1047" i="1" s="1"/>
  <c r="C1047" i="1"/>
  <c r="I1047" i="1"/>
  <c r="AI1047" i="1" s="1"/>
  <c r="E1047" i="1"/>
  <c r="AE1047" i="1" s="1"/>
  <c r="J1049" i="1"/>
  <c r="AJ1049" i="1" s="1"/>
  <c r="H1049" i="1"/>
  <c r="AH1049" i="1" s="1"/>
  <c r="F1049" i="1"/>
  <c r="AF1049" i="1" s="1"/>
  <c r="D1049" i="1"/>
  <c r="K1049" i="1"/>
  <c r="AL1049" i="1" s="1"/>
  <c r="G1049" i="1"/>
  <c r="AG1049" i="1" s="1"/>
  <c r="C1049" i="1"/>
  <c r="I1049" i="1"/>
  <c r="AI1049" i="1" s="1"/>
  <c r="E1049" i="1"/>
  <c r="AE1049" i="1" s="1"/>
  <c r="J1051" i="1"/>
  <c r="AJ1051" i="1" s="1"/>
  <c r="H1051" i="1"/>
  <c r="AH1051" i="1" s="1"/>
  <c r="F1051" i="1"/>
  <c r="AF1051" i="1" s="1"/>
  <c r="D1051" i="1"/>
  <c r="K1051" i="1"/>
  <c r="AL1051" i="1" s="1"/>
  <c r="G1051" i="1"/>
  <c r="AG1051" i="1" s="1"/>
  <c r="C1051" i="1"/>
  <c r="I1051" i="1"/>
  <c r="AI1051" i="1" s="1"/>
  <c r="E1051" i="1"/>
  <c r="AE1051" i="1" s="1"/>
  <c r="AZ1057" i="1"/>
  <c r="AO1057" i="1"/>
  <c r="AN1057" i="1"/>
  <c r="AD1058" i="1"/>
  <c r="BB1058" i="1"/>
  <c r="AQ1058" i="1"/>
  <c r="AR1058" i="1"/>
  <c r="BC1058" i="1"/>
  <c r="BH1058" i="1"/>
  <c r="AW1058" i="1"/>
  <c r="AD1074" i="1"/>
  <c r="BB1074" i="1"/>
  <c r="AQ1074" i="1"/>
  <c r="AR1074" i="1"/>
  <c r="BC1074" i="1"/>
  <c r="BH1074" i="1"/>
  <c r="AW1074" i="1"/>
  <c r="J1083" i="1"/>
  <c r="AJ1083" i="1" s="1"/>
  <c r="H1083" i="1"/>
  <c r="AH1083" i="1" s="1"/>
  <c r="F1083" i="1"/>
  <c r="AF1083" i="1" s="1"/>
  <c r="D1083" i="1"/>
  <c r="K1083" i="1"/>
  <c r="AL1083" i="1" s="1"/>
  <c r="G1083" i="1"/>
  <c r="AG1083" i="1" s="1"/>
  <c r="C1083" i="1"/>
  <c r="I1083" i="1"/>
  <c r="AI1083" i="1" s="1"/>
  <c r="E1083" i="1"/>
  <c r="AE1083" i="1" s="1"/>
  <c r="J1085" i="1"/>
  <c r="AJ1085" i="1" s="1"/>
  <c r="H1085" i="1"/>
  <c r="AH1085" i="1" s="1"/>
  <c r="F1085" i="1"/>
  <c r="AF1085" i="1" s="1"/>
  <c r="D1085" i="1"/>
  <c r="K1085" i="1"/>
  <c r="AL1085" i="1" s="1"/>
  <c r="G1085" i="1"/>
  <c r="AG1085" i="1" s="1"/>
  <c r="C1085" i="1"/>
  <c r="I1085" i="1"/>
  <c r="AI1085" i="1" s="1"/>
  <c r="E1085" i="1"/>
  <c r="AE1085" i="1" s="1"/>
  <c r="J1087" i="1"/>
  <c r="AJ1087" i="1" s="1"/>
  <c r="H1087" i="1"/>
  <c r="AH1087" i="1" s="1"/>
  <c r="F1087" i="1"/>
  <c r="AF1087" i="1" s="1"/>
  <c r="D1087" i="1"/>
  <c r="K1087" i="1"/>
  <c r="AL1087" i="1" s="1"/>
  <c r="G1087" i="1"/>
  <c r="AG1087" i="1" s="1"/>
  <c r="C1087" i="1"/>
  <c r="I1087" i="1"/>
  <c r="AI1087" i="1" s="1"/>
  <c r="E1087" i="1"/>
  <c r="AE1087" i="1" s="1"/>
  <c r="AZ1093" i="1"/>
  <c r="AO1093" i="1"/>
  <c r="AN1093" i="1"/>
  <c r="AD1094" i="1"/>
  <c r="BB1094" i="1"/>
  <c r="AQ1094" i="1"/>
  <c r="AR1094" i="1"/>
  <c r="BC1094" i="1"/>
  <c r="BH1094" i="1"/>
  <c r="AW1094" i="1"/>
  <c r="BD1104" i="1"/>
  <c r="AS1104" i="1"/>
  <c r="BF1104" i="1"/>
  <c r="AU1104" i="1"/>
  <c r="BA1104" i="1"/>
  <c r="AP1104" i="1"/>
  <c r="BE1104" i="1"/>
  <c r="AT1104" i="1"/>
  <c r="AD1100" i="1"/>
  <c r="BB1100" i="1"/>
  <c r="AQ1100" i="1"/>
  <c r="AR1100" i="1"/>
  <c r="BC1100" i="1"/>
  <c r="BH1100" i="1"/>
  <c r="AW1100" i="1"/>
  <c r="J1110" i="1"/>
  <c r="AJ1110" i="1" s="1"/>
  <c r="H1110" i="1"/>
  <c r="AH1110" i="1" s="1"/>
  <c r="F1110" i="1"/>
  <c r="AF1110" i="1" s="1"/>
  <c r="D1110" i="1"/>
  <c r="I1110" i="1"/>
  <c r="AI1110" i="1" s="1"/>
  <c r="E1110" i="1"/>
  <c r="AE1110" i="1" s="1"/>
  <c r="K1110" i="1"/>
  <c r="AL1110" i="1" s="1"/>
  <c r="C1110" i="1"/>
  <c r="G1110" i="1"/>
  <c r="AG1110" i="1" s="1"/>
  <c r="J1112" i="1"/>
  <c r="AJ1112" i="1" s="1"/>
  <c r="H1112" i="1"/>
  <c r="AH1112" i="1" s="1"/>
  <c r="F1112" i="1"/>
  <c r="AF1112" i="1" s="1"/>
  <c r="D1112" i="1"/>
  <c r="I1112" i="1"/>
  <c r="AI1112" i="1" s="1"/>
  <c r="E1112" i="1"/>
  <c r="AE1112" i="1" s="1"/>
  <c r="G1112" i="1"/>
  <c r="AG1112" i="1" s="1"/>
  <c r="K1112" i="1"/>
  <c r="AL1112" i="1" s="1"/>
  <c r="C1112" i="1"/>
  <c r="J1114" i="1"/>
  <c r="AJ1114" i="1" s="1"/>
  <c r="H1114" i="1"/>
  <c r="AH1114" i="1" s="1"/>
  <c r="F1114" i="1"/>
  <c r="AF1114" i="1" s="1"/>
  <c r="D1114" i="1"/>
  <c r="I1114" i="1"/>
  <c r="AI1114" i="1" s="1"/>
  <c r="E1114" i="1"/>
  <c r="AE1114" i="1" s="1"/>
  <c r="K1114" i="1"/>
  <c r="AL1114" i="1" s="1"/>
  <c r="C1114" i="1"/>
  <c r="G1114" i="1"/>
  <c r="AG1114" i="1" s="1"/>
  <c r="BD1124" i="1"/>
  <c r="AS1124" i="1"/>
  <c r="BB1124" i="1"/>
  <c r="AQ1124" i="1"/>
  <c r="AR1124" i="1"/>
  <c r="BC1124" i="1"/>
  <c r="BH1124" i="1"/>
  <c r="AW1124" i="1"/>
  <c r="AD1120" i="1"/>
  <c r="BF1120" i="1"/>
  <c r="AU1120" i="1"/>
  <c r="BA1120" i="1"/>
  <c r="AP1120" i="1"/>
  <c r="BE1120" i="1"/>
  <c r="AT1120" i="1"/>
  <c r="BB1119" i="1"/>
  <c r="AQ1119" i="1"/>
  <c r="AD1119" i="1"/>
  <c r="BC1119" i="1"/>
  <c r="AR1119" i="1"/>
  <c r="BH1119" i="1"/>
  <c r="AW1119" i="1"/>
  <c r="BF1123" i="1"/>
  <c r="AU1123" i="1"/>
  <c r="BD1123" i="1"/>
  <c r="AS1123" i="1"/>
  <c r="AP1123" i="1"/>
  <c r="BA1123" i="1"/>
  <c r="AT1123" i="1"/>
  <c r="BE1123" i="1"/>
  <c r="BB1137" i="1"/>
  <c r="AQ1137" i="1"/>
  <c r="AD1137" i="1"/>
  <c r="BC1137" i="1"/>
  <c r="AR1137" i="1"/>
  <c r="BH1137" i="1"/>
  <c r="AW1137" i="1"/>
  <c r="BF1141" i="1"/>
  <c r="AU1141" i="1"/>
  <c r="BD1141" i="1"/>
  <c r="AS1141" i="1"/>
  <c r="AP1141" i="1"/>
  <c r="BA1141" i="1"/>
  <c r="AT1141" i="1"/>
  <c r="BE1141" i="1"/>
  <c r="BB1155" i="1"/>
  <c r="AQ1155" i="1"/>
  <c r="AD1155" i="1"/>
  <c r="BC1155" i="1"/>
  <c r="AR1155" i="1"/>
  <c r="BH1155" i="1"/>
  <c r="AW1155" i="1"/>
  <c r="BF1159" i="1"/>
  <c r="AU1159" i="1"/>
  <c r="BD1159" i="1"/>
  <c r="AS1159" i="1"/>
  <c r="AP1159" i="1"/>
  <c r="BA1159" i="1"/>
  <c r="AT1159" i="1"/>
  <c r="BE1159" i="1"/>
  <c r="BB1173" i="1"/>
  <c r="AQ1173" i="1"/>
  <c r="AD1173" i="1"/>
  <c r="BC1173" i="1"/>
  <c r="AR1173" i="1"/>
  <c r="BH1173" i="1"/>
  <c r="AW1173" i="1"/>
  <c r="BF1177" i="1"/>
  <c r="AU1177" i="1"/>
  <c r="BD1177" i="1"/>
  <c r="AS1177" i="1"/>
  <c r="AP1177" i="1"/>
  <c r="BA1177" i="1"/>
  <c r="AT1177" i="1"/>
  <c r="BE1177" i="1"/>
  <c r="AD1196" i="1"/>
  <c r="BD1196" i="1"/>
  <c r="AS1196" i="1"/>
  <c r="BC1196" i="1"/>
  <c r="AR1196" i="1"/>
  <c r="BH1196" i="1"/>
  <c r="AW1196" i="1"/>
  <c r="BB1194" i="1"/>
  <c r="AQ1194" i="1"/>
  <c r="BF1194" i="1"/>
  <c r="AU1194" i="1"/>
  <c r="BA1194" i="1"/>
  <c r="AP1194" i="1"/>
  <c r="BE1194" i="1"/>
  <c r="AT1194" i="1"/>
  <c r="AD1192" i="1"/>
  <c r="BD1192" i="1"/>
  <c r="AS1192" i="1"/>
  <c r="BC1192" i="1"/>
  <c r="AR1192" i="1"/>
  <c r="BH1192" i="1"/>
  <c r="AW1192" i="1"/>
  <c r="BD1138" i="1"/>
  <c r="AS1138" i="1"/>
  <c r="BF1138" i="1"/>
  <c r="AU1138" i="1"/>
  <c r="BA1138" i="1"/>
  <c r="AP1138" i="1"/>
  <c r="BE1138" i="1"/>
  <c r="AT1138" i="1"/>
  <c r="AD1154" i="1"/>
  <c r="BB1154" i="1"/>
  <c r="AQ1154" i="1"/>
  <c r="AR1154" i="1"/>
  <c r="BC1154" i="1"/>
  <c r="BH1154" i="1"/>
  <c r="AW1154" i="1"/>
  <c r="BD1158" i="1"/>
  <c r="AS1158" i="1"/>
  <c r="BF1158" i="1"/>
  <c r="AU1158" i="1"/>
  <c r="BA1158" i="1"/>
  <c r="AP1158" i="1"/>
  <c r="BE1158" i="1"/>
  <c r="AT1158" i="1"/>
  <c r="AD1174" i="1"/>
  <c r="BB1174" i="1"/>
  <c r="AQ1174" i="1"/>
  <c r="AR1174" i="1"/>
  <c r="BC1174" i="1"/>
  <c r="BH1174" i="1"/>
  <c r="AW1174" i="1"/>
  <c r="BD1190" i="1"/>
  <c r="AS1190" i="1"/>
  <c r="BF1190" i="1"/>
  <c r="AU1190" i="1"/>
  <c r="BA1190" i="1"/>
  <c r="AP1190" i="1"/>
  <c r="BE1190" i="1"/>
  <c r="AT1190" i="1"/>
  <c r="AZ1211" i="1"/>
  <c r="AO1211" i="1"/>
  <c r="AN1211" i="1"/>
  <c r="AZ1229" i="1"/>
  <c r="AO1229" i="1"/>
  <c r="AN1229" i="1"/>
  <c r="AZ1255" i="1"/>
  <c r="AO1255" i="1"/>
  <c r="AN1255" i="1"/>
  <c r="AZ1259" i="1"/>
  <c r="AO1259" i="1"/>
  <c r="AN1259" i="1"/>
  <c r="K1202" i="1"/>
  <c r="AL1202" i="1" s="1"/>
  <c r="I1202" i="1"/>
  <c r="AI1202" i="1" s="1"/>
  <c r="G1202" i="1"/>
  <c r="AG1202" i="1" s="1"/>
  <c r="E1202" i="1"/>
  <c r="AE1202" i="1" s="1"/>
  <c r="C1202" i="1"/>
  <c r="H1202" i="1"/>
  <c r="AH1202" i="1" s="1"/>
  <c r="D1202" i="1"/>
  <c r="J1202" i="1"/>
  <c r="AJ1202" i="1" s="1"/>
  <c r="F1202" i="1"/>
  <c r="AF1202" i="1" s="1"/>
  <c r="J1199" i="1"/>
  <c r="AJ1199" i="1" s="1"/>
  <c r="H1199" i="1"/>
  <c r="AH1199" i="1" s="1"/>
  <c r="F1199" i="1"/>
  <c r="AF1199" i="1" s="1"/>
  <c r="D1199" i="1"/>
  <c r="K1199" i="1"/>
  <c r="AL1199" i="1" s="1"/>
  <c r="I1199" i="1"/>
  <c r="AI1199" i="1" s="1"/>
  <c r="G1199" i="1"/>
  <c r="AG1199" i="1" s="1"/>
  <c r="E1199" i="1"/>
  <c r="AE1199" i="1" s="1"/>
  <c r="C1199" i="1"/>
  <c r="J1201" i="1"/>
  <c r="AJ1201" i="1" s="1"/>
  <c r="H1201" i="1"/>
  <c r="AH1201" i="1" s="1"/>
  <c r="F1201" i="1"/>
  <c r="AF1201" i="1" s="1"/>
  <c r="D1201" i="1"/>
  <c r="K1201" i="1"/>
  <c r="AL1201" i="1" s="1"/>
  <c r="I1201" i="1"/>
  <c r="AI1201" i="1" s="1"/>
  <c r="G1201" i="1"/>
  <c r="AG1201" i="1" s="1"/>
  <c r="E1201" i="1"/>
  <c r="AE1201" i="1" s="1"/>
  <c r="C1201" i="1"/>
  <c r="J1205" i="1"/>
  <c r="AJ1205" i="1" s="1"/>
  <c r="H1205" i="1"/>
  <c r="AH1205" i="1" s="1"/>
  <c r="F1205" i="1"/>
  <c r="AF1205" i="1" s="1"/>
  <c r="D1205" i="1"/>
  <c r="K1205" i="1"/>
  <c r="AL1205" i="1" s="1"/>
  <c r="G1205" i="1"/>
  <c r="AG1205" i="1" s="1"/>
  <c r="C1205" i="1"/>
  <c r="E1205" i="1"/>
  <c r="AE1205" i="1" s="1"/>
  <c r="I1205" i="1"/>
  <c r="AI1205" i="1" s="1"/>
  <c r="AD1214" i="1"/>
  <c r="BF1214" i="1"/>
  <c r="AU1214" i="1"/>
  <c r="BA1214" i="1"/>
  <c r="AP1214" i="1"/>
  <c r="BE1214" i="1"/>
  <c r="AT1214" i="1"/>
  <c r="BD1210" i="1"/>
  <c r="AS1210" i="1"/>
  <c r="BB1210" i="1"/>
  <c r="AQ1210" i="1"/>
  <c r="AR1210" i="1"/>
  <c r="BC1210" i="1"/>
  <c r="BH1210" i="1"/>
  <c r="AW1210" i="1"/>
  <c r="BF1209" i="1"/>
  <c r="AU1209" i="1"/>
  <c r="BD1209" i="1"/>
  <c r="AS1209" i="1"/>
  <c r="AP1209" i="1"/>
  <c r="BA1209" i="1"/>
  <c r="AT1209" i="1"/>
  <c r="BE1209" i="1"/>
  <c r="BB1213" i="1"/>
  <c r="AQ1213" i="1"/>
  <c r="AD1213" i="1"/>
  <c r="BC1213" i="1"/>
  <c r="AR1213" i="1"/>
  <c r="BH1213" i="1"/>
  <c r="AW1213" i="1"/>
  <c r="BD1230" i="1"/>
  <c r="AS1230" i="1"/>
  <c r="BF1230" i="1"/>
  <c r="AU1230" i="1"/>
  <c r="BA1230" i="1"/>
  <c r="AP1230" i="1"/>
  <c r="BE1230" i="1"/>
  <c r="AT1230" i="1"/>
  <c r="AD1226" i="1"/>
  <c r="BB1226" i="1"/>
  <c r="AQ1226" i="1"/>
  <c r="AR1226" i="1"/>
  <c r="BC1226" i="1"/>
  <c r="BH1226" i="1"/>
  <c r="AW1226" i="1"/>
  <c r="J1235" i="1"/>
  <c r="AJ1235" i="1" s="1"/>
  <c r="H1235" i="1"/>
  <c r="AH1235" i="1" s="1"/>
  <c r="F1235" i="1"/>
  <c r="AF1235" i="1" s="1"/>
  <c r="D1235" i="1"/>
  <c r="K1235" i="1"/>
  <c r="AL1235" i="1" s="1"/>
  <c r="G1235" i="1"/>
  <c r="AG1235" i="1" s="1"/>
  <c r="C1235" i="1"/>
  <c r="I1235" i="1"/>
  <c r="AI1235" i="1" s="1"/>
  <c r="E1235" i="1"/>
  <c r="AE1235" i="1" s="1"/>
  <c r="J1237" i="1"/>
  <c r="AJ1237" i="1" s="1"/>
  <c r="H1237" i="1"/>
  <c r="AH1237" i="1" s="1"/>
  <c r="F1237" i="1"/>
  <c r="AF1237" i="1" s="1"/>
  <c r="D1237" i="1"/>
  <c r="K1237" i="1"/>
  <c r="AL1237" i="1" s="1"/>
  <c r="G1237" i="1"/>
  <c r="AG1237" i="1" s="1"/>
  <c r="C1237" i="1"/>
  <c r="E1237" i="1"/>
  <c r="AE1237" i="1" s="1"/>
  <c r="I1237" i="1"/>
  <c r="AI1237" i="1" s="1"/>
  <c r="J1239" i="1"/>
  <c r="AJ1239" i="1" s="1"/>
  <c r="H1239" i="1"/>
  <c r="AH1239" i="1" s="1"/>
  <c r="F1239" i="1"/>
  <c r="AF1239" i="1" s="1"/>
  <c r="D1239" i="1"/>
  <c r="K1239" i="1"/>
  <c r="AL1239" i="1" s="1"/>
  <c r="G1239" i="1"/>
  <c r="AG1239" i="1" s="1"/>
  <c r="C1239" i="1"/>
  <c r="I1239" i="1"/>
  <c r="AI1239" i="1" s="1"/>
  <c r="E1239" i="1"/>
  <c r="AE1239" i="1" s="1"/>
  <c r="BD1331" i="1"/>
  <c r="AS1331" i="1"/>
  <c r="BF1331" i="1"/>
  <c r="AU1331" i="1"/>
  <c r="BA1331" i="1"/>
  <c r="AP1331" i="1"/>
  <c r="BE1331" i="1"/>
  <c r="AT1331" i="1"/>
  <c r="AD1327" i="1"/>
  <c r="BB1327" i="1"/>
  <c r="AQ1327" i="1"/>
  <c r="AR1327" i="1"/>
  <c r="BC1327" i="1"/>
  <c r="BH1327" i="1"/>
  <c r="AW1327" i="1"/>
  <c r="BB1326" i="1"/>
  <c r="AQ1326" i="1"/>
  <c r="BD1326" i="1"/>
  <c r="AS1326" i="1"/>
  <c r="AP1326" i="1"/>
  <c r="BA1326" i="1"/>
  <c r="AT1326" i="1"/>
  <c r="BE1326" i="1"/>
  <c r="K1339" i="1"/>
  <c r="AL1339" i="1" s="1"/>
  <c r="I1339" i="1"/>
  <c r="AI1339" i="1" s="1"/>
  <c r="G1339" i="1"/>
  <c r="AG1339" i="1" s="1"/>
  <c r="E1339" i="1"/>
  <c r="AE1339" i="1" s="1"/>
  <c r="C1339" i="1"/>
  <c r="H1339" i="1"/>
  <c r="AH1339" i="1" s="1"/>
  <c r="D1339" i="1"/>
  <c r="F1339" i="1"/>
  <c r="AF1339" i="1" s="1"/>
  <c r="J1339" i="1"/>
  <c r="AJ1339" i="1" s="1"/>
  <c r="J1335" i="1"/>
  <c r="AJ1335" i="1" s="1"/>
  <c r="H1335" i="1"/>
  <c r="AH1335" i="1" s="1"/>
  <c r="F1335" i="1"/>
  <c r="AF1335" i="1" s="1"/>
  <c r="D1335" i="1"/>
  <c r="I1335" i="1"/>
  <c r="AI1335" i="1" s="1"/>
  <c r="E1335" i="1"/>
  <c r="AE1335" i="1" s="1"/>
  <c r="G1335" i="1"/>
  <c r="AG1335" i="1" s="1"/>
  <c r="K1335" i="1"/>
  <c r="AL1335" i="1" s="1"/>
  <c r="C1335" i="1"/>
  <c r="J1337" i="1"/>
  <c r="AJ1337" i="1" s="1"/>
  <c r="H1337" i="1"/>
  <c r="AH1337" i="1" s="1"/>
  <c r="F1337" i="1"/>
  <c r="AF1337" i="1" s="1"/>
  <c r="D1337" i="1"/>
  <c r="I1337" i="1"/>
  <c r="AI1337" i="1" s="1"/>
  <c r="E1337" i="1"/>
  <c r="AE1337" i="1" s="1"/>
  <c r="K1337" i="1"/>
  <c r="AL1337" i="1" s="1"/>
  <c r="C1337" i="1"/>
  <c r="G1337" i="1"/>
  <c r="AG1337" i="1" s="1"/>
  <c r="K1340" i="1"/>
  <c r="AL1340" i="1" s="1"/>
  <c r="I1340" i="1"/>
  <c r="AI1340" i="1" s="1"/>
  <c r="G1340" i="1"/>
  <c r="AG1340" i="1" s="1"/>
  <c r="E1340" i="1"/>
  <c r="AE1340" i="1" s="1"/>
  <c r="C1340" i="1"/>
  <c r="J1340" i="1"/>
  <c r="AJ1340" i="1" s="1"/>
  <c r="F1340" i="1"/>
  <c r="AF1340" i="1" s="1"/>
  <c r="H1340" i="1"/>
  <c r="AH1340" i="1" s="1"/>
  <c r="D1340" i="1"/>
  <c r="J1245" i="1"/>
  <c r="AJ1245" i="1" s="1"/>
  <c r="H1245" i="1"/>
  <c r="AH1245" i="1" s="1"/>
  <c r="F1245" i="1"/>
  <c r="AF1245" i="1" s="1"/>
  <c r="D1245" i="1"/>
  <c r="K1245" i="1"/>
  <c r="AL1245" i="1" s="1"/>
  <c r="G1245" i="1"/>
  <c r="AG1245" i="1" s="1"/>
  <c r="C1245" i="1"/>
  <c r="E1245" i="1"/>
  <c r="AE1245" i="1" s="1"/>
  <c r="I1245" i="1"/>
  <c r="AI1245" i="1" s="1"/>
  <c r="J1247" i="1"/>
  <c r="AJ1247" i="1" s="1"/>
  <c r="H1247" i="1"/>
  <c r="AH1247" i="1" s="1"/>
  <c r="F1247" i="1"/>
  <c r="AF1247" i="1" s="1"/>
  <c r="D1247" i="1"/>
  <c r="K1247" i="1"/>
  <c r="AL1247" i="1" s="1"/>
  <c r="G1247" i="1"/>
  <c r="AG1247" i="1" s="1"/>
  <c r="C1247" i="1"/>
  <c r="I1247" i="1"/>
  <c r="AI1247" i="1" s="1"/>
  <c r="E1247" i="1"/>
  <c r="AE1247" i="1" s="1"/>
  <c r="J1249" i="1"/>
  <c r="AJ1249" i="1" s="1"/>
  <c r="H1249" i="1"/>
  <c r="AH1249" i="1" s="1"/>
  <c r="F1249" i="1"/>
  <c r="AF1249" i="1" s="1"/>
  <c r="D1249" i="1"/>
  <c r="K1249" i="1"/>
  <c r="AL1249" i="1" s="1"/>
  <c r="G1249" i="1"/>
  <c r="AG1249" i="1" s="1"/>
  <c r="C1249" i="1"/>
  <c r="E1249" i="1"/>
  <c r="AE1249" i="1" s="1"/>
  <c r="I1249" i="1"/>
  <c r="AI1249" i="1" s="1"/>
  <c r="AD1256" i="1"/>
  <c r="BB1256" i="1"/>
  <c r="AQ1256" i="1"/>
  <c r="AR1256" i="1"/>
  <c r="BC1256" i="1"/>
  <c r="BH1256" i="1"/>
  <c r="AW1256" i="1"/>
  <c r="BD1272" i="1"/>
  <c r="AS1272" i="1"/>
  <c r="BF1272" i="1"/>
  <c r="AU1272" i="1"/>
  <c r="BA1272" i="1"/>
  <c r="AP1272" i="1"/>
  <c r="BE1272" i="1"/>
  <c r="AT1272" i="1"/>
  <c r="J1280" i="1"/>
  <c r="AJ1280" i="1" s="1"/>
  <c r="H1280" i="1"/>
  <c r="AH1280" i="1" s="1"/>
  <c r="F1280" i="1"/>
  <c r="AF1280" i="1" s="1"/>
  <c r="D1280" i="1"/>
  <c r="I1280" i="1"/>
  <c r="AI1280" i="1" s="1"/>
  <c r="E1280" i="1"/>
  <c r="AE1280" i="1" s="1"/>
  <c r="K1280" i="1"/>
  <c r="AL1280" i="1" s="1"/>
  <c r="C1280" i="1"/>
  <c r="G1280" i="1"/>
  <c r="AG1280" i="1" s="1"/>
  <c r="J1282" i="1"/>
  <c r="AJ1282" i="1" s="1"/>
  <c r="H1282" i="1"/>
  <c r="AH1282" i="1" s="1"/>
  <c r="F1282" i="1"/>
  <c r="AF1282" i="1" s="1"/>
  <c r="D1282" i="1"/>
  <c r="I1282" i="1"/>
  <c r="AI1282" i="1" s="1"/>
  <c r="E1282" i="1"/>
  <c r="AE1282" i="1" s="1"/>
  <c r="G1282" i="1"/>
  <c r="AG1282" i="1" s="1"/>
  <c r="K1282" i="1"/>
  <c r="AL1282" i="1" s="1"/>
  <c r="C1282" i="1"/>
  <c r="J1284" i="1"/>
  <c r="AJ1284" i="1" s="1"/>
  <c r="H1284" i="1"/>
  <c r="AH1284" i="1" s="1"/>
  <c r="F1284" i="1"/>
  <c r="AF1284" i="1" s="1"/>
  <c r="D1284" i="1"/>
  <c r="I1284" i="1"/>
  <c r="AI1284" i="1" s="1"/>
  <c r="E1284" i="1"/>
  <c r="AE1284" i="1" s="1"/>
  <c r="K1284" i="1"/>
  <c r="AL1284" i="1" s="1"/>
  <c r="C1284" i="1"/>
  <c r="G1284" i="1"/>
  <c r="AG1284" i="1" s="1"/>
  <c r="J1286" i="1"/>
  <c r="AJ1286" i="1" s="1"/>
  <c r="H1286" i="1"/>
  <c r="AH1286" i="1" s="1"/>
  <c r="F1286" i="1"/>
  <c r="AF1286" i="1" s="1"/>
  <c r="D1286" i="1"/>
  <c r="I1286" i="1"/>
  <c r="AI1286" i="1" s="1"/>
  <c r="E1286" i="1"/>
  <c r="AE1286" i="1" s="1"/>
  <c r="G1286" i="1"/>
  <c r="AG1286" i="1" s="1"/>
  <c r="K1286" i="1"/>
  <c r="AL1286" i="1" s="1"/>
  <c r="C1286" i="1"/>
  <c r="BD1292" i="1"/>
  <c r="AS1292" i="1"/>
  <c r="BF1292" i="1"/>
  <c r="AU1292" i="1"/>
  <c r="BA1292" i="1"/>
  <c r="AP1292" i="1"/>
  <c r="BE1292" i="1"/>
  <c r="AT1292" i="1"/>
  <c r="AD1313" i="1"/>
  <c r="BB1313" i="1"/>
  <c r="AQ1313" i="1"/>
  <c r="AR1313" i="1"/>
  <c r="BC1313" i="1"/>
  <c r="BH1313" i="1"/>
  <c r="AW1313" i="1"/>
  <c r="BD1309" i="1"/>
  <c r="AS1309" i="1"/>
  <c r="BF1309" i="1"/>
  <c r="AU1309" i="1"/>
  <c r="BA1309" i="1"/>
  <c r="AP1309" i="1"/>
  <c r="BE1309" i="1"/>
  <c r="AT1309" i="1"/>
  <c r="BB1310" i="1"/>
  <c r="AQ1310" i="1"/>
  <c r="AD1310" i="1"/>
  <c r="BC1310" i="1"/>
  <c r="AR1310" i="1"/>
  <c r="BH1310" i="1"/>
  <c r="AW1310" i="1"/>
  <c r="BE1357" i="1"/>
  <c r="AT1357" i="1"/>
  <c r="BC1357" i="1"/>
  <c r="AR1357" i="1"/>
  <c r="AD1357" i="1"/>
  <c r="AS1357" i="1"/>
  <c r="BD1357" i="1"/>
  <c r="AD1354" i="1"/>
  <c r="BB1354" i="1"/>
  <c r="AQ1354" i="1"/>
  <c r="AR1354" i="1"/>
  <c r="BC1354" i="1"/>
  <c r="BH1354" i="1"/>
  <c r="AW1354" i="1"/>
  <c r="BF1355" i="1"/>
  <c r="AU1355" i="1"/>
  <c r="AS1355" i="1"/>
  <c r="BD1355" i="1"/>
  <c r="BA1355" i="1"/>
  <c r="AP1355" i="1"/>
  <c r="BE1355" i="1"/>
  <c r="AT1355" i="1"/>
  <c r="BH1367" i="1"/>
  <c r="AW1367" i="1"/>
  <c r="BE1367" i="1"/>
  <c r="AT1367" i="1"/>
  <c r="AQ1367" i="1"/>
  <c r="BB1367" i="1"/>
  <c r="AU1367" i="1"/>
  <c r="BF1367" i="1"/>
  <c r="BH1365" i="1"/>
  <c r="AW1365" i="1"/>
  <c r="BA1365" i="1"/>
  <c r="AP1365" i="1"/>
  <c r="AD1365" i="1"/>
  <c r="BD1365" i="1"/>
  <c r="AS1365" i="1"/>
  <c r="AD1362" i="1"/>
  <c r="BB1362" i="1"/>
  <c r="AQ1362" i="1"/>
  <c r="AR1362" i="1"/>
  <c r="BC1362" i="1"/>
  <c r="BH1362" i="1"/>
  <c r="AW1362" i="1"/>
  <c r="C21" i="1"/>
  <c r="C23" i="1"/>
  <c r="C25" i="1"/>
  <c r="C38" i="1"/>
  <c r="C40" i="1"/>
  <c r="C42" i="1"/>
  <c r="C44" i="1"/>
  <c r="C57" i="1"/>
  <c r="C59" i="1"/>
  <c r="C61" i="1"/>
  <c r="C74" i="1"/>
  <c r="C76" i="1"/>
  <c r="C78" i="1"/>
  <c r="C80" i="1"/>
  <c r="C327" i="1"/>
  <c r="C329" i="1"/>
  <c r="C331" i="1"/>
  <c r="C344" i="1"/>
  <c r="C346" i="1"/>
  <c r="C348" i="1"/>
  <c r="C350" i="1"/>
  <c r="C363" i="1"/>
  <c r="C365" i="1"/>
  <c r="C367" i="1"/>
  <c r="C380" i="1"/>
  <c r="C382" i="1"/>
  <c r="C384" i="1"/>
  <c r="C386" i="1"/>
  <c r="C462" i="1"/>
  <c r="C464" i="1"/>
  <c r="C466" i="1"/>
  <c r="C479" i="1"/>
  <c r="C481" i="1"/>
  <c r="C483" i="1"/>
  <c r="C485" i="1"/>
  <c r="C219" i="1"/>
  <c r="C221" i="1"/>
  <c r="C223" i="1"/>
  <c r="C227" i="1"/>
  <c r="C229" i="1"/>
  <c r="C231" i="1"/>
  <c r="C233" i="1"/>
  <c r="C237" i="1"/>
  <c r="C239" i="1"/>
  <c r="C241" i="1"/>
  <c r="C245" i="1"/>
  <c r="C247" i="1"/>
  <c r="C249" i="1"/>
  <c r="C251" i="1"/>
  <c r="C543" i="1"/>
  <c r="C545" i="1"/>
  <c r="C547" i="1"/>
  <c r="C551" i="1"/>
  <c r="C553" i="1"/>
  <c r="C555" i="1"/>
  <c r="C557" i="1"/>
  <c r="C561" i="1"/>
  <c r="C563" i="1"/>
  <c r="C565" i="1"/>
  <c r="C569" i="1"/>
  <c r="C571" i="1"/>
  <c r="C573" i="1"/>
  <c r="C575" i="1"/>
  <c r="C579" i="1"/>
  <c r="C581" i="1"/>
  <c r="C583" i="1"/>
  <c r="C587" i="1"/>
  <c r="C589" i="1"/>
  <c r="C591" i="1"/>
  <c r="C593" i="1"/>
  <c r="C597" i="1"/>
  <c r="C599" i="1"/>
  <c r="C601" i="1"/>
  <c r="C605" i="1"/>
  <c r="C607" i="1"/>
  <c r="C609" i="1"/>
  <c r="C611" i="1"/>
  <c r="C615" i="1"/>
  <c r="C617" i="1"/>
  <c r="C619" i="1"/>
  <c r="C623" i="1"/>
  <c r="C625" i="1"/>
  <c r="C627" i="1"/>
  <c r="C629" i="1"/>
  <c r="C633" i="1"/>
  <c r="C635" i="1"/>
  <c r="C637" i="1"/>
  <c r="C641" i="1"/>
  <c r="C643" i="1"/>
  <c r="C645" i="1"/>
  <c r="C647" i="1"/>
  <c r="C651" i="1"/>
  <c r="C653" i="1"/>
  <c r="C655" i="1"/>
  <c r="C663" i="1"/>
  <c r="C659" i="1"/>
  <c r="C661" i="1"/>
  <c r="C665" i="1"/>
  <c r="C669" i="1"/>
  <c r="C671" i="1"/>
  <c r="C673" i="1"/>
  <c r="C677" i="1"/>
  <c r="C679" i="1"/>
  <c r="C681" i="1"/>
  <c r="C683" i="1"/>
  <c r="C687" i="1"/>
  <c r="C689" i="1"/>
  <c r="C691" i="1"/>
  <c r="C699" i="1"/>
  <c r="C695" i="1"/>
  <c r="C697" i="1"/>
  <c r="C700" i="1"/>
  <c r="K741" i="1"/>
  <c r="AL741" i="1" s="1"/>
  <c r="I741" i="1"/>
  <c r="AI741" i="1" s="1"/>
  <c r="G741" i="1"/>
  <c r="AG741" i="1" s="1"/>
  <c r="E741" i="1"/>
  <c r="AE741" i="1" s="1"/>
  <c r="C741" i="1"/>
  <c r="J741" i="1"/>
  <c r="AJ741" i="1" s="1"/>
  <c r="H741" i="1"/>
  <c r="AH741" i="1" s="1"/>
  <c r="F741" i="1"/>
  <c r="AF741" i="1" s="1"/>
  <c r="D741" i="1"/>
  <c r="K743" i="1"/>
  <c r="AL743" i="1" s="1"/>
  <c r="I743" i="1"/>
  <c r="AI743" i="1" s="1"/>
  <c r="G743" i="1"/>
  <c r="AG743" i="1" s="1"/>
  <c r="E743" i="1"/>
  <c r="AE743" i="1" s="1"/>
  <c r="C743" i="1"/>
  <c r="J743" i="1"/>
  <c r="AJ743" i="1" s="1"/>
  <c r="H743" i="1"/>
  <c r="AH743" i="1" s="1"/>
  <c r="F743" i="1"/>
  <c r="AF743" i="1" s="1"/>
  <c r="D743" i="1"/>
  <c r="K745" i="1"/>
  <c r="AL745" i="1" s="1"/>
  <c r="I745" i="1"/>
  <c r="AI745" i="1" s="1"/>
  <c r="G745" i="1"/>
  <c r="AG745" i="1" s="1"/>
  <c r="E745" i="1"/>
  <c r="AE745" i="1" s="1"/>
  <c r="C745" i="1"/>
  <c r="J745" i="1"/>
  <c r="AJ745" i="1" s="1"/>
  <c r="H745" i="1"/>
  <c r="AH745" i="1" s="1"/>
  <c r="F745" i="1"/>
  <c r="AF745" i="1" s="1"/>
  <c r="D745" i="1"/>
  <c r="K758" i="1"/>
  <c r="AL758" i="1" s="1"/>
  <c r="I758" i="1"/>
  <c r="AI758" i="1" s="1"/>
  <c r="G758" i="1"/>
  <c r="AG758" i="1" s="1"/>
  <c r="E758" i="1"/>
  <c r="AE758" i="1" s="1"/>
  <c r="C758" i="1"/>
  <c r="J758" i="1"/>
  <c r="AJ758" i="1" s="1"/>
  <c r="H758" i="1"/>
  <c r="AH758" i="1" s="1"/>
  <c r="F758" i="1"/>
  <c r="AF758" i="1" s="1"/>
  <c r="D758" i="1"/>
  <c r="K760" i="1"/>
  <c r="AL760" i="1" s="1"/>
  <c r="I760" i="1"/>
  <c r="AI760" i="1" s="1"/>
  <c r="G760" i="1"/>
  <c r="AG760" i="1" s="1"/>
  <c r="E760" i="1"/>
  <c r="AE760" i="1" s="1"/>
  <c r="C760" i="1"/>
  <c r="J760" i="1"/>
  <c r="AJ760" i="1" s="1"/>
  <c r="H760" i="1"/>
  <c r="AH760" i="1" s="1"/>
  <c r="F760" i="1"/>
  <c r="AF760" i="1" s="1"/>
  <c r="D760" i="1"/>
  <c r="K762" i="1"/>
  <c r="AL762" i="1" s="1"/>
  <c r="I762" i="1"/>
  <c r="AI762" i="1" s="1"/>
  <c r="G762" i="1"/>
  <c r="AG762" i="1" s="1"/>
  <c r="E762" i="1"/>
  <c r="AE762" i="1" s="1"/>
  <c r="C762" i="1"/>
  <c r="J762" i="1"/>
  <c r="AJ762" i="1" s="1"/>
  <c r="H762" i="1"/>
  <c r="AH762" i="1" s="1"/>
  <c r="F762" i="1"/>
  <c r="AF762" i="1" s="1"/>
  <c r="D762" i="1"/>
  <c r="K764" i="1"/>
  <c r="AL764" i="1" s="1"/>
  <c r="I764" i="1"/>
  <c r="AI764" i="1" s="1"/>
  <c r="G764" i="1"/>
  <c r="AG764" i="1" s="1"/>
  <c r="E764" i="1"/>
  <c r="AE764" i="1" s="1"/>
  <c r="C764" i="1"/>
  <c r="J764" i="1"/>
  <c r="AJ764" i="1" s="1"/>
  <c r="H764" i="1"/>
  <c r="AH764" i="1" s="1"/>
  <c r="F764" i="1"/>
  <c r="AF764" i="1" s="1"/>
  <c r="D764" i="1"/>
  <c r="K777" i="1"/>
  <c r="AL777" i="1" s="1"/>
  <c r="I777" i="1"/>
  <c r="AI777" i="1" s="1"/>
  <c r="G777" i="1"/>
  <c r="AG777" i="1" s="1"/>
  <c r="E777" i="1"/>
  <c r="AE777" i="1" s="1"/>
  <c r="C777" i="1"/>
  <c r="J777" i="1"/>
  <c r="AJ777" i="1" s="1"/>
  <c r="H777" i="1"/>
  <c r="AH777" i="1" s="1"/>
  <c r="F777" i="1"/>
  <c r="AF777" i="1" s="1"/>
  <c r="D777" i="1"/>
  <c r="K779" i="1"/>
  <c r="AL779" i="1" s="1"/>
  <c r="I779" i="1"/>
  <c r="AI779" i="1" s="1"/>
  <c r="G779" i="1"/>
  <c r="AG779" i="1" s="1"/>
  <c r="E779" i="1"/>
  <c r="AE779" i="1" s="1"/>
  <c r="C779" i="1"/>
  <c r="J779" i="1"/>
  <c r="AJ779" i="1" s="1"/>
  <c r="H779" i="1"/>
  <c r="AH779" i="1" s="1"/>
  <c r="F779" i="1"/>
  <c r="AF779" i="1" s="1"/>
  <c r="D779" i="1"/>
  <c r="K781" i="1"/>
  <c r="AL781" i="1" s="1"/>
  <c r="I781" i="1"/>
  <c r="AI781" i="1" s="1"/>
  <c r="G781" i="1"/>
  <c r="AG781" i="1" s="1"/>
  <c r="E781" i="1"/>
  <c r="AE781" i="1" s="1"/>
  <c r="C781" i="1"/>
  <c r="J781" i="1"/>
  <c r="AJ781" i="1" s="1"/>
  <c r="H781" i="1"/>
  <c r="AH781" i="1" s="1"/>
  <c r="F781" i="1"/>
  <c r="AF781" i="1" s="1"/>
  <c r="D781" i="1"/>
  <c r="K794" i="1"/>
  <c r="AL794" i="1" s="1"/>
  <c r="I794" i="1"/>
  <c r="AI794" i="1" s="1"/>
  <c r="G794" i="1"/>
  <c r="AG794" i="1" s="1"/>
  <c r="E794" i="1"/>
  <c r="AE794" i="1" s="1"/>
  <c r="C794" i="1"/>
  <c r="J794" i="1"/>
  <c r="AJ794" i="1" s="1"/>
  <c r="H794" i="1"/>
  <c r="AH794" i="1" s="1"/>
  <c r="F794" i="1"/>
  <c r="AF794" i="1" s="1"/>
  <c r="D794" i="1"/>
  <c r="K796" i="1"/>
  <c r="AL796" i="1" s="1"/>
  <c r="I796" i="1"/>
  <c r="AI796" i="1" s="1"/>
  <c r="G796" i="1"/>
  <c r="AG796" i="1" s="1"/>
  <c r="E796" i="1"/>
  <c r="AE796" i="1" s="1"/>
  <c r="C796" i="1"/>
  <c r="J796" i="1"/>
  <c r="AJ796" i="1" s="1"/>
  <c r="H796" i="1"/>
  <c r="AH796" i="1" s="1"/>
  <c r="F796" i="1"/>
  <c r="AF796" i="1" s="1"/>
  <c r="D796" i="1"/>
  <c r="K798" i="1"/>
  <c r="AL798" i="1" s="1"/>
  <c r="I798" i="1"/>
  <c r="AI798" i="1" s="1"/>
  <c r="G798" i="1"/>
  <c r="AG798" i="1" s="1"/>
  <c r="E798" i="1"/>
  <c r="AE798" i="1" s="1"/>
  <c r="C798" i="1"/>
  <c r="J798" i="1"/>
  <c r="AJ798" i="1" s="1"/>
  <c r="H798" i="1"/>
  <c r="AH798" i="1" s="1"/>
  <c r="F798" i="1"/>
  <c r="AF798" i="1" s="1"/>
  <c r="D798" i="1"/>
  <c r="K800" i="1"/>
  <c r="AL800" i="1" s="1"/>
  <c r="I800" i="1"/>
  <c r="AI800" i="1" s="1"/>
  <c r="G800" i="1"/>
  <c r="AG800" i="1" s="1"/>
  <c r="E800" i="1"/>
  <c r="AE800" i="1" s="1"/>
  <c r="C800" i="1"/>
  <c r="J800" i="1"/>
  <c r="AJ800" i="1" s="1"/>
  <c r="H800" i="1"/>
  <c r="AH800" i="1" s="1"/>
  <c r="F800" i="1"/>
  <c r="AF800" i="1" s="1"/>
  <c r="D800" i="1"/>
  <c r="K813" i="1"/>
  <c r="AL813" i="1" s="1"/>
  <c r="I813" i="1"/>
  <c r="AI813" i="1" s="1"/>
  <c r="G813" i="1"/>
  <c r="AG813" i="1" s="1"/>
  <c r="E813" i="1"/>
  <c r="AE813" i="1" s="1"/>
  <c r="C813" i="1"/>
  <c r="J813" i="1"/>
  <c r="AJ813" i="1" s="1"/>
  <c r="H813" i="1"/>
  <c r="AH813" i="1" s="1"/>
  <c r="F813" i="1"/>
  <c r="AF813" i="1" s="1"/>
  <c r="D813" i="1"/>
  <c r="K815" i="1"/>
  <c r="AL815" i="1" s="1"/>
  <c r="I815" i="1"/>
  <c r="AI815" i="1" s="1"/>
  <c r="G815" i="1"/>
  <c r="AG815" i="1" s="1"/>
  <c r="E815" i="1"/>
  <c r="AE815" i="1" s="1"/>
  <c r="C815" i="1"/>
  <c r="J815" i="1"/>
  <c r="AJ815" i="1" s="1"/>
  <c r="H815" i="1"/>
  <c r="AH815" i="1" s="1"/>
  <c r="F815" i="1"/>
  <c r="AF815" i="1" s="1"/>
  <c r="D815" i="1"/>
  <c r="K817" i="1"/>
  <c r="AL817" i="1" s="1"/>
  <c r="I817" i="1"/>
  <c r="AI817" i="1" s="1"/>
  <c r="G817" i="1"/>
  <c r="AG817" i="1" s="1"/>
  <c r="E817" i="1"/>
  <c r="AE817" i="1" s="1"/>
  <c r="C817" i="1"/>
  <c r="J817" i="1"/>
  <c r="AJ817" i="1" s="1"/>
  <c r="H817" i="1"/>
  <c r="AH817" i="1" s="1"/>
  <c r="F817" i="1"/>
  <c r="AF817" i="1" s="1"/>
  <c r="D817" i="1"/>
  <c r="K830" i="1"/>
  <c r="AL830" i="1" s="1"/>
  <c r="I830" i="1"/>
  <c r="AI830" i="1" s="1"/>
  <c r="G830" i="1"/>
  <c r="AG830" i="1" s="1"/>
  <c r="E830" i="1"/>
  <c r="AE830" i="1" s="1"/>
  <c r="C830" i="1"/>
  <c r="J830" i="1"/>
  <c r="AJ830" i="1" s="1"/>
  <c r="H830" i="1"/>
  <c r="AH830" i="1" s="1"/>
  <c r="F830" i="1"/>
  <c r="AF830" i="1" s="1"/>
  <c r="D830" i="1"/>
  <c r="K832" i="1"/>
  <c r="AL832" i="1" s="1"/>
  <c r="I832" i="1"/>
  <c r="AI832" i="1" s="1"/>
  <c r="G832" i="1"/>
  <c r="AG832" i="1" s="1"/>
  <c r="E832" i="1"/>
  <c r="AE832" i="1" s="1"/>
  <c r="C832" i="1"/>
  <c r="J832" i="1"/>
  <c r="AJ832" i="1" s="1"/>
  <c r="H832" i="1"/>
  <c r="AH832" i="1" s="1"/>
  <c r="F832" i="1"/>
  <c r="AF832" i="1" s="1"/>
  <c r="D832" i="1"/>
  <c r="K834" i="1"/>
  <c r="AL834" i="1" s="1"/>
  <c r="I834" i="1"/>
  <c r="AI834" i="1" s="1"/>
  <c r="G834" i="1"/>
  <c r="AG834" i="1" s="1"/>
  <c r="E834" i="1"/>
  <c r="AE834" i="1" s="1"/>
  <c r="C834" i="1"/>
  <c r="J834" i="1"/>
  <c r="AJ834" i="1" s="1"/>
  <c r="H834" i="1"/>
  <c r="AH834" i="1" s="1"/>
  <c r="F834" i="1"/>
  <c r="AF834" i="1" s="1"/>
  <c r="D834" i="1"/>
  <c r="K836" i="1"/>
  <c r="AL836" i="1" s="1"/>
  <c r="I836" i="1"/>
  <c r="AI836" i="1" s="1"/>
  <c r="G836" i="1"/>
  <c r="AG836" i="1" s="1"/>
  <c r="E836" i="1"/>
  <c r="AE836" i="1" s="1"/>
  <c r="C836" i="1"/>
  <c r="J836" i="1"/>
  <c r="AJ836" i="1" s="1"/>
  <c r="H836" i="1"/>
  <c r="AH836" i="1" s="1"/>
  <c r="F836" i="1"/>
  <c r="AF836" i="1" s="1"/>
  <c r="D836" i="1"/>
  <c r="K849" i="1"/>
  <c r="AL849" i="1" s="1"/>
  <c r="I849" i="1"/>
  <c r="AI849" i="1" s="1"/>
  <c r="G849" i="1"/>
  <c r="AG849" i="1" s="1"/>
  <c r="E849" i="1"/>
  <c r="AE849" i="1" s="1"/>
  <c r="C849" i="1"/>
  <c r="J849" i="1"/>
  <c r="AJ849" i="1" s="1"/>
  <c r="H849" i="1"/>
  <c r="AH849" i="1" s="1"/>
  <c r="F849" i="1"/>
  <c r="AF849" i="1" s="1"/>
  <c r="D849" i="1"/>
  <c r="K851" i="1"/>
  <c r="AL851" i="1" s="1"/>
  <c r="I851" i="1"/>
  <c r="AI851" i="1" s="1"/>
  <c r="G851" i="1"/>
  <c r="AG851" i="1" s="1"/>
  <c r="E851" i="1"/>
  <c r="AE851" i="1" s="1"/>
  <c r="C851" i="1"/>
  <c r="J851" i="1"/>
  <c r="AJ851" i="1" s="1"/>
  <c r="H851" i="1"/>
  <c r="AH851" i="1" s="1"/>
  <c r="F851" i="1"/>
  <c r="AF851" i="1" s="1"/>
  <c r="D851" i="1"/>
  <c r="K853" i="1"/>
  <c r="AL853" i="1" s="1"/>
  <c r="I853" i="1"/>
  <c r="AI853" i="1" s="1"/>
  <c r="G853" i="1"/>
  <c r="AG853" i="1" s="1"/>
  <c r="E853" i="1"/>
  <c r="AE853" i="1" s="1"/>
  <c r="C853" i="1"/>
  <c r="J853" i="1"/>
  <c r="AJ853" i="1" s="1"/>
  <c r="H853" i="1"/>
  <c r="AH853" i="1" s="1"/>
  <c r="F853" i="1"/>
  <c r="AF853" i="1" s="1"/>
  <c r="D853" i="1"/>
  <c r="AZ872" i="1"/>
  <c r="AO872" i="1"/>
  <c r="AN872" i="1"/>
  <c r="BB866" i="1"/>
  <c r="AQ866" i="1"/>
  <c r="BF866" i="1"/>
  <c r="AU866" i="1"/>
  <c r="BA866" i="1"/>
  <c r="AP866" i="1"/>
  <c r="BE866" i="1"/>
  <c r="AT866" i="1"/>
  <c r="AD868" i="1"/>
  <c r="BD868" i="1"/>
  <c r="AS868" i="1"/>
  <c r="BC868" i="1"/>
  <c r="AR868" i="1"/>
  <c r="BH868" i="1"/>
  <c r="AW868" i="1"/>
  <c r="BB870" i="1"/>
  <c r="AQ870" i="1"/>
  <c r="BF870" i="1"/>
  <c r="AU870" i="1"/>
  <c r="BA870" i="1"/>
  <c r="AP870" i="1"/>
  <c r="BE870" i="1"/>
  <c r="AT870" i="1"/>
  <c r="AD884" i="1"/>
  <c r="BD884" i="1"/>
  <c r="AS884" i="1"/>
  <c r="BC884" i="1"/>
  <c r="AR884" i="1"/>
  <c r="BH884" i="1"/>
  <c r="AW884" i="1"/>
  <c r="BB886" i="1"/>
  <c r="AQ886" i="1"/>
  <c r="BF886" i="1"/>
  <c r="AU886" i="1"/>
  <c r="BA886" i="1"/>
  <c r="AP886" i="1"/>
  <c r="BE886" i="1"/>
  <c r="AT886" i="1"/>
  <c r="AD888" i="1"/>
  <c r="BD888" i="1"/>
  <c r="AS888" i="1"/>
  <c r="BC888" i="1"/>
  <c r="AR888" i="1"/>
  <c r="BH888" i="1"/>
  <c r="AW888" i="1"/>
  <c r="BF920" i="1"/>
  <c r="AU920" i="1"/>
  <c r="BD920" i="1"/>
  <c r="AS920" i="1"/>
  <c r="AP920" i="1"/>
  <c r="BA920" i="1"/>
  <c r="AT920" i="1"/>
  <c r="BE920" i="1"/>
  <c r="BB924" i="1"/>
  <c r="AQ924" i="1"/>
  <c r="AD924" i="1"/>
  <c r="BC924" i="1"/>
  <c r="AR924" i="1"/>
  <c r="BH924" i="1"/>
  <c r="AW924" i="1"/>
  <c r="BF940" i="1"/>
  <c r="AU940" i="1"/>
  <c r="BD940" i="1"/>
  <c r="AS940" i="1"/>
  <c r="AP940" i="1"/>
  <c r="BA940" i="1"/>
  <c r="AT940" i="1"/>
  <c r="BE940" i="1"/>
  <c r="BB944" i="1"/>
  <c r="AQ944" i="1"/>
  <c r="AD944" i="1"/>
  <c r="BC944" i="1"/>
  <c r="AR944" i="1"/>
  <c r="BH944" i="1"/>
  <c r="AW944" i="1"/>
  <c r="BF956" i="1"/>
  <c r="AU956" i="1"/>
  <c r="BD956" i="1"/>
  <c r="AS956" i="1"/>
  <c r="AP956" i="1"/>
  <c r="BA956" i="1"/>
  <c r="AT956" i="1"/>
  <c r="BE956" i="1"/>
  <c r="BB960" i="1"/>
  <c r="AQ960" i="1"/>
  <c r="AD960" i="1"/>
  <c r="BC960" i="1"/>
  <c r="AR960" i="1"/>
  <c r="BH960" i="1"/>
  <c r="AW960" i="1"/>
  <c r="J893" i="1"/>
  <c r="AJ893" i="1" s="1"/>
  <c r="H893" i="1"/>
  <c r="AH893" i="1" s="1"/>
  <c r="F893" i="1"/>
  <c r="AF893" i="1" s="1"/>
  <c r="D893" i="1"/>
  <c r="K893" i="1"/>
  <c r="AL893" i="1" s="1"/>
  <c r="I893" i="1"/>
  <c r="AI893" i="1" s="1"/>
  <c r="G893" i="1"/>
  <c r="AG893" i="1" s="1"/>
  <c r="E893" i="1"/>
  <c r="AE893" i="1" s="1"/>
  <c r="C893" i="1"/>
  <c r="J895" i="1"/>
  <c r="AJ895" i="1" s="1"/>
  <c r="H895" i="1"/>
  <c r="AH895" i="1" s="1"/>
  <c r="F895" i="1"/>
  <c r="AF895" i="1" s="1"/>
  <c r="D895" i="1"/>
  <c r="K895" i="1"/>
  <c r="AL895" i="1" s="1"/>
  <c r="I895" i="1"/>
  <c r="AI895" i="1" s="1"/>
  <c r="G895" i="1"/>
  <c r="AG895" i="1" s="1"/>
  <c r="E895" i="1"/>
  <c r="AE895" i="1" s="1"/>
  <c r="C895" i="1"/>
  <c r="J897" i="1"/>
  <c r="AJ897" i="1" s="1"/>
  <c r="H897" i="1"/>
  <c r="AH897" i="1" s="1"/>
  <c r="F897" i="1"/>
  <c r="AF897" i="1" s="1"/>
  <c r="D897" i="1"/>
  <c r="K897" i="1"/>
  <c r="AL897" i="1" s="1"/>
  <c r="I897" i="1"/>
  <c r="AI897" i="1" s="1"/>
  <c r="G897" i="1"/>
  <c r="AG897" i="1" s="1"/>
  <c r="E897" i="1"/>
  <c r="AE897" i="1" s="1"/>
  <c r="C897" i="1"/>
  <c r="AD921" i="1"/>
  <c r="BB921" i="1"/>
  <c r="AQ921" i="1"/>
  <c r="AR921" i="1"/>
  <c r="BC921" i="1"/>
  <c r="BH921" i="1"/>
  <c r="AW921" i="1"/>
  <c r="J930" i="1"/>
  <c r="AJ930" i="1" s="1"/>
  <c r="H930" i="1"/>
  <c r="AH930" i="1" s="1"/>
  <c r="F930" i="1"/>
  <c r="AF930" i="1" s="1"/>
  <c r="D930" i="1"/>
  <c r="K930" i="1"/>
  <c r="AL930" i="1" s="1"/>
  <c r="G930" i="1"/>
  <c r="AG930" i="1" s="1"/>
  <c r="C930" i="1"/>
  <c r="I930" i="1"/>
  <c r="AI930" i="1" s="1"/>
  <c r="E930" i="1"/>
  <c r="AE930" i="1" s="1"/>
  <c r="J932" i="1"/>
  <c r="AJ932" i="1" s="1"/>
  <c r="H932" i="1"/>
  <c r="AH932" i="1" s="1"/>
  <c r="F932" i="1"/>
  <c r="AF932" i="1" s="1"/>
  <c r="D932" i="1"/>
  <c r="K932" i="1"/>
  <c r="AL932" i="1" s="1"/>
  <c r="G932" i="1"/>
  <c r="AG932" i="1" s="1"/>
  <c r="C932" i="1"/>
  <c r="I932" i="1"/>
  <c r="AI932" i="1" s="1"/>
  <c r="E932" i="1"/>
  <c r="AE932" i="1" s="1"/>
  <c r="J934" i="1"/>
  <c r="AJ934" i="1" s="1"/>
  <c r="H934" i="1"/>
  <c r="AH934" i="1" s="1"/>
  <c r="F934" i="1"/>
  <c r="AF934" i="1" s="1"/>
  <c r="D934" i="1"/>
  <c r="K934" i="1"/>
  <c r="AL934" i="1" s="1"/>
  <c r="G934" i="1"/>
  <c r="AG934" i="1" s="1"/>
  <c r="C934" i="1"/>
  <c r="I934" i="1"/>
  <c r="AI934" i="1" s="1"/>
  <c r="E934" i="1"/>
  <c r="AE934" i="1" s="1"/>
  <c r="AD941" i="1"/>
  <c r="BB941" i="1"/>
  <c r="AQ941" i="1"/>
  <c r="AR941" i="1"/>
  <c r="BC941" i="1"/>
  <c r="BH941" i="1"/>
  <c r="AW941" i="1"/>
  <c r="BD957" i="1"/>
  <c r="AS957" i="1"/>
  <c r="BF957" i="1"/>
  <c r="AU957" i="1"/>
  <c r="BA957" i="1"/>
  <c r="AP957" i="1"/>
  <c r="BE957" i="1"/>
  <c r="AT957" i="1"/>
  <c r="K971" i="1"/>
  <c r="AL971" i="1" s="1"/>
  <c r="I971" i="1"/>
  <c r="AI971" i="1" s="1"/>
  <c r="G971" i="1"/>
  <c r="AG971" i="1" s="1"/>
  <c r="E971" i="1"/>
  <c r="AE971" i="1" s="1"/>
  <c r="C971" i="1"/>
  <c r="H971" i="1"/>
  <c r="AH971" i="1" s="1"/>
  <c r="D971" i="1"/>
  <c r="F971" i="1"/>
  <c r="AF971" i="1" s="1"/>
  <c r="J971" i="1"/>
  <c r="AJ971" i="1" s="1"/>
  <c r="J966" i="1"/>
  <c r="AJ966" i="1" s="1"/>
  <c r="H966" i="1"/>
  <c r="AH966" i="1" s="1"/>
  <c r="F966" i="1"/>
  <c r="AF966" i="1" s="1"/>
  <c r="D966" i="1"/>
  <c r="K966" i="1"/>
  <c r="AL966" i="1" s="1"/>
  <c r="G966" i="1"/>
  <c r="AG966" i="1" s="1"/>
  <c r="C966" i="1"/>
  <c r="I966" i="1"/>
  <c r="AI966" i="1" s="1"/>
  <c r="E966" i="1"/>
  <c r="AE966" i="1" s="1"/>
  <c r="J968" i="1"/>
  <c r="AJ968" i="1" s="1"/>
  <c r="H968" i="1"/>
  <c r="AH968" i="1" s="1"/>
  <c r="F968" i="1"/>
  <c r="AF968" i="1" s="1"/>
  <c r="D968" i="1"/>
  <c r="K968" i="1"/>
  <c r="AL968" i="1" s="1"/>
  <c r="G968" i="1"/>
  <c r="AG968" i="1" s="1"/>
  <c r="C968" i="1"/>
  <c r="I968" i="1"/>
  <c r="AI968" i="1" s="1"/>
  <c r="E968" i="1"/>
  <c r="AE968" i="1" s="1"/>
  <c r="J970" i="1"/>
  <c r="AJ970" i="1" s="1"/>
  <c r="H970" i="1"/>
  <c r="AH970" i="1" s="1"/>
  <c r="F970" i="1"/>
  <c r="AF970" i="1" s="1"/>
  <c r="D970" i="1"/>
  <c r="K970" i="1"/>
  <c r="AL970" i="1" s="1"/>
  <c r="G970" i="1"/>
  <c r="AG970" i="1" s="1"/>
  <c r="C970" i="1"/>
  <c r="I970" i="1"/>
  <c r="AI970" i="1" s="1"/>
  <c r="E970" i="1"/>
  <c r="AE970" i="1" s="1"/>
  <c r="AZ1005" i="1"/>
  <c r="AO1005" i="1"/>
  <c r="AN1005" i="1"/>
  <c r="AZ1006" i="1"/>
  <c r="AO1006" i="1"/>
  <c r="AN1006" i="1"/>
  <c r="AZ1078" i="1"/>
  <c r="AO1078" i="1"/>
  <c r="AN1078" i="1"/>
  <c r="AZ1178" i="1"/>
  <c r="AO1178" i="1"/>
  <c r="AN1178" i="1"/>
  <c r="AD984" i="1"/>
  <c r="BB984" i="1"/>
  <c r="AQ984" i="1"/>
  <c r="AR984" i="1"/>
  <c r="BC984" i="1"/>
  <c r="BH984" i="1"/>
  <c r="AW984" i="1"/>
  <c r="J993" i="1"/>
  <c r="AJ993" i="1" s="1"/>
  <c r="H993" i="1"/>
  <c r="AH993" i="1" s="1"/>
  <c r="F993" i="1"/>
  <c r="AF993" i="1" s="1"/>
  <c r="D993" i="1"/>
  <c r="K993" i="1"/>
  <c r="AL993" i="1" s="1"/>
  <c r="G993" i="1"/>
  <c r="AG993" i="1" s="1"/>
  <c r="C993" i="1"/>
  <c r="E993" i="1"/>
  <c r="AE993" i="1" s="1"/>
  <c r="I993" i="1"/>
  <c r="AI993" i="1" s="1"/>
  <c r="J995" i="1"/>
  <c r="AJ995" i="1" s="1"/>
  <c r="H995" i="1"/>
  <c r="AH995" i="1" s="1"/>
  <c r="F995" i="1"/>
  <c r="AF995" i="1" s="1"/>
  <c r="D995" i="1"/>
  <c r="K995" i="1"/>
  <c r="AL995" i="1" s="1"/>
  <c r="G995" i="1"/>
  <c r="AG995" i="1" s="1"/>
  <c r="C995" i="1"/>
  <c r="I995" i="1"/>
  <c r="AI995" i="1" s="1"/>
  <c r="E995" i="1"/>
  <c r="AE995" i="1" s="1"/>
  <c r="J997" i="1"/>
  <c r="AJ997" i="1" s="1"/>
  <c r="H997" i="1"/>
  <c r="AH997" i="1" s="1"/>
  <c r="F997" i="1"/>
  <c r="AF997" i="1" s="1"/>
  <c r="D997" i="1"/>
  <c r="K997" i="1"/>
  <c r="AL997" i="1" s="1"/>
  <c r="G997" i="1"/>
  <c r="AG997" i="1" s="1"/>
  <c r="C997" i="1"/>
  <c r="E997" i="1"/>
  <c r="AE997" i="1" s="1"/>
  <c r="I997" i="1"/>
  <c r="AI997" i="1" s="1"/>
  <c r="AD1004" i="1"/>
  <c r="BB1004" i="1"/>
  <c r="AQ1004" i="1"/>
  <c r="AR1004" i="1"/>
  <c r="BC1004" i="1"/>
  <c r="BH1004" i="1"/>
  <c r="AW1004" i="1"/>
  <c r="AD1020" i="1"/>
  <c r="BB1020" i="1"/>
  <c r="AQ1020" i="1"/>
  <c r="AR1020" i="1"/>
  <c r="BC1020" i="1"/>
  <c r="BH1020" i="1"/>
  <c r="AW1020" i="1"/>
  <c r="J1029" i="1"/>
  <c r="AJ1029" i="1" s="1"/>
  <c r="H1029" i="1"/>
  <c r="AH1029" i="1" s="1"/>
  <c r="F1029" i="1"/>
  <c r="AF1029" i="1" s="1"/>
  <c r="D1029" i="1"/>
  <c r="K1029" i="1"/>
  <c r="AL1029" i="1" s="1"/>
  <c r="G1029" i="1"/>
  <c r="AG1029" i="1" s="1"/>
  <c r="C1029" i="1"/>
  <c r="I1029" i="1"/>
  <c r="AI1029" i="1" s="1"/>
  <c r="E1029" i="1"/>
  <c r="AE1029" i="1" s="1"/>
  <c r="J1031" i="1"/>
  <c r="AJ1031" i="1" s="1"/>
  <c r="H1031" i="1"/>
  <c r="AH1031" i="1" s="1"/>
  <c r="F1031" i="1"/>
  <c r="AF1031" i="1" s="1"/>
  <c r="D1031" i="1"/>
  <c r="K1031" i="1"/>
  <c r="AL1031" i="1" s="1"/>
  <c r="G1031" i="1"/>
  <c r="AG1031" i="1" s="1"/>
  <c r="C1031" i="1"/>
  <c r="I1031" i="1"/>
  <c r="AI1031" i="1" s="1"/>
  <c r="E1031" i="1"/>
  <c r="AE1031" i="1" s="1"/>
  <c r="J1033" i="1"/>
  <c r="AJ1033" i="1" s="1"/>
  <c r="H1033" i="1"/>
  <c r="AH1033" i="1" s="1"/>
  <c r="F1033" i="1"/>
  <c r="AF1033" i="1" s="1"/>
  <c r="D1033" i="1"/>
  <c r="K1033" i="1"/>
  <c r="AL1033" i="1" s="1"/>
  <c r="G1033" i="1"/>
  <c r="AG1033" i="1" s="1"/>
  <c r="C1033" i="1"/>
  <c r="I1033" i="1"/>
  <c r="AI1033" i="1" s="1"/>
  <c r="E1033" i="1"/>
  <c r="AE1033" i="1" s="1"/>
  <c r="AZ1039" i="1"/>
  <c r="AO1039" i="1"/>
  <c r="AN1039" i="1"/>
  <c r="AD1040" i="1"/>
  <c r="BB1040" i="1"/>
  <c r="AQ1040" i="1"/>
  <c r="AR1040" i="1"/>
  <c r="BC1040" i="1"/>
  <c r="BH1040" i="1"/>
  <c r="AW1040" i="1"/>
  <c r="AD1056" i="1"/>
  <c r="BB1056" i="1"/>
  <c r="AQ1056" i="1"/>
  <c r="AR1056" i="1"/>
  <c r="BC1056" i="1"/>
  <c r="BH1056" i="1"/>
  <c r="AW1056" i="1"/>
  <c r="J1065" i="1"/>
  <c r="AJ1065" i="1" s="1"/>
  <c r="H1065" i="1"/>
  <c r="AH1065" i="1" s="1"/>
  <c r="F1065" i="1"/>
  <c r="AF1065" i="1" s="1"/>
  <c r="D1065" i="1"/>
  <c r="K1065" i="1"/>
  <c r="AL1065" i="1" s="1"/>
  <c r="G1065" i="1"/>
  <c r="AG1065" i="1" s="1"/>
  <c r="C1065" i="1"/>
  <c r="I1065" i="1"/>
  <c r="AI1065" i="1" s="1"/>
  <c r="E1065" i="1"/>
  <c r="AE1065" i="1" s="1"/>
  <c r="J1067" i="1"/>
  <c r="AJ1067" i="1" s="1"/>
  <c r="H1067" i="1"/>
  <c r="AH1067" i="1" s="1"/>
  <c r="F1067" i="1"/>
  <c r="AF1067" i="1" s="1"/>
  <c r="D1067" i="1"/>
  <c r="K1067" i="1"/>
  <c r="AL1067" i="1" s="1"/>
  <c r="G1067" i="1"/>
  <c r="AG1067" i="1" s="1"/>
  <c r="C1067" i="1"/>
  <c r="I1067" i="1"/>
  <c r="AI1067" i="1" s="1"/>
  <c r="E1067" i="1"/>
  <c r="AE1067" i="1" s="1"/>
  <c r="J1069" i="1"/>
  <c r="AJ1069" i="1" s="1"/>
  <c r="H1069" i="1"/>
  <c r="AH1069" i="1" s="1"/>
  <c r="F1069" i="1"/>
  <c r="AF1069" i="1" s="1"/>
  <c r="D1069" i="1"/>
  <c r="K1069" i="1"/>
  <c r="AL1069" i="1" s="1"/>
  <c r="G1069" i="1"/>
  <c r="AG1069" i="1" s="1"/>
  <c r="C1069" i="1"/>
  <c r="I1069" i="1"/>
  <c r="AI1069" i="1" s="1"/>
  <c r="E1069" i="1"/>
  <c r="AE1069" i="1" s="1"/>
  <c r="AZ1075" i="1"/>
  <c r="AO1075" i="1"/>
  <c r="AN1075" i="1"/>
  <c r="AD1076" i="1"/>
  <c r="BB1076" i="1"/>
  <c r="AQ1076" i="1"/>
  <c r="AR1076" i="1"/>
  <c r="BC1076" i="1"/>
  <c r="BH1076" i="1"/>
  <c r="AW1076" i="1"/>
  <c r="AD1092" i="1"/>
  <c r="BB1092" i="1"/>
  <c r="AQ1092" i="1"/>
  <c r="AR1092" i="1"/>
  <c r="BC1092" i="1"/>
  <c r="BH1092" i="1"/>
  <c r="AW1092" i="1"/>
  <c r="AD1106" i="1"/>
  <c r="BF1106" i="1"/>
  <c r="AU1106" i="1"/>
  <c r="BA1106" i="1"/>
  <c r="AP1106" i="1"/>
  <c r="BE1106" i="1"/>
  <c r="AT1106" i="1"/>
  <c r="BD1102" i="1"/>
  <c r="AS1102" i="1"/>
  <c r="BB1102" i="1"/>
  <c r="AQ1102" i="1"/>
  <c r="AR1102" i="1"/>
  <c r="BC1102" i="1"/>
  <c r="BH1102" i="1"/>
  <c r="AW1102" i="1"/>
  <c r="BF1101" i="1"/>
  <c r="AU1101" i="1"/>
  <c r="BD1101" i="1"/>
  <c r="AS1101" i="1"/>
  <c r="AP1101" i="1"/>
  <c r="BA1101" i="1"/>
  <c r="AT1101" i="1"/>
  <c r="BE1101" i="1"/>
  <c r="BB1105" i="1"/>
  <c r="AQ1105" i="1"/>
  <c r="AD1105" i="1"/>
  <c r="BC1105" i="1"/>
  <c r="AR1105" i="1"/>
  <c r="BH1105" i="1"/>
  <c r="AW1105" i="1"/>
  <c r="BD1122" i="1"/>
  <c r="AS1122" i="1"/>
  <c r="BF1122" i="1"/>
  <c r="AU1122" i="1"/>
  <c r="BA1122" i="1"/>
  <c r="AP1122" i="1"/>
  <c r="BE1122" i="1"/>
  <c r="AT1122" i="1"/>
  <c r="AD1118" i="1"/>
  <c r="BB1118" i="1"/>
  <c r="AQ1118" i="1"/>
  <c r="AR1118" i="1"/>
  <c r="BC1118" i="1"/>
  <c r="BH1118" i="1"/>
  <c r="AW1118" i="1"/>
  <c r="J1128" i="1"/>
  <c r="AJ1128" i="1" s="1"/>
  <c r="H1128" i="1"/>
  <c r="AH1128" i="1" s="1"/>
  <c r="F1128" i="1"/>
  <c r="AF1128" i="1" s="1"/>
  <c r="D1128" i="1"/>
  <c r="I1128" i="1"/>
  <c r="AI1128" i="1" s="1"/>
  <c r="E1128" i="1"/>
  <c r="AE1128" i="1" s="1"/>
  <c r="K1128" i="1"/>
  <c r="AL1128" i="1" s="1"/>
  <c r="G1128" i="1"/>
  <c r="AG1128" i="1" s="1"/>
  <c r="C1128" i="1"/>
  <c r="J1130" i="1"/>
  <c r="AJ1130" i="1" s="1"/>
  <c r="H1130" i="1"/>
  <c r="AH1130" i="1" s="1"/>
  <c r="F1130" i="1"/>
  <c r="AF1130" i="1" s="1"/>
  <c r="D1130" i="1"/>
  <c r="I1130" i="1"/>
  <c r="AI1130" i="1" s="1"/>
  <c r="E1130" i="1"/>
  <c r="AE1130" i="1" s="1"/>
  <c r="K1130" i="1"/>
  <c r="AL1130" i="1" s="1"/>
  <c r="G1130" i="1"/>
  <c r="AG1130" i="1" s="1"/>
  <c r="C1130" i="1"/>
  <c r="J1132" i="1"/>
  <c r="AJ1132" i="1" s="1"/>
  <c r="H1132" i="1"/>
  <c r="AH1132" i="1" s="1"/>
  <c r="F1132" i="1"/>
  <c r="AF1132" i="1" s="1"/>
  <c r="D1132" i="1"/>
  <c r="I1132" i="1"/>
  <c r="AI1132" i="1" s="1"/>
  <c r="E1132" i="1"/>
  <c r="AE1132" i="1" s="1"/>
  <c r="K1132" i="1"/>
  <c r="AL1132" i="1" s="1"/>
  <c r="G1132" i="1"/>
  <c r="AG1132" i="1" s="1"/>
  <c r="C1132" i="1"/>
  <c r="AZ1160" i="1"/>
  <c r="AO1160" i="1"/>
  <c r="AN1160" i="1"/>
  <c r="BB1139" i="1"/>
  <c r="AQ1139" i="1"/>
  <c r="AD1139" i="1"/>
  <c r="BC1139" i="1"/>
  <c r="AR1139" i="1"/>
  <c r="BH1139" i="1"/>
  <c r="AW1139" i="1"/>
  <c r="J1146" i="1"/>
  <c r="AJ1146" i="1" s="1"/>
  <c r="H1146" i="1"/>
  <c r="AH1146" i="1" s="1"/>
  <c r="F1146" i="1"/>
  <c r="AF1146" i="1" s="1"/>
  <c r="D1146" i="1"/>
  <c r="I1146" i="1"/>
  <c r="AI1146" i="1" s="1"/>
  <c r="E1146" i="1"/>
  <c r="AE1146" i="1" s="1"/>
  <c r="K1146" i="1"/>
  <c r="AL1146" i="1" s="1"/>
  <c r="G1146" i="1"/>
  <c r="AG1146" i="1" s="1"/>
  <c r="C1146" i="1"/>
  <c r="J1148" i="1"/>
  <c r="AJ1148" i="1" s="1"/>
  <c r="H1148" i="1"/>
  <c r="AH1148" i="1" s="1"/>
  <c r="F1148" i="1"/>
  <c r="AF1148" i="1" s="1"/>
  <c r="D1148" i="1"/>
  <c r="I1148" i="1"/>
  <c r="AI1148" i="1" s="1"/>
  <c r="E1148" i="1"/>
  <c r="AE1148" i="1" s="1"/>
  <c r="K1148" i="1"/>
  <c r="AL1148" i="1" s="1"/>
  <c r="G1148" i="1"/>
  <c r="AG1148" i="1" s="1"/>
  <c r="C1148" i="1"/>
  <c r="J1150" i="1"/>
  <c r="AJ1150" i="1" s="1"/>
  <c r="H1150" i="1"/>
  <c r="AH1150" i="1" s="1"/>
  <c r="F1150" i="1"/>
  <c r="AF1150" i="1" s="1"/>
  <c r="D1150" i="1"/>
  <c r="I1150" i="1"/>
  <c r="AI1150" i="1" s="1"/>
  <c r="E1150" i="1"/>
  <c r="AE1150" i="1" s="1"/>
  <c r="K1150" i="1"/>
  <c r="AL1150" i="1" s="1"/>
  <c r="G1150" i="1"/>
  <c r="AG1150" i="1" s="1"/>
  <c r="C1150" i="1"/>
  <c r="BB1157" i="1"/>
  <c r="AQ1157" i="1"/>
  <c r="AD1157" i="1"/>
  <c r="BC1157" i="1"/>
  <c r="AR1157" i="1"/>
  <c r="BH1157" i="1"/>
  <c r="AW1157" i="1"/>
  <c r="J1164" i="1"/>
  <c r="AJ1164" i="1" s="1"/>
  <c r="H1164" i="1"/>
  <c r="AH1164" i="1" s="1"/>
  <c r="F1164" i="1"/>
  <c r="AF1164" i="1" s="1"/>
  <c r="D1164" i="1"/>
  <c r="I1164" i="1"/>
  <c r="AI1164" i="1" s="1"/>
  <c r="E1164" i="1"/>
  <c r="AE1164" i="1" s="1"/>
  <c r="K1164" i="1"/>
  <c r="AL1164" i="1" s="1"/>
  <c r="G1164" i="1"/>
  <c r="AG1164" i="1" s="1"/>
  <c r="C1164" i="1"/>
  <c r="J1166" i="1"/>
  <c r="AJ1166" i="1" s="1"/>
  <c r="H1166" i="1"/>
  <c r="AH1166" i="1" s="1"/>
  <c r="F1166" i="1"/>
  <c r="AF1166" i="1" s="1"/>
  <c r="D1166" i="1"/>
  <c r="I1166" i="1"/>
  <c r="AI1166" i="1" s="1"/>
  <c r="E1166" i="1"/>
  <c r="AE1166" i="1" s="1"/>
  <c r="K1166" i="1"/>
  <c r="AL1166" i="1" s="1"/>
  <c r="G1166" i="1"/>
  <c r="AG1166" i="1" s="1"/>
  <c r="C1166" i="1"/>
  <c r="J1168" i="1"/>
  <c r="AJ1168" i="1" s="1"/>
  <c r="H1168" i="1"/>
  <c r="AH1168" i="1" s="1"/>
  <c r="F1168" i="1"/>
  <c r="AF1168" i="1" s="1"/>
  <c r="D1168" i="1"/>
  <c r="I1168" i="1"/>
  <c r="AI1168" i="1" s="1"/>
  <c r="E1168" i="1"/>
  <c r="AE1168" i="1" s="1"/>
  <c r="K1168" i="1"/>
  <c r="AL1168" i="1" s="1"/>
  <c r="G1168" i="1"/>
  <c r="AG1168" i="1" s="1"/>
  <c r="C1168" i="1"/>
  <c r="BB1175" i="1"/>
  <c r="AQ1175" i="1"/>
  <c r="AD1175" i="1"/>
  <c r="BC1175" i="1"/>
  <c r="AR1175" i="1"/>
  <c r="BH1175" i="1"/>
  <c r="AW1175" i="1"/>
  <c r="J1182" i="1"/>
  <c r="AJ1182" i="1" s="1"/>
  <c r="H1182" i="1"/>
  <c r="AH1182" i="1" s="1"/>
  <c r="F1182" i="1"/>
  <c r="AF1182" i="1" s="1"/>
  <c r="D1182" i="1"/>
  <c r="I1182" i="1"/>
  <c r="AI1182" i="1" s="1"/>
  <c r="E1182" i="1"/>
  <c r="AE1182" i="1" s="1"/>
  <c r="K1182" i="1"/>
  <c r="AL1182" i="1" s="1"/>
  <c r="G1182" i="1"/>
  <c r="AG1182" i="1" s="1"/>
  <c r="C1182" i="1"/>
  <c r="J1184" i="1"/>
  <c r="AJ1184" i="1" s="1"/>
  <c r="H1184" i="1"/>
  <c r="AH1184" i="1" s="1"/>
  <c r="F1184" i="1"/>
  <c r="AF1184" i="1" s="1"/>
  <c r="D1184" i="1"/>
  <c r="I1184" i="1"/>
  <c r="AI1184" i="1" s="1"/>
  <c r="E1184" i="1"/>
  <c r="AE1184" i="1" s="1"/>
  <c r="K1184" i="1"/>
  <c r="AL1184" i="1" s="1"/>
  <c r="G1184" i="1"/>
  <c r="AG1184" i="1" s="1"/>
  <c r="C1184" i="1"/>
  <c r="J1186" i="1"/>
  <c r="AJ1186" i="1" s="1"/>
  <c r="H1186" i="1"/>
  <c r="AH1186" i="1" s="1"/>
  <c r="F1186" i="1"/>
  <c r="AF1186" i="1" s="1"/>
  <c r="D1186" i="1"/>
  <c r="I1186" i="1"/>
  <c r="AI1186" i="1" s="1"/>
  <c r="E1186" i="1"/>
  <c r="AE1186" i="1" s="1"/>
  <c r="K1186" i="1"/>
  <c r="AL1186" i="1" s="1"/>
  <c r="G1186" i="1"/>
  <c r="AG1186" i="1" s="1"/>
  <c r="C1186" i="1"/>
  <c r="AD1195" i="1"/>
  <c r="BD1195" i="1"/>
  <c r="AS1195" i="1"/>
  <c r="BC1195" i="1"/>
  <c r="AR1195" i="1"/>
  <c r="BH1195" i="1"/>
  <c r="AW1195" i="1"/>
  <c r="BB1193" i="1"/>
  <c r="AQ1193" i="1"/>
  <c r="BF1193" i="1"/>
  <c r="AU1193" i="1"/>
  <c r="BA1193" i="1"/>
  <c r="AP1193" i="1"/>
  <c r="BE1193" i="1"/>
  <c r="AT1193" i="1"/>
  <c r="AD1191" i="1"/>
  <c r="BD1191" i="1"/>
  <c r="AS1191" i="1"/>
  <c r="BC1191" i="1"/>
  <c r="AR1191" i="1"/>
  <c r="BH1191" i="1"/>
  <c r="AW1191" i="1"/>
  <c r="BD1136" i="1"/>
  <c r="AS1136" i="1"/>
  <c r="BF1136" i="1"/>
  <c r="AU1136" i="1"/>
  <c r="BA1136" i="1"/>
  <c r="AP1136" i="1"/>
  <c r="BE1136" i="1"/>
  <c r="AT1136" i="1"/>
  <c r="AD1140" i="1"/>
  <c r="BB1140" i="1"/>
  <c r="AQ1140" i="1"/>
  <c r="AR1140" i="1"/>
  <c r="BC1140" i="1"/>
  <c r="BH1140" i="1"/>
  <c r="AW1140" i="1"/>
  <c r="BD1156" i="1"/>
  <c r="AS1156" i="1"/>
  <c r="BF1156" i="1"/>
  <c r="AU1156" i="1"/>
  <c r="BA1156" i="1"/>
  <c r="AP1156" i="1"/>
  <c r="BE1156" i="1"/>
  <c r="AT1156" i="1"/>
  <c r="AD1172" i="1"/>
  <c r="BB1172" i="1"/>
  <c r="AQ1172" i="1"/>
  <c r="AR1172" i="1"/>
  <c r="BC1172" i="1"/>
  <c r="BH1172" i="1"/>
  <c r="AW1172" i="1"/>
  <c r="BD1176" i="1"/>
  <c r="AS1176" i="1"/>
  <c r="BF1176" i="1"/>
  <c r="AU1176" i="1"/>
  <c r="BA1176" i="1"/>
  <c r="AP1176" i="1"/>
  <c r="BE1176" i="1"/>
  <c r="AT1176" i="1"/>
  <c r="AD1212" i="1"/>
  <c r="BB1212" i="1"/>
  <c r="AQ1212" i="1"/>
  <c r="AR1212" i="1"/>
  <c r="BC1212" i="1"/>
  <c r="BH1212" i="1"/>
  <c r="AW1212" i="1"/>
  <c r="BD1208" i="1"/>
  <c r="AS1208" i="1"/>
  <c r="BF1208" i="1"/>
  <c r="AU1208" i="1"/>
  <c r="BA1208" i="1"/>
  <c r="AP1208" i="1"/>
  <c r="BE1208" i="1"/>
  <c r="AT1208" i="1"/>
  <c r="J1217" i="1"/>
  <c r="AJ1217" i="1" s="1"/>
  <c r="H1217" i="1"/>
  <c r="AH1217" i="1" s="1"/>
  <c r="F1217" i="1"/>
  <c r="AF1217" i="1" s="1"/>
  <c r="D1217" i="1"/>
  <c r="K1217" i="1"/>
  <c r="AL1217" i="1" s="1"/>
  <c r="G1217" i="1"/>
  <c r="AG1217" i="1" s="1"/>
  <c r="C1217" i="1"/>
  <c r="I1217" i="1"/>
  <c r="AI1217" i="1" s="1"/>
  <c r="E1217" i="1"/>
  <c r="AE1217" i="1" s="1"/>
  <c r="J1219" i="1"/>
  <c r="AJ1219" i="1" s="1"/>
  <c r="H1219" i="1"/>
  <c r="AH1219" i="1" s="1"/>
  <c r="F1219" i="1"/>
  <c r="AF1219" i="1" s="1"/>
  <c r="D1219" i="1"/>
  <c r="K1219" i="1"/>
  <c r="AL1219" i="1" s="1"/>
  <c r="G1219" i="1"/>
  <c r="AG1219" i="1" s="1"/>
  <c r="C1219" i="1"/>
  <c r="E1219" i="1"/>
  <c r="AE1219" i="1" s="1"/>
  <c r="I1219" i="1"/>
  <c r="AI1219" i="1" s="1"/>
  <c r="J1221" i="1"/>
  <c r="AJ1221" i="1" s="1"/>
  <c r="H1221" i="1"/>
  <c r="AH1221" i="1" s="1"/>
  <c r="F1221" i="1"/>
  <c r="AF1221" i="1" s="1"/>
  <c r="D1221" i="1"/>
  <c r="K1221" i="1"/>
  <c r="AL1221" i="1" s="1"/>
  <c r="G1221" i="1"/>
  <c r="AG1221" i="1" s="1"/>
  <c r="C1221" i="1"/>
  <c r="I1221" i="1"/>
  <c r="AI1221" i="1" s="1"/>
  <c r="E1221" i="1"/>
  <c r="AE1221" i="1" s="1"/>
  <c r="J1223" i="1"/>
  <c r="AJ1223" i="1" s="1"/>
  <c r="H1223" i="1"/>
  <c r="AH1223" i="1" s="1"/>
  <c r="F1223" i="1"/>
  <c r="AF1223" i="1" s="1"/>
  <c r="D1223" i="1"/>
  <c r="K1223" i="1"/>
  <c r="AL1223" i="1" s="1"/>
  <c r="G1223" i="1"/>
  <c r="AG1223" i="1" s="1"/>
  <c r="C1223" i="1"/>
  <c r="E1223" i="1"/>
  <c r="AE1223" i="1" s="1"/>
  <c r="I1223" i="1"/>
  <c r="AI1223" i="1" s="1"/>
  <c r="AD1232" i="1"/>
  <c r="BF1232" i="1"/>
  <c r="AU1232" i="1"/>
  <c r="BA1232" i="1"/>
  <c r="AP1232" i="1"/>
  <c r="BE1232" i="1"/>
  <c r="AT1232" i="1"/>
  <c r="BD1228" i="1"/>
  <c r="AS1228" i="1"/>
  <c r="BB1228" i="1"/>
  <c r="AQ1228" i="1"/>
  <c r="AR1228" i="1"/>
  <c r="BC1228" i="1"/>
  <c r="BH1228" i="1"/>
  <c r="AW1228" i="1"/>
  <c r="BF1227" i="1"/>
  <c r="AU1227" i="1"/>
  <c r="BD1227" i="1"/>
  <c r="AS1227" i="1"/>
  <c r="AP1227" i="1"/>
  <c r="BA1227" i="1"/>
  <c r="AT1227" i="1"/>
  <c r="BE1227" i="1"/>
  <c r="BB1231" i="1"/>
  <c r="AQ1231" i="1"/>
  <c r="AD1231" i="1"/>
  <c r="BC1231" i="1"/>
  <c r="AR1231" i="1"/>
  <c r="BH1231" i="1"/>
  <c r="AW1231" i="1"/>
  <c r="AZ1275" i="1"/>
  <c r="AO1275" i="1"/>
  <c r="AN1275" i="1"/>
  <c r="J1317" i="1"/>
  <c r="AJ1317" i="1" s="1"/>
  <c r="H1317" i="1"/>
  <c r="AH1317" i="1" s="1"/>
  <c r="F1317" i="1"/>
  <c r="AF1317" i="1" s="1"/>
  <c r="D1317" i="1"/>
  <c r="I1317" i="1"/>
  <c r="AI1317" i="1" s="1"/>
  <c r="E1317" i="1"/>
  <c r="AE1317" i="1" s="1"/>
  <c r="G1317" i="1"/>
  <c r="AG1317" i="1" s="1"/>
  <c r="K1317" i="1"/>
  <c r="AL1317" i="1" s="1"/>
  <c r="C1317" i="1"/>
  <c r="J1319" i="1"/>
  <c r="AJ1319" i="1" s="1"/>
  <c r="H1319" i="1"/>
  <c r="AH1319" i="1" s="1"/>
  <c r="F1319" i="1"/>
  <c r="AF1319" i="1" s="1"/>
  <c r="D1319" i="1"/>
  <c r="I1319" i="1"/>
  <c r="AI1319" i="1" s="1"/>
  <c r="E1319" i="1"/>
  <c r="AE1319" i="1" s="1"/>
  <c r="K1319" i="1"/>
  <c r="AL1319" i="1" s="1"/>
  <c r="C1319" i="1"/>
  <c r="G1319" i="1"/>
  <c r="AG1319" i="1" s="1"/>
  <c r="J1321" i="1"/>
  <c r="AJ1321" i="1" s="1"/>
  <c r="H1321" i="1"/>
  <c r="AH1321" i="1" s="1"/>
  <c r="F1321" i="1"/>
  <c r="AF1321" i="1" s="1"/>
  <c r="D1321" i="1"/>
  <c r="I1321" i="1"/>
  <c r="AI1321" i="1" s="1"/>
  <c r="E1321" i="1"/>
  <c r="AE1321" i="1" s="1"/>
  <c r="G1321" i="1"/>
  <c r="AG1321" i="1" s="1"/>
  <c r="K1321" i="1"/>
  <c r="AL1321" i="1" s="1"/>
  <c r="C1321" i="1"/>
  <c r="AZ1253" i="1"/>
  <c r="AO1253" i="1"/>
  <c r="AN1253" i="1"/>
  <c r="AZ1312" i="1"/>
  <c r="AO1312" i="1"/>
  <c r="AN1312" i="1"/>
  <c r="BD1329" i="1"/>
  <c r="AS1329" i="1"/>
  <c r="BB1329" i="1"/>
  <c r="AQ1329" i="1"/>
  <c r="AR1329" i="1"/>
  <c r="BC1329" i="1"/>
  <c r="BH1329" i="1"/>
  <c r="AW1329" i="1"/>
  <c r="AD1325" i="1"/>
  <c r="BF1325" i="1"/>
  <c r="AU1325" i="1"/>
  <c r="BA1325" i="1"/>
  <c r="AP1325" i="1"/>
  <c r="BE1325" i="1"/>
  <c r="AT1325" i="1"/>
  <c r="BF1330" i="1"/>
  <c r="AU1330" i="1"/>
  <c r="AD1330" i="1"/>
  <c r="BC1330" i="1"/>
  <c r="AR1330" i="1"/>
  <c r="BH1330" i="1"/>
  <c r="AW1330" i="1"/>
  <c r="AD1254" i="1"/>
  <c r="BF1254" i="1"/>
  <c r="AU1254" i="1"/>
  <c r="BA1254" i="1"/>
  <c r="AP1254" i="1"/>
  <c r="BE1254" i="1"/>
  <c r="AT1254" i="1"/>
  <c r="J1262" i="1"/>
  <c r="AJ1262" i="1" s="1"/>
  <c r="H1262" i="1"/>
  <c r="AH1262" i="1" s="1"/>
  <c r="F1262" i="1"/>
  <c r="AF1262" i="1" s="1"/>
  <c r="D1262" i="1"/>
  <c r="I1262" i="1"/>
  <c r="AI1262" i="1" s="1"/>
  <c r="E1262" i="1"/>
  <c r="AE1262" i="1" s="1"/>
  <c r="G1262" i="1"/>
  <c r="AG1262" i="1" s="1"/>
  <c r="C1262" i="1"/>
  <c r="K1262" i="1"/>
  <c r="AL1262" i="1" s="1"/>
  <c r="J1264" i="1"/>
  <c r="AJ1264" i="1" s="1"/>
  <c r="H1264" i="1"/>
  <c r="AH1264" i="1" s="1"/>
  <c r="F1264" i="1"/>
  <c r="AF1264" i="1" s="1"/>
  <c r="D1264" i="1"/>
  <c r="I1264" i="1"/>
  <c r="AI1264" i="1" s="1"/>
  <c r="E1264" i="1"/>
  <c r="AE1264" i="1" s="1"/>
  <c r="K1264" i="1"/>
  <c r="AL1264" i="1" s="1"/>
  <c r="C1264" i="1"/>
  <c r="G1264" i="1"/>
  <c r="AG1264" i="1" s="1"/>
  <c r="J1266" i="1"/>
  <c r="AJ1266" i="1" s="1"/>
  <c r="H1266" i="1"/>
  <c r="AH1266" i="1" s="1"/>
  <c r="F1266" i="1"/>
  <c r="AF1266" i="1" s="1"/>
  <c r="D1266" i="1"/>
  <c r="I1266" i="1"/>
  <c r="AI1266" i="1" s="1"/>
  <c r="E1266" i="1"/>
  <c r="AE1266" i="1" s="1"/>
  <c r="G1266" i="1"/>
  <c r="AG1266" i="1" s="1"/>
  <c r="K1266" i="1"/>
  <c r="AL1266" i="1" s="1"/>
  <c r="C1266" i="1"/>
  <c r="J1268" i="1"/>
  <c r="AJ1268" i="1" s="1"/>
  <c r="H1268" i="1"/>
  <c r="AH1268" i="1" s="1"/>
  <c r="F1268" i="1"/>
  <c r="AF1268" i="1" s="1"/>
  <c r="D1268" i="1"/>
  <c r="I1268" i="1"/>
  <c r="AI1268" i="1" s="1"/>
  <c r="E1268" i="1"/>
  <c r="AE1268" i="1" s="1"/>
  <c r="K1268" i="1"/>
  <c r="AL1268" i="1" s="1"/>
  <c r="C1268" i="1"/>
  <c r="G1268" i="1"/>
  <c r="AG1268" i="1" s="1"/>
  <c r="AD1274" i="1"/>
  <c r="BF1274" i="1"/>
  <c r="AU1274" i="1"/>
  <c r="BA1274" i="1"/>
  <c r="AP1274" i="1"/>
  <c r="BE1274" i="1"/>
  <c r="AT1274" i="1"/>
  <c r="BD1290" i="1"/>
  <c r="AS1290" i="1"/>
  <c r="BB1290" i="1"/>
  <c r="AQ1290" i="1"/>
  <c r="AR1290" i="1"/>
  <c r="BC1290" i="1"/>
  <c r="BH1290" i="1"/>
  <c r="AW1290" i="1"/>
  <c r="J1299" i="1"/>
  <c r="AJ1299" i="1" s="1"/>
  <c r="H1299" i="1"/>
  <c r="AH1299" i="1" s="1"/>
  <c r="F1299" i="1"/>
  <c r="AF1299" i="1" s="1"/>
  <c r="D1299" i="1"/>
  <c r="K1299" i="1"/>
  <c r="AL1299" i="1" s="1"/>
  <c r="G1299" i="1"/>
  <c r="AG1299" i="1" s="1"/>
  <c r="C1299" i="1"/>
  <c r="I1299" i="1"/>
  <c r="AI1299" i="1" s="1"/>
  <c r="E1299" i="1"/>
  <c r="AE1299" i="1" s="1"/>
  <c r="J1301" i="1"/>
  <c r="AJ1301" i="1" s="1"/>
  <c r="H1301" i="1"/>
  <c r="AH1301" i="1" s="1"/>
  <c r="F1301" i="1"/>
  <c r="AF1301" i="1" s="1"/>
  <c r="D1301" i="1"/>
  <c r="K1301" i="1"/>
  <c r="AL1301" i="1" s="1"/>
  <c r="G1301" i="1"/>
  <c r="AG1301" i="1" s="1"/>
  <c r="C1301" i="1"/>
  <c r="E1301" i="1"/>
  <c r="AE1301" i="1" s="1"/>
  <c r="I1301" i="1"/>
  <c r="AI1301" i="1" s="1"/>
  <c r="J1303" i="1"/>
  <c r="AJ1303" i="1" s="1"/>
  <c r="H1303" i="1"/>
  <c r="AH1303" i="1" s="1"/>
  <c r="F1303" i="1"/>
  <c r="AF1303" i="1" s="1"/>
  <c r="D1303" i="1"/>
  <c r="K1303" i="1"/>
  <c r="AL1303" i="1" s="1"/>
  <c r="G1303" i="1"/>
  <c r="AG1303" i="1" s="1"/>
  <c r="C1303" i="1"/>
  <c r="I1303" i="1"/>
  <c r="AI1303" i="1" s="1"/>
  <c r="E1303" i="1"/>
  <c r="AE1303" i="1" s="1"/>
  <c r="BD1311" i="1"/>
  <c r="AS1311" i="1"/>
  <c r="BB1311" i="1"/>
  <c r="AQ1311" i="1"/>
  <c r="AR1311" i="1"/>
  <c r="BC1311" i="1"/>
  <c r="BH1311" i="1"/>
  <c r="AW1311" i="1"/>
  <c r="AD1307" i="1"/>
  <c r="BF1307" i="1"/>
  <c r="AU1307" i="1"/>
  <c r="BA1307" i="1"/>
  <c r="AP1307" i="1"/>
  <c r="BE1307" i="1"/>
  <c r="AT1307" i="1"/>
  <c r="BB1328" i="1"/>
  <c r="AQ1328" i="1"/>
  <c r="AD1328" i="1"/>
  <c r="BC1328" i="1"/>
  <c r="AR1328" i="1"/>
  <c r="BH1328" i="1"/>
  <c r="AW1328" i="1"/>
  <c r="J1344" i="1"/>
  <c r="AJ1344" i="1" s="1"/>
  <c r="H1344" i="1"/>
  <c r="AH1344" i="1" s="1"/>
  <c r="F1344" i="1"/>
  <c r="AF1344" i="1" s="1"/>
  <c r="D1344" i="1"/>
  <c r="I1344" i="1"/>
  <c r="AI1344" i="1" s="1"/>
  <c r="E1344" i="1"/>
  <c r="AE1344" i="1" s="1"/>
  <c r="G1344" i="1"/>
  <c r="AG1344" i="1" s="1"/>
  <c r="C1344" i="1"/>
  <c r="K1344" i="1"/>
  <c r="AL1344" i="1" s="1"/>
  <c r="J1346" i="1"/>
  <c r="AJ1346" i="1" s="1"/>
  <c r="H1346" i="1"/>
  <c r="AH1346" i="1" s="1"/>
  <c r="F1346" i="1"/>
  <c r="AF1346" i="1" s="1"/>
  <c r="D1346" i="1"/>
  <c r="I1346" i="1"/>
  <c r="AI1346" i="1" s="1"/>
  <c r="E1346" i="1"/>
  <c r="AE1346" i="1" s="1"/>
  <c r="K1346" i="1"/>
  <c r="AL1346" i="1" s="1"/>
  <c r="C1346" i="1"/>
  <c r="G1346" i="1"/>
  <c r="AG1346" i="1" s="1"/>
  <c r="J1348" i="1"/>
  <c r="AJ1348" i="1" s="1"/>
  <c r="H1348" i="1"/>
  <c r="AH1348" i="1" s="1"/>
  <c r="F1348" i="1"/>
  <c r="AF1348" i="1" s="1"/>
  <c r="D1348" i="1"/>
  <c r="I1348" i="1"/>
  <c r="AI1348" i="1" s="1"/>
  <c r="E1348" i="1"/>
  <c r="AE1348" i="1" s="1"/>
  <c r="G1348" i="1"/>
  <c r="AG1348" i="1" s="1"/>
  <c r="K1348" i="1"/>
  <c r="AL1348" i="1" s="1"/>
  <c r="C1348" i="1"/>
  <c r="BC1358" i="1"/>
  <c r="AR1358" i="1"/>
  <c r="BH1358" i="1"/>
  <c r="AW1358" i="1"/>
  <c r="BE1358" i="1"/>
  <c r="AT1358" i="1"/>
  <c r="AQ1358" i="1"/>
  <c r="BB1358" i="1"/>
  <c r="AU1358" i="1"/>
  <c r="BF1358" i="1"/>
  <c r="BH1356" i="1"/>
  <c r="AW1356" i="1"/>
  <c r="BA1356" i="1"/>
  <c r="AP1356" i="1"/>
  <c r="AD1356" i="1"/>
  <c r="BD1356" i="1"/>
  <c r="AS1356" i="1"/>
  <c r="BD1352" i="1"/>
  <c r="AS1352" i="1"/>
  <c r="BB1352" i="1"/>
  <c r="AQ1352" i="1"/>
  <c r="AR1352" i="1"/>
  <c r="BC1352" i="1"/>
  <c r="BH1352" i="1"/>
  <c r="AW1352" i="1"/>
  <c r="BB1353" i="1"/>
  <c r="AQ1353" i="1"/>
  <c r="BD1353" i="1"/>
  <c r="AS1353" i="1"/>
  <c r="AP1353" i="1"/>
  <c r="BA1353" i="1"/>
  <c r="AT1353" i="1"/>
  <c r="BE1353" i="1"/>
  <c r="AZ1361" i="1"/>
  <c r="AO1361" i="1"/>
  <c r="AN1361" i="1"/>
  <c r="BE1366" i="1"/>
  <c r="AT1366" i="1"/>
  <c r="BC1366" i="1"/>
  <c r="AR1366" i="1"/>
  <c r="AD1366" i="1"/>
  <c r="AS1366" i="1"/>
  <c r="BD1366" i="1"/>
  <c r="BE1364" i="1"/>
  <c r="AT1364" i="1"/>
  <c r="AW1364" i="1"/>
  <c r="BH1364" i="1"/>
  <c r="BB1364" i="1"/>
  <c r="AQ1364" i="1"/>
  <c r="BF1364" i="1"/>
  <c r="AU1364" i="1"/>
  <c r="AA4" i="1" l="1"/>
  <c r="AA3" i="1"/>
  <c r="AA2" i="1"/>
  <c r="V4" i="1"/>
  <c r="V8" i="1"/>
  <c r="AA6" i="1"/>
  <c r="AN1366" i="1"/>
  <c r="AO1366" i="1"/>
  <c r="AZ1366" i="1"/>
  <c r="BC1348" i="1"/>
  <c r="AR1348" i="1"/>
  <c r="BE1348" i="1"/>
  <c r="AT1348" i="1"/>
  <c r="AQ1348" i="1"/>
  <c r="BB1348" i="1"/>
  <c r="AU1348" i="1"/>
  <c r="BF1348" i="1"/>
  <c r="BA1346" i="1"/>
  <c r="AP1346" i="1"/>
  <c r="AD1346" i="1"/>
  <c r="BD1346" i="1"/>
  <c r="AS1346" i="1"/>
  <c r="BH1344" i="1"/>
  <c r="AW1344" i="1"/>
  <c r="BC1344" i="1"/>
  <c r="AR1344" i="1"/>
  <c r="BE1344" i="1"/>
  <c r="AT1344" i="1"/>
  <c r="AQ1344" i="1"/>
  <c r="BB1344" i="1"/>
  <c r="AU1344" i="1"/>
  <c r="BF1344" i="1"/>
  <c r="BA1303" i="1"/>
  <c r="AP1303" i="1"/>
  <c r="AW1303" i="1"/>
  <c r="BH1303" i="1"/>
  <c r="BB1303" i="1"/>
  <c r="AQ1303" i="1"/>
  <c r="BF1303" i="1"/>
  <c r="AU1303" i="1"/>
  <c r="BA1301" i="1"/>
  <c r="AP1301" i="1"/>
  <c r="BC1301" i="1"/>
  <c r="AR1301" i="1"/>
  <c r="AD1301" i="1"/>
  <c r="AS1301" i="1"/>
  <c r="BD1301" i="1"/>
  <c r="BA1299" i="1"/>
  <c r="AP1299" i="1"/>
  <c r="AW1299" i="1"/>
  <c r="BH1299" i="1"/>
  <c r="BB1299" i="1"/>
  <c r="AQ1299" i="1"/>
  <c r="BF1299" i="1"/>
  <c r="AU1299" i="1"/>
  <c r="BA1268" i="1"/>
  <c r="AP1268" i="1"/>
  <c r="AD1268" i="1"/>
  <c r="BD1268" i="1"/>
  <c r="AS1268" i="1"/>
  <c r="BC1266" i="1"/>
  <c r="AR1266" i="1"/>
  <c r="BE1266" i="1"/>
  <c r="AT1266" i="1"/>
  <c r="AQ1266" i="1"/>
  <c r="BB1266" i="1"/>
  <c r="AU1266" i="1"/>
  <c r="BF1266" i="1"/>
  <c r="BA1264" i="1"/>
  <c r="AP1264" i="1"/>
  <c r="AD1264" i="1"/>
  <c r="BD1264" i="1"/>
  <c r="AS1264" i="1"/>
  <c r="BH1262" i="1"/>
  <c r="AW1262" i="1"/>
  <c r="BC1262" i="1"/>
  <c r="AR1262" i="1"/>
  <c r="BE1262" i="1"/>
  <c r="AT1262" i="1"/>
  <c r="AQ1262" i="1"/>
  <c r="BB1262" i="1"/>
  <c r="AU1262" i="1"/>
  <c r="BF1262" i="1"/>
  <c r="BH1321" i="1"/>
  <c r="AW1321" i="1"/>
  <c r="BA1321" i="1"/>
  <c r="AP1321" i="1"/>
  <c r="AD1321" i="1"/>
  <c r="BD1321" i="1"/>
  <c r="AS1321" i="1"/>
  <c r="BC1319" i="1"/>
  <c r="AR1319" i="1"/>
  <c r="BH1319" i="1"/>
  <c r="AW1319" i="1"/>
  <c r="BE1319" i="1"/>
  <c r="AT1319" i="1"/>
  <c r="AQ1319" i="1"/>
  <c r="BB1319" i="1"/>
  <c r="AU1319" i="1"/>
  <c r="BF1319" i="1"/>
  <c r="BH1317" i="1"/>
  <c r="AW1317" i="1"/>
  <c r="BA1317" i="1"/>
  <c r="AP1317" i="1"/>
  <c r="AD1317" i="1"/>
  <c r="BD1317" i="1"/>
  <c r="AS1317" i="1"/>
  <c r="AZ1231" i="1"/>
  <c r="AO1231" i="1"/>
  <c r="AN1231" i="1"/>
  <c r="AZ1232" i="1"/>
  <c r="AO1232" i="1"/>
  <c r="AN1232" i="1"/>
  <c r="BE1223" i="1"/>
  <c r="AT1223" i="1"/>
  <c r="AW1223" i="1"/>
  <c r="BH1223" i="1"/>
  <c r="BB1223" i="1"/>
  <c r="AQ1223" i="1"/>
  <c r="BF1223" i="1"/>
  <c r="AU1223" i="1"/>
  <c r="BE1221" i="1"/>
  <c r="AT1221" i="1"/>
  <c r="BC1221" i="1"/>
  <c r="AR1221" i="1"/>
  <c r="AD1221" i="1"/>
  <c r="AS1221" i="1"/>
  <c r="BD1221" i="1"/>
  <c r="BE1219" i="1"/>
  <c r="AT1219" i="1"/>
  <c r="AW1219" i="1"/>
  <c r="BH1219" i="1"/>
  <c r="BB1219" i="1"/>
  <c r="AQ1219" i="1"/>
  <c r="BF1219" i="1"/>
  <c r="AU1219" i="1"/>
  <c r="BE1217" i="1"/>
  <c r="AT1217" i="1"/>
  <c r="BC1217" i="1"/>
  <c r="AR1217" i="1"/>
  <c r="AD1217" i="1"/>
  <c r="AS1217" i="1"/>
  <c r="BD1217" i="1"/>
  <c r="AZ1212" i="1"/>
  <c r="AO1212" i="1"/>
  <c r="AN1212" i="1"/>
  <c r="AZ1172" i="1"/>
  <c r="AO1172" i="1"/>
  <c r="AN1172" i="1"/>
  <c r="BC1186" i="1"/>
  <c r="AR1186" i="1"/>
  <c r="BA1186" i="1"/>
  <c r="AP1186" i="1"/>
  <c r="AD1186" i="1"/>
  <c r="BD1186" i="1"/>
  <c r="AS1186" i="1"/>
  <c r="BH1184" i="1"/>
  <c r="AW1184" i="1"/>
  <c r="BE1184" i="1"/>
  <c r="AT1184" i="1"/>
  <c r="AQ1184" i="1"/>
  <c r="BB1184" i="1"/>
  <c r="AU1184" i="1"/>
  <c r="BF1184" i="1"/>
  <c r="BC1182" i="1"/>
  <c r="AR1182" i="1"/>
  <c r="BA1182" i="1"/>
  <c r="AP1182" i="1"/>
  <c r="AD1182" i="1"/>
  <c r="BD1182" i="1"/>
  <c r="AS1182" i="1"/>
  <c r="AZ1175" i="1"/>
  <c r="AO1175" i="1"/>
  <c r="AN1175" i="1"/>
  <c r="BH1168" i="1"/>
  <c r="AW1168" i="1"/>
  <c r="BE1168" i="1"/>
  <c r="AT1168" i="1"/>
  <c r="AQ1168" i="1"/>
  <c r="BB1168" i="1"/>
  <c r="AU1168" i="1"/>
  <c r="BF1168" i="1"/>
  <c r="BC1166" i="1"/>
  <c r="AR1166" i="1"/>
  <c r="BA1166" i="1"/>
  <c r="AP1166" i="1"/>
  <c r="AD1166" i="1"/>
  <c r="BD1166" i="1"/>
  <c r="AS1166" i="1"/>
  <c r="BH1164" i="1"/>
  <c r="AW1164" i="1"/>
  <c r="BE1164" i="1"/>
  <c r="AT1164" i="1"/>
  <c r="AQ1164" i="1"/>
  <c r="BB1164" i="1"/>
  <c r="AU1164" i="1"/>
  <c r="BF1164" i="1"/>
  <c r="BC1150" i="1"/>
  <c r="AR1150" i="1"/>
  <c r="BA1150" i="1"/>
  <c r="AP1150" i="1"/>
  <c r="AD1150" i="1"/>
  <c r="BD1150" i="1"/>
  <c r="AS1150" i="1"/>
  <c r="BH1148" i="1"/>
  <c r="AW1148" i="1"/>
  <c r="BE1148" i="1"/>
  <c r="AT1148" i="1"/>
  <c r="AQ1148" i="1"/>
  <c r="BB1148" i="1"/>
  <c r="AU1148" i="1"/>
  <c r="BF1148" i="1"/>
  <c r="BC1146" i="1"/>
  <c r="AR1146" i="1"/>
  <c r="BA1146" i="1"/>
  <c r="AP1146" i="1"/>
  <c r="AD1146" i="1"/>
  <c r="BD1146" i="1"/>
  <c r="AS1146" i="1"/>
  <c r="AZ1139" i="1"/>
  <c r="AO1139" i="1"/>
  <c r="AN1139" i="1"/>
  <c r="BC1132" i="1"/>
  <c r="AR1132" i="1"/>
  <c r="BA1132" i="1"/>
  <c r="AP1132" i="1"/>
  <c r="AD1132" i="1"/>
  <c r="BD1132" i="1"/>
  <c r="AS1132" i="1"/>
  <c r="BH1130" i="1"/>
  <c r="AW1130" i="1"/>
  <c r="BE1130" i="1"/>
  <c r="AT1130" i="1"/>
  <c r="AQ1130" i="1"/>
  <c r="BB1130" i="1"/>
  <c r="AU1130" i="1"/>
  <c r="BF1130" i="1"/>
  <c r="BC1128" i="1"/>
  <c r="AR1128" i="1"/>
  <c r="BA1128" i="1"/>
  <c r="AP1128" i="1"/>
  <c r="AD1128" i="1"/>
  <c r="BD1128" i="1"/>
  <c r="AS1128" i="1"/>
  <c r="AZ1118" i="1"/>
  <c r="AO1118" i="1"/>
  <c r="AN1118" i="1"/>
  <c r="AZ1076" i="1"/>
  <c r="AO1076" i="1"/>
  <c r="AN1076" i="1"/>
  <c r="BE1069" i="1"/>
  <c r="AT1069" i="1"/>
  <c r="BC1069" i="1"/>
  <c r="AR1069" i="1"/>
  <c r="AD1069" i="1"/>
  <c r="AS1069" i="1"/>
  <c r="BD1069" i="1"/>
  <c r="BA1067" i="1"/>
  <c r="AP1067" i="1"/>
  <c r="AW1067" i="1"/>
  <c r="BH1067" i="1"/>
  <c r="BB1067" i="1"/>
  <c r="AQ1067" i="1"/>
  <c r="BF1067" i="1"/>
  <c r="AU1067" i="1"/>
  <c r="BE1065" i="1"/>
  <c r="AT1065" i="1"/>
  <c r="BC1065" i="1"/>
  <c r="AR1065" i="1"/>
  <c r="AD1065" i="1"/>
  <c r="AS1065" i="1"/>
  <c r="BD1065" i="1"/>
  <c r="AZ1056" i="1"/>
  <c r="AO1056" i="1"/>
  <c r="AN1056" i="1"/>
  <c r="BA1033" i="1"/>
  <c r="AP1033" i="1"/>
  <c r="AW1033" i="1"/>
  <c r="BH1033" i="1"/>
  <c r="BB1033" i="1"/>
  <c r="AQ1033" i="1"/>
  <c r="BF1033" i="1"/>
  <c r="AU1033" i="1"/>
  <c r="BE1031" i="1"/>
  <c r="AT1031" i="1"/>
  <c r="BC1031" i="1"/>
  <c r="AR1031" i="1"/>
  <c r="AD1031" i="1"/>
  <c r="AS1031" i="1"/>
  <c r="BD1031" i="1"/>
  <c r="BA1029" i="1"/>
  <c r="AP1029" i="1"/>
  <c r="AW1029" i="1"/>
  <c r="BH1029" i="1"/>
  <c r="BB1029" i="1"/>
  <c r="AQ1029" i="1"/>
  <c r="BF1029" i="1"/>
  <c r="AU1029" i="1"/>
  <c r="AZ1004" i="1"/>
  <c r="AO1004" i="1"/>
  <c r="AN1004" i="1"/>
  <c r="BE997" i="1"/>
  <c r="AT997" i="1"/>
  <c r="AW997" i="1"/>
  <c r="BH997" i="1"/>
  <c r="BB997" i="1"/>
  <c r="AQ997" i="1"/>
  <c r="BF997" i="1"/>
  <c r="AU997" i="1"/>
  <c r="BE995" i="1"/>
  <c r="AT995" i="1"/>
  <c r="BC995" i="1"/>
  <c r="AR995" i="1"/>
  <c r="AD995" i="1"/>
  <c r="AS995" i="1"/>
  <c r="BD995" i="1"/>
  <c r="BE993" i="1"/>
  <c r="AT993" i="1"/>
  <c r="AW993" i="1"/>
  <c r="BH993" i="1"/>
  <c r="BB993" i="1"/>
  <c r="AQ993" i="1"/>
  <c r="BF993" i="1"/>
  <c r="AU993" i="1"/>
  <c r="BA970" i="1"/>
  <c r="AP970" i="1"/>
  <c r="BH970" i="1"/>
  <c r="AW970" i="1"/>
  <c r="BB970" i="1"/>
  <c r="AQ970" i="1"/>
  <c r="BF970" i="1"/>
  <c r="AU970" i="1"/>
  <c r="BE968" i="1"/>
  <c r="AT968" i="1"/>
  <c r="BC968" i="1"/>
  <c r="AR968" i="1"/>
  <c r="AD968" i="1"/>
  <c r="AS968" i="1"/>
  <c r="BD968" i="1"/>
  <c r="BA966" i="1"/>
  <c r="AP966" i="1"/>
  <c r="AW966" i="1"/>
  <c r="BH966" i="1"/>
  <c r="BB966" i="1"/>
  <c r="AQ966" i="1"/>
  <c r="BF966" i="1"/>
  <c r="AU966" i="1"/>
  <c r="BB971" i="1"/>
  <c r="AQ971" i="1"/>
  <c r="BD971" i="1"/>
  <c r="AS971" i="1"/>
  <c r="AP971" i="1"/>
  <c r="BA971" i="1"/>
  <c r="AT971" i="1"/>
  <c r="BE971" i="1"/>
  <c r="AZ941" i="1"/>
  <c r="AO941" i="1"/>
  <c r="AN941" i="1"/>
  <c r="BA934" i="1"/>
  <c r="AP934" i="1"/>
  <c r="AW934" i="1"/>
  <c r="BH934" i="1"/>
  <c r="BB934" i="1"/>
  <c r="AQ934" i="1"/>
  <c r="BF934" i="1"/>
  <c r="AU934" i="1"/>
  <c r="BE932" i="1"/>
  <c r="AT932" i="1"/>
  <c r="BC932" i="1"/>
  <c r="AR932" i="1"/>
  <c r="AD932" i="1"/>
  <c r="AS932" i="1"/>
  <c r="BD932" i="1"/>
  <c r="BA930" i="1"/>
  <c r="AP930" i="1"/>
  <c r="AW930" i="1"/>
  <c r="BH930" i="1"/>
  <c r="BB930" i="1"/>
  <c r="AQ930" i="1"/>
  <c r="BF930" i="1"/>
  <c r="AU930" i="1"/>
  <c r="BA897" i="1"/>
  <c r="AP897" i="1"/>
  <c r="BE897" i="1"/>
  <c r="AT897" i="1"/>
  <c r="AD897" i="1"/>
  <c r="BD897" i="1"/>
  <c r="AS897" i="1"/>
  <c r="BC895" i="1"/>
  <c r="AR895" i="1"/>
  <c r="BH895" i="1"/>
  <c r="AW895" i="1"/>
  <c r="BB895" i="1"/>
  <c r="AQ895" i="1"/>
  <c r="BF895" i="1"/>
  <c r="AU895" i="1"/>
  <c r="BA893" i="1"/>
  <c r="AP893" i="1"/>
  <c r="BE893" i="1"/>
  <c r="AT893" i="1"/>
  <c r="AD893" i="1"/>
  <c r="BD893" i="1"/>
  <c r="AS893" i="1"/>
  <c r="AZ960" i="1"/>
  <c r="AO960" i="1"/>
  <c r="AN960" i="1"/>
  <c r="AZ944" i="1"/>
  <c r="AO944" i="1"/>
  <c r="AN944" i="1"/>
  <c r="AZ924" i="1"/>
  <c r="AO924" i="1"/>
  <c r="AN924" i="1"/>
  <c r="AZ888" i="1"/>
  <c r="AO888" i="1"/>
  <c r="AN888" i="1"/>
  <c r="AZ884" i="1"/>
  <c r="AO884" i="1"/>
  <c r="AN884" i="1"/>
  <c r="AD853" i="1"/>
  <c r="BD853" i="1"/>
  <c r="AS853" i="1"/>
  <c r="BC853" i="1"/>
  <c r="AR853" i="1"/>
  <c r="BH853" i="1"/>
  <c r="AW853" i="1"/>
  <c r="BB851" i="1"/>
  <c r="AQ851" i="1"/>
  <c r="BF851" i="1"/>
  <c r="AU851" i="1"/>
  <c r="BA851" i="1"/>
  <c r="AP851" i="1"/>
  <c r="BE851" i="1"/>
  <c r="AT851" i="1"/>
  <c r="AD849" i="1"/>
  <c r="BD849" i="1"/>
  <c r="AS849" i="1"/>
  <c r="BC849" i="1"/>
  <c r="AR849" i="1"/>
  <c r="BH849" i="1"/>
  <c r="AW849" i="1"/>
  <c r="BB836" i="1"/>
  <c r="AQ836" i="1"/>
  <c r="BF836" i="1"/>
  <c r="AU836" i="1"/>
  <c r="BA836" i="1"/>
  <c r="AP836" i="1"/>
  <c r="BE836" i="1"/>
  <c r="AT836" i="1"/>
  <c r="AD834" i="1"/>
  <c r="BD834" i="1"/>
  <c r="AS834" i="1"/>
  <c r="BC834" i="1"/>
  <c r="AR834" i="1"/>
  <c r="BH834" i="1"/>
  <c r="AW834" i="1"/>
  <c r="BB832" i="1"/>
  <c r="AQ832" i="1"/>
  <c r="BF832" i="1"/>
  <c r="AU832" i="1"/>
  <c r="BA832" i="1"/>
  <c r="AP832" i="1"/>
  <c r="BE832" i="1"/>
  <c r="AT832" i="1"/>
  <c r="AD830" i="1"/>
  <c r="BD830" i="1"/>
  <c r="AS830" i="1"/>
  <c r="BC830" i="1"/>
  <c r="AR830" i="1"/>
  <c r="BH830" i="1"/>
  <c r="AW830" i="1"/>
  <c r="BB817" i="1"/>
  <c r="AQ817" i="1"/>
  <c r="BF817" i="1"/>
  <c r="AU817" i="1"/>
  <c r="BA817" i="1"/>
  <c r="AP817" i="1"/>
  <c r="BE817" i="1"/>
  <c r="AT817" i="1"/>
  <c r="AD815" i="1"/>
  <c r="BD815" i="1"/>
  <c r="AS815" i="1"/>
  <c r="BC815" i="1"/>
  <c r="AR815" i="1"/>
  <c r="BH815" i="1"/>
  <c r="AW815" i="1"/>
  <c r="BB813" i="1"/>
  <c r="AQ813" i="1"/>
  <c r="BF813" i="1"/>
  <c r="AU813" i="1"/>
  <c r="BA813" i="1"/>
  <c r="AP813" i="1"/>
  <c r="BE813" i="1"/>
  <c r="AT813" i="1"/>
  <c r="AD800" i="1"/>
  <c r="BD800" i="1"/>
  <c r="AS800" i="1"/>
  <c r="BC800" i="1"/>
  <c r="AR800" i="1"/>
  <c r="BH800" i="1"/>
  <c r="AW800" i="1"/>
  <c r="BB798" i="1"/>
  <c r="AQ798" i="1"/>
  <c r="BF798" i="1"/>
  <c r="AU798" i="1"/>
  <c r="BA798" i="1"/>
  <c r="AP798" i="1"/>
  <c r="BE798" i="1"/>
  <c r="AT798" i="1"/>
  <c r="AD796" i="1"/>
  <c r="BD796" i="1"/>
  <c r="AS796" i="1"/>
  <c r="BC796" i="1"/>
  <c r="AR796" i="1"/>
  <c r="BH796" i="1"/>
  <c r="AW796" i="1"/>
  <c r="BB794" i="1"/>
  <c r="AQ794" i="1"/>
  <c r="BF794" i="1"/>
  <c r="AU794" i="1"/>
  <c r="BA794" i="1"/>
  <c r="AP794" i="1"/>
  <c r="BE794" i="1"/>
  <c r="AT794" i="1"/>
  <c r="AD781" i="1"/>
  <c r="BD781" i="1"/>
  <c r="AS781" i="1"/>
  <c r="BC781" i="1"/>
  <c r="AR781" i="1"/>
  <c r="BH781" i="1"/>
  <c r="AW781" i="1"/>
  <c r="BB779" i="1"/>
  <c r="AQ779" i="1"/>
  <c r="BF779" i="1"/>
  <c r="AU779" i="1"/>
  <c r="BA779" i="1"/>
  <c r="AP779" i="1"/>
  <c r="BE779" i="1"/>
  <c r="AT779" i="1"/>
  <c r="AD777" i="1"/>
  <c r="BD777" i="1"/>
  <c r="AS777" i="1"/>
  <c r="BC777" i="1"/>
  <c r="AR777" i="1"/>
  <c r="BH777" i="1"/>
  <c r="AW777" i="1"/>
  <c r="BB764" i="1"/>
  <c r="AQ764" i="1"/>
  <c r="BF764" i="1"/>
  <c r="AU764" i="1"/>
  <c r="BA764" i="1"/>
  <c r="AP764" i="1"/>
  <c r="BE764" i="1"/>
  <c r="AT764" i="1"/>
  <c r="AD762" i="1"/>
  <c r="BD762" i="1"/>
  <c r="AS762" i="1"/>
  <c r="BC762" i="1"/>
  <c r="AR762" i="1"/>
  <c r="BH762" i="1"/>
  <c r="AW762" i="1"/>
  <c r="BB760" i="1"/>
  <c r="AQ760" i="1"/>
  <c r="BF760" i="1"/>
  <c r="AU760" i="1"/>
  <c r="BA760" i="1"/>
  <c r="AP760" i="1"/>
  <c r="BE760" i="1"/>
  <c r="AT760" i="1"/>
  <c r="AD758" i="1"/>
  <c r="BD758" i="1"/>
  <c r="AS758" i="1"/>
  <c r="BC758" i="1"/>
  <c r="AR758" i="1"/>
  <c r="BH758" i="1"/>
  <c r="AW758" i="1"/>
  <c r="BB745" i="1"/>
  <c r="AQ745" i="1"/>
  <c r="BF745" i="1"/>
  <c r="AU745" i="1"/>
  <c r="BA745" i="1"/>
  <c r="AP745" i="1"/>
  <c r="BE745" i="1"/>
  <c r="AT745" i="1"/>
  <c r="AD743" i="1"/>
  <c r="BD743" i="1"/>
  <c r="AS743" i="1"/>
  <c r="BC743" i="1"/>
  <c r="AR743" i="1"/>
  <c r="BH743" i="1"/>
  <c r="AW743" i="1"/>
  <c r="BB741" i="1"/>
  <c r="AQ741" i="1"/>
  <c r="BF741" i="1"/>
  <c r="AU741" i="1"/>
  <c r="BA741" i="1"/>
  <c r="AP741" i="1"/>
  <c r="BE741" i="1"/>
  <c r="AT741" i="1"/>
  <c r="AZ1362" i="1"/>
  <c r="AO1362" i="1"/>
  <c r="AN1362" i="1"/>
  <c r="AZ1354" i="1"/>
  <c r="AO1354" i="1"/>
  <c r="AN1354" i="1"/>
  <c r="AZ1310" i="1"/>
  <c r="AO1310" i="1"/>
  <c r="AN1310" i="1"/>
  <c r="AZ1313" i="1"/>
  <c r="AO1313" i="1"/>
  <c r="AN1313" i="1"/>
  <c r="BC1286" i="1"/>
  <c r="AR1286" i="1"/>
  <c r="BE1286" i="1"/>
  <c r="AT1286" i="1"/>
  <c r="AQ1286" i="1"/>
  <c r="BB1286" i="1"/>
  <c r="AU1286" i="1"/>
  <c r="BF1286" i="1"/>
  <c r="BA1284" i="1"/>
  <c r="AP1284" i="1"/>
  <c r="AD1284" i="1"/>
  <c r="BD1284" i="1"/>
  <c r="AS1284" i="1"/>
  <c r="BC1282" i="1"/>
  <c r="AR1282" i="1"/>
  <c r="BE1282" i="1"/>
  <c r="AT1282" i="1"/>
  <c r="AQ1282" i="1"/>
  <c r="BB1282" i="1"/>
  <c r="AU1282" i="1"/>
  <c r="BF1282" i="1"/>
  <c r="BA1280" i="1"/>
  <c r="AP1280" i="1"/>
  <c r="AD1280" i="1"/>
  <c r="BD1280" i="1"/>
  <c r="AS1280" i="1"/>
  <c r="AZ1256" i="1"/>
  <c r="AO1256" i="1"/>
  <c r="AN1256" i="1"/>
  <c r="BE1249" i="1"/>
  <c r="AT1249" i="1"/>
  <c r="AW1249" i="1"/>
  <c r="BH1249" i="1"/>
  <c r="BB1249" i="1"/>
  <c r="AQ1249" i="1"/>
  <c r="BF1249" i="1"/>
  <c r="AU1249" i="1"/>
  <c r="BE1247" i="1"/>
  <c r="AT1247" i="1"/>
  <c r="BC1247" i="1"/>
  <c r="AR1247" i="1"/>
  <c r="AD1247" i="1"/>
  <c r="AS1247" i="1"/>
  <c r="BD1247" i="1"/>
  <c r="BE1245" i="1"/>
  <c r="AT1245" i="1"/>
  <c r="AW1245" i="1"/>
  <c r="BH1245" i="1"/>
  <c r="BB1245" i="1"/>
  <c r="AQ1245" i="1"/>
  <c r="BF1245" i="1"/>
  <c r="AU1245" i="1"/>
  <c r="BD1340" i="1"/>
  <c r="AS1340" i="1"/>
  <c r="BF1340" i="1"/>
  <c r="AU1340" i="1"/>
  <c r="BA1340" i="1"/>
  <c r="AP1340" i="1"/>
  <c r="BE1340" i="1"/>
  <c r="AT1340" i="1"/>
  <c r="BC1337" i="1"/>
  <c r="AR1337" i="1"/>
  <c r="BH1337" i="1"/>
  <c r="AW1337" i="1"/>
  <c r="BE1337" i="1"/>
  <c r="AT1337" i="1"/>
  <c r="AQ1337" i="1"/>
  <c r="BB1337" i="1"/>
  <c r="AU1337" i="1"/>
  <c r="BF1337" i="1"/>
  <c r="BH1335" i="1"/>
  <c r="AW1335" i="1"/>
  <c r="BA1335" i="1"/>
  <c r="AP1335" i="1"/>
  <c r="AD1335" i="1"/>
  <c r="BD1335" i="1"/>
  <c r="AS1335" i="1"/>
  <c r="BF1339" i="1"/>
  <c r="AU1339" i="1"/>
  <c r="AD1339" i="1"/>
  <c r="BC1339" i="1"/>
  <c r="AR1339" i="1"/>
  <c r="BH1339" i="1"/>
  <c r="AW1339" i="1"/>
  <c r="AT1239" i="1"/>
  <c r="BE1239" i="1"/>
  <c r="BC1239" i="1"/>
  <c r="AR1239" i="1"/>
  <c r="AD1239" i="1"/>
  <c r="BD1239" i="1"/>
  <c r="AS1239" i="1"/>
  <c r="BE1237" i="1"/>
  <c r="AT1237" i="1"/>
  <c r="AW1237" i="1"/>
  <c r="BH1237" i="1"/>
  <c r="BB1237" i="1"/>
  <c r="AQ1237" i="1"/>
  <c r="BF1237" i="1"/>
  <c r="AU1237" i="1"/>
  <c r="BE1235" i="1"/>
  <c r="AT1235" i="1"/>
  <c r="BC1235" i="1"/>
  <c r="AR1235" i="1"/>
  <c r="AD1235" i="1"/>
  <c r="AS1235" i="1"/>
  <c r="BD1235" i="1"/>
  <c r="AZ1226" i="1"/>
  <c r="AO1226" i="1"/>
  <c r="AN1226" i="1"/>
  <c r="BA1205" i="1"/>
  <c r="AP1205" i="1"/>
  <c r="BC1205" i="1"/>
  <c r="AR1205" i="1"/>
  <c r="AD1205" i="1"/>
  <c r="AS1205" i="1"/>
  <c r="BD1205" i="1"/>
  <c r="AR1201" i="1"/>
  <c r="BC1201" i="1"/>
  <c r="BH1201" i="1"/>
  <c r="AW1201" i="1"/>
  <c r="BB1201" i="1"/>
  <c r="AQ1201" i="1"/>
  <c r="BF1201" i="1"/>
  <c r="AU1201" i="1"/>
  <c r="BA1199" i="1"/>
  <c r="AP1199" i="1"/>
  <c r="BE1199" i="1"/>
  <c r="AT1199" i="1"/>
  <c r="AD1199" i="1"/>
  <c r="BD1199" i="1"/>
  <c r="AS1199" i="1"/>
  <c r="BB1202" i="1"/>
  <c r="AQ1202" i="1"/>
  <c r="AD1202" i="1"/>
  <c r="BC1202" i="1"/>
  <c r="AR1202" i="1"/>
  <c r="BH1202" i="1"/>
  <c r="AW1202" i="1"/>
  <c r="AZ1192" i="1"/>
  <c r="AO1192" i="1"/>
  <c r="AN1192" i="1"/>
  <c r="AZ1196" i="1"/>
  <c r="AO1196" i="1"/>
  <c r="AN1196" i="1"/>
  <c r="AZ1173" i="1"/>
  <c r="AO1173" i="1"/>
  <c r="AN1173" i="1"/>
  <c r="AZ1155" i="1"/>
  <c r="AO1155" i="1"/>
  <c r="AN1155" i="1"/>
  <c r="AZ1137" i="1"/>
  <c r="AO1137" i="1"/>
  <c r="AN1137" i="1"/>
  <c r="AZ1119" i="1"/>
  <c r="AO1119" i="1"/>
  <c r="AN1119" i="1"/>
  <c r="AZ1120" i="1"/>
  <c r="AO1120" i="1"/>
  <c r="AN1120" i="1"/>
  <c r="BC1114" i="1"/>
  <c r="AR1114" i="1"/>
  <c r="BH1114" i="1"/>
  <c r="AW1114" i="1"/>
  <c r="BE1114" i="1"/>
  <c r="AT1114" i="1"/>
  <c r="AQ1114" i="1"/>
  <c r="BB1114" i="1"/>
  <c r="AU1114" i="1"/>
  <c r="BF1114" i="1"/>
  <c r="BH1112" i="1"/>
  <c r="AW1112" i="1"/>
  <c r="BA1112" i="1"/>
  <c r="AP1112" i="1"/>
  <c r="AD1112" i="1"/>
  <c r="BD1112" i="1"/>
  <c r="AS1112" i="1"/>
  <c r="BC1110" i="1"/>
  <c r="AR1110" i="1"/>
  <c r="BH1110" i="1"/>
  <c r="AW1110" i="1"/>
  <c r="BE1110" i="1"/>
  <c r="AT1110" i="1"/>
  <c r="AQ1110" i="1"/>
  <c r="BB1110" i="1"/>
  <c r="AU1110" i="1"/>
  <c r="BF1110" i="1"/>
  <c r="AZ1094" i="1"/>
  <c r="AO1094" i="1"/>
  <c r="AN1094" i="1"/>
  <c r="BE1087" i="1"/>
  <c r="AT1087" i="1"/>
  <c r="BC1087" i="1"/>
  <c r="AR1087" i="1"/>
  <c r="AD1087" i="1"/>
  <c r="AS1087" i="1"/>
  <c r="BD1087" i="1"/>
  <c r="BA1085" i="1"/>
  <c r="AP1085" i="1"/>
  <c r="AW1085" i="1"/>
  <c r="BH1085" i="1"/>
  <c r="BB1085" i="1"/>
  <c r="AQ1085" i="1"/>
  <c r="BF1085" i="1"/>
  <c r="AU1085" i="1"/>
  <c r="BE1083" i="1"/>
  <c r="AT1083" i="1"/>
  <c r="BC1083" i="1"/>
  <c r="AR1083" i="1"/>
  <c r="AD1083" i="1"/>
  <c r="AS1083" i="1"/>
  <c r="BD1083" i="1"/>
  <c r="AZ1074" i="1"/>
  <c r="AO1074" i="1"/>
  <c r="AN1074" i="1"/>
  <c r="BA1051" i="1"/>
  <c r="AP1051" i="1"/>
  <c r="AW1051" i="1"/>
  <c r="BH1051" i="1"/>
  <c r="BB1051" i="1"/>
  <c r="AQ1051" i="1"/>
  <c r="BF1051" i="1"/>
  <c r="AU1051" i="1"/>
  <c r="BE1049" i="1"/>
  <c r="AT1049" i="1"/>
  <c r="BC1049" i="1"/>
  <c r="AR1049" i="1"/>
  <c r="AD1049" i="1"/>
  <c r="AS1049" i="1"/>
  <c r="BD1049" i="1"/>
  <c r="BA1047" i="1"/>
  <c r="AP1047" i="1"/>
  <c r="AW1047" i="1"/>
  <c r="BH1047" i="1"/>
  <c r="BB1047" i="1"/>
  <c r="AQ1047" i="1"/>
  <c r="BF1047" i="1"/>
  <c r="AU1047" i="1"/>
  <c r="AZ1022" i="1"/>
  <c r="AO1022" i="1"/>
  <c r="AN1022" i="1"/>
  <c r="BE1015" i="1"/>
  <c r="AT1015" i="1"/>
  <c r="BC1015" i="1"/>
  <c r="AR1015" i="1"/>
  <c r="AD1015" i="1"/>
  <c r="AS1015" i="1"/>
  <c r="BD1015" i="1"/>
  <c r="BE1013" i="1"/>
  <c r="AT1013" i="1"/>
  <c r="AW1013" i="1"/>
  <c r="BH1013" i="1"/>
  <c r="BB1013" i="1"/>
  <c r="AQ1013" i="1"/>
  <c r="BF1013" i="1"/>
  <c r="AU1013" i="1"/>
  <c r="BE1011" i="1"/>
  <c r="AT1011" i="1"/>
  <c r="BC1011" i="1"/>
  <c r="AR1011" i="1"/>
  <c r="AD1011" i="1"/>
  <c r="AS1011" i="1"/>
  <c r="BD1011" i="1"/>
  <c r="AZ986" i="1"/>
  <c r="AO986" i="1"/>
  <c r="AN986" i="1"/>
  <c r="BC980" i="1"/>
  <c r="AR980" i="1"/>
  <c r="BH980" i="1"/>
  <c r="AW980" i="1"/>
  <c r="BE980" i="1"/>
  <c r="AT980" i="1"/>
  <c r="AQ980" i="1"/>
  <c r="BB980" i="1"/>
  <c r="AU980" i="1"/>
  <c r="BF980" i="1"/>
  <c r="BH978" i="1"/>
  <c r="AW978" i="1"/>
  <c r="BA978" i="1"/>
  <c r="AP978" i="1"/>
  <c r="AD978" i="1"/>
  <c r="BD978" i="1"/>
  <c r="AS978" i="1"/>
  <c r="BC976" i="1"/>
  <c r="AR976" i="1"/>
  <c r="BH976" i="1"/>
  <c r="AW976" i="1"/>
  <c r="BE976" i="1"/>
  <c r="AT976" i="1"/>
  <c r="AQ976" i="1"/>
  <c r="BB976" i="1"/>
  <c r="AU976" i="1"/>
  <c r="BF976" i="1"/>
  <c r="BH974" i="1"/>
  <c r="AW974" i="1"/>
  <c r="BA974" i="1"/>
  <c r="AP974" i="1"/>
  <c r="AD974" i="1"/>
  <c r="BD974" i="1"/>
  <c r="AS974" i="1"/>
  <c r="BC953" i="1"/>
  <c r="AR953" i="1"/>
  <c r="BA953" i="1"/>
  <c r="AP953" i="1"/>
  <c r="AD953" i="1"/>
  <c r="BD953" i="1"/>
  <c r="AS953" i="1"/>
  <c r="BH951" i="1"/>
  <c r="AW951" i="1"/>
  <c r="BE951" i="1"/>
  <c r="AT951" i="1"/>
  <c r="AQ951" i="1"/>
  <c r="BB951" i="1"/>
  <c r="AU951" i="1"/>
  <c r="BF951" i="1"/>
  <c r="BC949" i="1"/>
  <c r="AR949" i="1"/>
  <c r="BA949" i="1"/>
  <c r="AP949" i="1"/>
  <c r="AD949" i="1"/>
  <c r="BD949" i="1"/>
  <c r="AS949" i="1"/>
  <c r="BH947" i="1"/>
  <c r="AW947" i="1"/>
  <c r="BE947" i="1"/>
  <c r="AT947" i="1"/>
  <c r="AQ947" i="1"/>
  <c r="BB947" i="1"/>
  <c r="AU947" i="1"/>
  <c r="BF947" i="1"/>
  <c r="BA907" i="1"/>
  <c r="AP907" i="1"/>
  <c r="BE907" i="1"/>
  <c r="AT907" i="1"/>
  <c r="AD907" i="1"/>
  <c r="BD907" i="1"/>
  <c r="AS907" i="1"/>
  <c r="BC905" i="1"/>
  <c r="AR905" i="1"/>
  <c r="BH905" i="1"/>
  <c r="AW905" i="1"/>
  <c r="BB905" i="1"/>
  <c r="AQ905" i="1"/>
  <c r="BF905" i="1"/>
  <c r="AU905" i="1"/>
  <c r="BA903" i="1"/>
  <c r="AP903" i="1"/>
  <c r="BE903" i="1"/>
  <c r="AT903" i="1"/>
  <c r="AD903" i="1"/>
  <c r="BD903" i="1"/>
  <c r="AS903" i="1"/>
  <c r="BC880" i="1"/>
  <c r="AR880" i="1"/>
  <c r="BH880" i="1"/>
  <c r="AW880" i="1"/>
  <c r="BB880" i="1"/>
  <c r="AQ880" i="1"/>
  <c r="BF880" i="1"/>
  <c r="AU880" i="1"/>
  <c r="BA878" i="1"/>
  <c r="AP878" i="1"/>
  <c r="BE878" i="1"/>
  <c r="AT878" i="1"/>
  <c r="AD878" i="1"/>
  <c r="BD878" i="1"/>
  <c r="AS878" i="1"/>
  <c r="BC876" i="1"/>
  <c r="AR876" i="1"/>
  <c r="BH876" i="1"/>
  <c r="AW876" i="1"/>
  <c r="BB876" i="1"/>
  <c r="AQ876" i="1"/>
  <c r="BF876" i="1"/>
  <c r="AU876" i="1"/>
  <c r="AZ958" i="1"/>
  <c r="AO958" i="1"/>
  <c r="AN958" i="1"/>
  <c r="AZ938" i="1"/>
  <c r="AO938" i="1"/>
  <c r="AN938" i="1"/>
  <c r="BE916" i="1"/>
  <c r="AT916" i="1"/>
  <c r="BC916" i="1"/>
  <c r="AR916" i="1"/>
  <c r="AD916" i="1"/>
  <c r="AS916" i="1"/>
  <c r="BD916" i="1"/>
  <c r="BA914" i="1"/>
  <c r="AP914" i="1"/>
  <c r="AW914" i="1"/>
  <c r="BH914" i="1"/>
  <c r="BB914" i="1"/>
  <c r="AQ914" i="1"/>
  <c r="BF914" i="1"/>
  <c r="AU914" i="1"/>
  <c r="BB912" i="1"/>
  <c r="AQ912" i="1"/>
  <c r="BF912" i="1"/>
  <c r="AU912" i="1"/>
  <c r="BA912" i="1"/>
  <c r="AP912" i="1"/>
  <c r="BE912" i="1"/>
  <c r="AT912" i="1"/>
  <c r="AZ889" i="1"/>
  <c r="AO889" i="1"/>
  <c r="AN889" i="1"/>
  <c r="AZ885" i="1"/>
  <c r="AO885" i="1"/>
  <c r="AN885" i="1"/>
  <c r="AZ869" i="1"/>
  <c r="AO869" i="1"/>
  <c r="AN869" i="1"/>
  <c r="AD863" i="1"/>
  <c r="BD863" i="1"/>
  <c r="AS863" i="1"/>
  <c r="BC863" i="1"/>
  <c r="AR863" i="1"/>
  <c r="BH863" i="1"/>
  <c r="AW863" i="1"/>
  <c r="BF862" i="1"/>
  <c r="AU862" i="1"/>
  <c r="BD862" i="1"/>
  <c r="AS862" i="1"/>
  <c r="AP862" i="1"/>
  <c r="BA862" i="1"/>
  <c r="AT862" i="1"/>
  <c r="BE862" i="1"/>
  <c r="AD859" i="1"/>
  <c r="BD859" i="1"/>
  <c r="AS859" i="1"/>
  <c r="BC859" i="1"/>
  <c r="AR859" i="1"/>
  <c r="BH859" i="1"/>
  <c r="AW859" i="1"/>
  <c r="BB857" i="1"/>
  <c r="AQ857" i="1"/>
  <c r="BF857" i="1"/>
  <c r="AU857" i="1"/>
  <c r="BA857" i="1"/>
  <c r="AP857" i="1"/>
  <c r="BE857" i="1"/>
  <c r="AT857" i="1"/>
  <c r="AD844" i="1"/>
  <c r="BD844" i="1"/>
  <c r="AS844" i="1"/>
  <c r="BC844" i="1"/>
  <c r="AR844" i="1"/>
  <c r="BH844" i="1"/>
  <c r="AW844" i="1"/>
  <c r="BB842" i="1"/>
  <c r="AQ842" i="1"/>
  <c r="BF842" i="1"/>
  <c r="AU842" i="1"/>
  <c r="BA842" i="1"/>
  <c r="AP842" i="1"/>
  <c r="BE842" i="1"/>
  <c r="AT842" i="1"/>
  <c r="AD840" i="1"/>
  <c r="BD840" i="1"/>
  <c r="AS840" i="1"/>
  <c r="BC840" i="1"/>
  <c r="AR840" i="1"/>
  <c r="BH840" i="1"/>
  <c r="AW840" i="1"/>
  <c r="BB827" i="1"/>
  <c r="AQ827" i="1"/>
  <c r="BF827" i="1"/>
  <c r="AU827" i="1"/>
  <c r="BA827" i="1"/>
  <c r="AP827" i="1"/>
  <c r="BE827" i="1"/>
  <c r="AT827" i="1"/>
  <c r="AD825" i="1"/>
  <c r="BD825" i="1"/>
  <c r="AS825" i="1"/>
  <c r="BC825" i="1"/>
  <c r="AR825" i="1"/>
  <c r="BH825" i="1"/>
  <c r="AW825" i="1"/>
  <c r="BB823" i="1"/>
  <c r="AQ823" i="1"/>
  <c r="BF823" i="1"/>
  <c r="AU823" i="1"/>
  <c r="BA823" i="1"/>
  <c r="AP823" i="1"/>
  <c r="BE823" i="1"/>
  <c r="AT823" i="1"/>
  <c r="AD821" i="1"/>
  <c r="BD821" i="1"/>
  <c r="AS821" i="1"/>
  <c r="BC821" i="1"/>
  <c r="AR821" i="1"/>
  <c r="BH821" i="1"/>
  <c r="AW821" i="1"/>
  <c r="BB808" i="1"/>
  <c r="AQ808" i="1"/>
  <c r="BF808" i="1"/>
  <c r="AU808" i="1"/>
  <c r="BA808" i="1"/>
  <c r="AP808" i="1"/>
  <c r="BE808" i="1"/>
  <c r="AT808" i="1"/>
  <c r="AD806" i="1"/>
  <c r="BD806" i="1"/>
  <c r="AS806" i="1"/>
  <c r="BC806" i="1"/>
  <c r="AR806" i="1"/>
  <c r="BH806" i="1"/>
  <c r="AW806" i="1"/>
  <c r="BB804" i="1"/>
  <c r="AQ804" i="1"/>
  <c r="BF804" i="1"/>
  <c r="AU804" i="1"/>
  <c r="BA804" i="1"/>
  <c r="AP804" i="1"/>
  <c r="BE804" i="1"/>
  <c r="AT804" i="1"/>
  <c r="AD791" i="1"/>
  <c r="BD791" i="1"/>
  <c r="AS791" i="1"/>
  <c r="BC791" i="1"/>
  <c r="AR791" i="1"/>
  <c r="BH791" i="1"/>
  <c r="AW791" i="1"/>
  <c r="BB789" i="1"/>
  <c r="AQ789" i="1"/>
  <c r="BF789" i="1"/>
  <c r="AU789" i="1"/>
  <c r="BA789" i="1"/>
  <c r="AP789" i="1"/>
  <c r="BE789" i="1"/>
  <c r="AT789" i="1"/>
  <c r="AD787" i="1"/>
  <c r="BD787" i="1"/>
  <c r="AS787" i="1"/>
  <c r="BC787" i="1"/>
  <c r="AR787" i="1"/>
  <c r="BH787" i="1"/>
  <c r="AW787" i="1"/>
  <c r="BB785" i="1"/>
  <c r="AQ785" i="1"/>
  <c r="BF785" i="1"/>
  <c r="AU785" i="1"/>
  <c r="BA785" i="1"/>
  <c r="AP785" i="1"/>
  <c r="BE785" i="1"/>
  <c r="AT785" i="1"/>
  <c r="AD772" i="1"/>
  <c r="BD772" i="1"/>
  <c r="AS772" i="1"/>
  <c r="BC772" i="1"/>
  <c r="AR772" i="1"/>
  <c r="BH772" i="1"/>
  <c r="AW772" i="1"/>
  <c r="BB770" i="1"/>
  <c r="AQ770" i="1"/>
  <c r="BF770" i="1"/>
  <c r="AU770" i="1"/>
  <c r="BA770" i="1"/>
  <c r="AP770" i="1"/>
  <c r="BE770" i="1"/>
  <c r="AT770" i="1"/>
  <c r="AD768" i="1"/>
  <c r="BD768" i="1"/>
  <c r="AS768" i="1"/>
  <c r="BC768" i="1"/>
  <c r="AR768" i="1"/>
  <c r="BH768" i="1"/>
  <c r="AW768" i="1"/>
  <c r="BB755" i="1"/>
  <c r="AQ755" i="1"/>
  <c r="BF755" i="1"/>
  <c r="AU755" i="1"/>
  <c r="BA755" i="1"/>
  <c r="AP755" i="1"/>
  <c r="BE755" i="1"/>
  <c r="AT755" i="1"/>
  <c r="AD753" i="1"/>
  <c r="BD753" i="1"/>
  <c r="AS753" i="1"/>
  <c r="BC753" i="1"/>
  <c r="AR753" i="1"/>
  <c r="BH753" i="1"/>
  <c r="AW753" i="1"/>
  <c r="BB751" i="1"/>
  <c r="AQ751" i="1"/>
  <c r="BF751" i="1"/>
  <c r="AU751" i="1"/>
  <c r="BA751" i="1"/>
  <c r="AP751" i="1"/>
  <c r="BE751" i="1"/>
  <c r="AT751" i="1"/>
  <c r="AD749" i="1"/>
  <c r="BD749" i="1"/>
  <c r="AS749" i="1"/>
  <c r="BC749" i="1"/>
  <c r="AR749" i="1"/>
  <c r="BH749" i="1"/>
  <c r="AW749" i="1"/>
  <c r="V2" i="1"/>
  <c r="BA1349" i="1"/>
  <c r="AP1349" i="1"/>
  <c r="AW1349" i="1"/>
  <c r="BH1349" i="1"/>
  <c r="BB1349" i="1"/>
  <c r="AQ1349" i="1"/>
  <c r="BF1349" i="1"/>
  <c r="AU1349" i="1"/>
  <c r="BA1347" i="1"/>
  <c r="AP1347" i="1"/>
  <c r="BC1347" i="1"/>
  <c r="AR1347" i="1"/>
  <c r="AD1347" i="1"/>
  <c r="AS1347" i="1"/>
  <c r="BD1347" i="1"/>
  <c r="BA1345" i="1"/>
  <c r="AP1345" i="1"/>
  <c r="AW1345" i="1"/>
  <c r="BH1345" i="1"/>
  <c r="BB1345" i="1"/>
  <c r="AQ1345" i="1"/>
  <c r="BF1345" i="1"/>
  <c r="AU1345" i="1"/>
  <c r="BA1343" i="1"/>
  <c r="AP1343" i="1"/>
  <c r="BC1343" i="1"/>
  <c r="AR1343" i="1"/>
  <c r="AD1343" i="1"/>
  <c r="AS1343" i="1"/>
  <c r="BD1343" i="1"/>
  <c r="AZ1311" i="1"/>
  <c r="AO1311" i="1"/>
  <c r="AN1311" i="1"/>
  <c r="BC1304" i="1"/>
  <c r="AR1304" i="1"/>
  <c r="BH1304" i="1"/>
  <c r="AW1304" i="1"/>
  <c r="BE1304" i="1"/>
  <c r="AT1304" i="1"/>
  <c r="AQ1304" i="1"/>
  <c r="BB1304" i="1"/>
  <c r="AU1304" i="1"/>
  <c r="BF1304" i="1"/>
  <c r="BH1302" i="1"/>
  <c r="AW1302" i="1"/>
  <c r="BA1302" i="1"/>
  <c r="AP1302" i="1"/>
  <c r="AD1302" i="1"/>
  <c r="BD1302" i="1"/>
  <c r="AS1302" i="1"/>
  <c r="BC1300" i="1"/>
  <c r="AR1300" i="1"/>
  <c r="BH1300" i="1"/>
  <c r="AW1300" i="1"/>
  <c r="BE1300" i="1"/>
  <c r="AT1300" i="1"/>
  <c r="AQ1300" i="1"/>
  <c r="BB1300" i="1"/>
  <c r="AU1300" i="1"/>
  <c r="BF1300" i="1"/>
  <c r="BH1298" i="1"/>
  <c r="AW1298" i="1"/>
  <c r="BA1298" i="1"/>
  <c r="AP1298" i="1"/>
  <c r="AD1298" i="1"/>
  <c r="BD1298" i="1"/>
  <c r="AS1298" i="1"/>
  <c r="AZ1290" i="1"/>
  <c r="AO1290" i="1"/>
  <c r="AN1290" i="1"/>
  <c r="BA1267" i="1"/>
  <c r="AP1267" i="1"/>
  <c r="AW1267" i="1"/>
  <c r="BH1267" i="1"/>
  <c r="BB1267" i="1"/>
  <c r="AQ1267" i="1"/>
  <c r="BF1267" i="1"/>
  <c r="AU1267" i="1"/>
  <c r="BA1265" i="1"/>
  <c r="AP1265" i="1"/>
  <c r="BC1265" i="1"/>
  <c r="AR1265" i="1"/>
  <c r="AD1265" i="1"/>
  <c r="AS1265" i="1"/>
  <c r="BD1265" i="1"/>
  <c r="BA1263" i="1"/>
  <c r="AP1263" i="1"/>
  <c r="AW1263" i="1"/>
  <c r="BH1263" i="1"/>
  <c r="BB1263" i="1"/>
  <c r="AQ1263" i="1"/>
  <c r="BF1263" i="1"/>
  <c r="AU1263" i="1"/>
  <c r="BE1322" i="1"/>
  <c r="AT1322" i="1"/>
  <c r="BC1322" i="1"/>
  <c r="AR1322" i="1"/>
  <c r="AD1322" i="1"/>
  <c r="AS1322" i="1"/>
  <c r="BD1322" i="1"/>
  <c r="BE1320" i="1"/>
  <c r="AT1320" i="1"/>
  <c r="AW1320" i="1"/>
  <c r="BH1320" i="1"/>
  <c r="BB1320" i="1"/>
  <c r="AQ1320" i="1"/>
  <c r="BF1320" i="1"/>
  <c r="AU1320" i="1"/>
  <c r="BE1318" i="1"/>
  <c r="AT1318" i="1"/>
  <c r="BC1318" i="1"/>
  <c r="AR1318" i="1"/>
  <c r="AD1318" i="1"/>
  <c r="AS1318" i="1"/>
  <c r="BD1318" i="1"/>
  <c r="BE1316" i="1"/>
  <c r="AT1316" i="1"/>
  <c r="AW1316" i="1"/>
  <c r="BH1316" i="1"/>
  <c r="BB1316" i="1"/>
  <c r="AQ1316" i="1"/>
  <c r="BF1316" i="1"/>
  <c r="AU1316" i="1"/>
  <c r="BA1222" i="1"/>
  <c r="AP1222" i="1"/>
  <c r="AD1222" i="1"/>
  <c r="BD1222" i="1"/>
  <c r="AS1222" i="1"/>
  <c r="BC1220" i="1"/>
  <c r="AR1220" i="1"/>
  <c r="BE1220" i="1"/>
  <c r="AT1220" i="1"/>
  <c r="AQ1220" i="1"/>
  <c r="BB1220" i="1"/>
  <c r="AU1220" i="1"/>
  <c r="BF1220" i="1"/>
  <c r="BA1218" i="1"/>
  <c r="AP1218" i="1"/>
  <c r="AD1218" i="1"/>
  <c r="BD1218" i="1"/>
  <c r="AS1218" i="1"/>
  <c r="AZ1208" i="1"/>
  <c r="AO1208" i="1"/>
  <c r="AN1208" i="1"/>
  <c r="AZ1193" i="1"/>
  <c r="AO1193" i="1"/>
  <c r="AN1193" i="1"/>
  <c r="BA1187" i="1"/>
  <c r="AP1187" i="1"/>
  <c r="AW1187" i="1"/>
  <c r="BH1187" i="1"/>
  <c r="BB1187" i="1"/>
  <c r="AQ1187" i="1"/>
  <c r="BF1187" i="1"/>
  <c r="AU1187" i="1"/>
  <c r="BE1185" i="1"/>
  <c r="AT1185" i="1"/>
  <c r="BC1185" i="1"/>
  <c r="AR1185" i="1"/>
  <c r="AD1185" i="1"/>
  <c r="AS1185" i="1"/>
  <c r="BD1185" i="1"/>
  <c r="BA1183" i="1"/>
  <c r="AP1183" i="1"/>
  <c r="AW1183" i="1"/>
  <c r="BH1183" i="1"/>
  <c r="BB1183" i="1"/>
  <c r="AQ1183" i="1"/>
  <c r="BF1183" i="1"/>
  <c r="AU1183" i="1"/>
  <c r="BE1181" i="1"/>
  <c r="AT1181" i="1"/>
  <c r="BC1181" i="1"/>
  <c r="AR1181" i="1"/>
  <c r="AD1181" i="1"/>
  <c r="AS1181" i="1"/>
  <c r="BD1181" i="1"/>
  <c r="BA1169" i="1"/>
  <c r="AP1169" i="1"/>
  <c r="AW1169" i="1"/>
  <c r="BH1169" i="1"/>
  <c r="BB1169" i="1"/>
  <c r="AQ1169" i="1"/>
  <c r="BF1169" i="1"/>
  <c r="AU1169" i="1"/>
  <c r="BE1167" i="1"/>
  <c r="AT1167" i="1"/>
  <c r="BC1167" i="1"/>
  <c r="AR1167" i="1"/>
  <c r="AD1167" i="1"/>
  <c r="AS1167" i="1"/>
  <c r="BD1167" i="1"/>
  <c r="BA1165" i="1"/>
  <c r="AP1165" i="1"/>
  <c r="AW1165" i="1"/>
  <c r="BH1165" i="1"/>
  <c r="BB1165" i="1"/>
  <c r="AQ1165" i="1"/>
  <c r="BF1165" i="1"/>
  <c r="AU1165" i="1"/>
  <c r="BE1163" i="1"/>
  <c r="AT1163" i="1"/>
  <c r="BC1163" i="1"/>
  <c r="AR1163" i="1"/>
  <c r="AD1163" i="1"/>
  <c r="AS1163" i="1"/>
  <c r="BD1163" i="1"/>
  <c r="BA1151" i="1"/>
  <c r="AP1151" i="1"/>
  <c r="AW1151" i="1"/>
  <c r="BH1151" i="1"/>
  <c r="BB1151" i="1"/>
  <c r="AQ1151" i="1"/>
  <c r="BF1151" i="1"/>
  <c r="AU1151" i="1"/>
  <c r="BE1149" i="1"/>
  <c r="AT1149" i="1"/>
  <c r="BC1149" i="1"/>
  <c r="AR1149" i="1"/>
  <c r="AD1149" i="1"/>
  <c r="AS1149" i="1"/>
  <c r="BD1149" i="1"/>
  <c r="BA1147" i="1"/>
  <c r="AP1147" i="1"/>
  <c r="AW1147" i="1"/>
  <c r="BH1147" i="1"/>
  <c r="BB1147" i="1"/>
  <c r="AQ1147" i="1"/>
  <c r="BF1147" i="1"/>
  <c r="AU1147" i="1"/>
  <c r="BE1145" i="1"/>
  <c r="AT1145" i="1"/>
  <c r="BC1145" i="1"/>
  <c r="AR1145" i="1"/>
  <c r="AD1145" i="1"/>
  <c r="AS1145" i="1"/>
  <c r="BD1145" i="1"/>
  <c r="BA1133" i="1"/>
  <c r="AP1133" i="1"/>
  <c r="AW1133" i="1"/>
  <c r="BH1133" i="1"/>
  <c r="BB1133" i="1"/>
  <c r="AQ1133" i="1"/>
  <c r="BF1133" i="1"/>
  <c r="AU1133" i="1"/>
  <c r="BE1131" i="1"/>
  <c r="AT1131" i="1"/>
  <c r="BC1131" i="1"/>
  <c r="AR1131" i="1"/>
  <c r="AD1131" i="1"/>
  <c r="AS1131" i="1"/>
  <c r="BD1131" i="1"/>
  <c r="BA1129" i="1"/>
  <c r="AP1129" i="1"/>
  <c r="AW1129" i="1"/>
  <c r="BH1129" i="1"/>
  <c r="BB1129" i="1"/>
  <c r="AQ1129" i="1"/>
  <c r="BF1129" i="1"/>
  <c r="AU1129" i="1"/>
  <c r="BE1127" i="1"/>
  <c r="AT1127" i="1"/>
  <c r="BC1127" i="1"/>
  <c r="AR1127" i="1"/>
  <c r="AD1127" i="1"/>
  <c r="AS1127" i="1"/>
  <c r="BD1127" i="1"/>
  <c r="AZ1122" i="1"/>
  <c r="AO1122" i="1"/>
  <c r="AN1122" i="1"/>
  <c r="AZ1101" i="1"/>
  <c r="AO1101" i="1"/>
  <c r="AN1101" i="1"/>
  <c r="AZ1102" i="1"/>
  <c r="AO1102" i="1"/>
  <c r="AN1102" i="1"/>
  <c r="BC1070" i="1"/>
  <c r="AR1070" i="1"/>
  <c r="BA1070" i="1"/>
  <c r="AP1070" i="1"/>
  <c r="AD1070" i="1"/>
  <c r="BD1070" i="1"/>
  <c r="AS1070" i="1"/>
  <c r="BH1068" i="1"/>
  <c r="AW1068" i="1"/>
  <c r="BE1068" i="1"/>
  <c r="AT1068" i="1"/>
  <c r="AQ1068" i="1"/>
  <c r="BB1068" i="1"/>
  <c r="AU1068" i="1"/>
  <c r="BF1068" i="1"/>
  <c r="BC1066" i="1"/>
  <c r="AR1066" i="1"/>
  <c r="BA1066" i="1"/>
  <c r="AP1066" i="1"/>
  <c r="AD1066" i="1"/>
  <c r="BD1066" i="1"/>
  <c r="AS1066" i="1"/>
  <c r="BH1064" i="1"/>
  <c r="AW1064" i="1"/>
  <c r="BE1064" i="1"/>
  <c r="AT1064" i="1"/>
  <c r="AQ1064" i="1"/>
  <c r="BB1064" i="1"/>
  <c r="AU1064" i="1"/>
  <c r="BF1064" i="1"/>
  <c r="BH1034" i="1"/>
  <c r="AW1034" i="1"/>
  <c r="BE1034" i="1"/>
  <c r="AT1034" i="1"/>
  <c r="AQ1034" i="1"/>
  <c r="BB1034" i="1"/>
  <c r="AU1034" i="1"/>
  <c r="BF1034" i="1"/>
  <c r="BC1032" i="1"/>
  <c r="AR1032" i="1"/>
  <c r="BA1032" i="1"/>
  <c r="AP1032" i="1"/>
  <c r="AD1032" i="1"/>
  <c r="BD1032" i="1"/>
  <c r="AS1032" i="1"/>
  <c r="BH1030" i="1"/>
  <c r="AW1030" i="1"/>
  <c r="BE1030" i="1"/>
  <c r="AT1030" i="1"/>
  <c r="AQ1030" i="1"/>
  <c r="BB1030" i="1"/>
  <c r="AU1030" i="1"/>
  <c r="BF1030" i="1"/>
  <c r="BC1028" i="1"/>
  <c r="AR1028" i="1"/>
  <c r="BA1028" i="1"/>
  <c r="AP1028" i="1"/>
  <c r="AD1028" i="1"/>
  <c r="BD1028" i="1"/>
  <c r="AS1028" i="1"/>
  <c r="BH998" i="1"/>
  <c r="AW998" i="1"/>
  <c r="BA998" i="1"/>
  <c r="AP998" i="1"/>
  <c r="AD998" i="1"/>
  <c r="BD998" i="1"/>
  <c r="AS998" i="1"/>
  <c r="BC996" i="1"/>
  <c r="AR996" i="1"/>
  <c r="BH996" i="1"/>
  <c r="AW996" i="1"/>
  <c r="BE996" i="1"/>
  <c r="AT996" i="1"/>
  <c r="AQ996" i="1"/>
  <c r="BB996" i="1"/>
  <c r="AU996" i="1"/>
  <c r="BF996" i="1"/>
  <c r="BH994" i="1"/>
  <c r="AW994" i="1"/>
  <c r="BA994" i="1"/>
  <c r="AP994" i="1"/>
  <c r="AD994" i="1"/>
  <c r="BD994" i="1"/>
  <c r="AS994" i="1"/>
  <c r="BC992" i="1"/>
  <c r="AR992" i="1"/>
  <c r="BH992" i="1"/>
  <c r="AW992" i="1"/>
  <c r="BE992" i="1"/>
  <c r="AT992" i="1"/>
  <c r="AQ992" i="1"/>
  <c r="BB992" i="1"/>
  <c r="AU992" i="1"/>
  <c r="BF992" i="1"/>
  <c r="BC969" i="1"/>
  <c r="AR969" i="1"/>
  <c r="BA969" i="1"/>
  <c r="AP969" i="1"/>
  <c r="AD969" i="1"/>
  <c r="BD969" i="1"/>
  <c r="AS969" i="1"/>
  <c r="BH967" i="1"/>
  <c r="AW967" i="1"/>
  <c r="BE967" i="1"/>
  <c r="AT967" i="1"/>
  <c r="AQ967" i="1"/>
  <c r="BB967" i="1"/>
  <c r="AU967" i="1"/>
  <c r="BF967" i="1"/>
  <c r="BC965" i="1"/>
  <c r="AR965" i="1"/>
  <c r="BA965" i="1"/>
  <c r="AP965" i="1"/>
  <c r="AD965" i="1"/>
  <c r="BD965" i="1"/>
  <c r="AS965" i="1"/>
  <c r="AZ957" i="1"/>
  <c r="AO957" i="1"/>
  <c r="AN957" i="1"/>
  <c r="BH935" i="1"/>
  <c r="AW935" i="1"/>
  <c r="BE935" i="1"/>
  <c r="AT935" i="1"/>
  <c r="AQ935" i="1"/>
  <c r="BB935" i="1"/>
  <c r="AU935" i="1"/>
  <c r="BF935" i="1"/>
  <c r="BC933" i="1"/>
  <c r="AR933" i="1"/>
  <c r="BA933" i="1"/>
  <c r="AP933" i="1"/>
  <c r="AD933" i="1"/>
  <c r="BD933" i="1"/>
  <c r="AS933" i="1"/>
  <c r="BH931" i="1"/>
  <c r="AW931" i="1"/>
  <c r="BE931" i="1"/>
  <c r="AT931" i="1"/>
  <c r="AQ931" i="1"/>
  <c r="BB931" i="1"/>
  <c r="AU931" i="1"/>
  <c r="BF931" i="1"/>
  <c r="BC929" i="1"/>
  <c r="AR929" i="1"/>
  <c r="BA929" i="1"/>
  <c r="AP929" i="1"/>
  <c r="AD929" i="1"/>
  <c r="BD929" i="1"/>
  <c r="AS929" i="1"/>
  <c r="BC898" i="1"/>
  <c r="AR898" i="1"/>
  <c r="BH898" i="1"/>
  <c r="AW898" i="1"/>
  <c r="BB898" i="1"/>
  <c r="AQ898" i="1"/>
  <c r="BF898" i="1"/>
  <c r="AU898" i="1"/>
  <c r="BC896" i="1"/>
  <c r="AR896" i="1"/>
  <c r="BH896" i="1"/>
  <c r="AW896" i="1"/>
  <c r="BB896" i="1"/>
  <c r="AQ896" i="1"/>
  <c r="BF896" i="1"/>
  <c r="AU896" i="1"/>
  <c r="BA894" i="1"/>
  <c r="AP894" i="1"/>
  <c r="BE894" i="1"/>
  <c r="AT894" i="1"/>
  <c r="AD894" i="1"/>
  <c r="BD894" i="1"/>
  <c r="AS894" i="1"/>
  <c r="AD899" i="1"/>
  <c r="BD899" i="1"/>
  <c r="AS899" i="1"/>
  <c r="BC899" i="1"/>
  <c r="AR899" i="1"/>
  <c r="BH899" i="1"/>
  <c r="AW899" i="1"/>
  <c r="AZ940" i="1"/>
  <c r="AO940" i="1"/>
  <c r="AN940" i="1"/>
  <c r="AZ920" i="1"/>
  <c r="AO920" i="1"/>
  <c r="AN920" i="1"/>
  <c r="AD854" i="1"/>
  <c r="BD854" i="1"/>
  <c r="AS854" i="1"/>
  <c r="BC854" i="1"/>
  <c r="AR854" i="1"/>
  <c r="BH854" i="1"/>
  <c r="AW854" i="1"/>
  <c r="BB852" i="1"/>
  <c r="AQ852" i="1"/>
  <c r="BF852" i="1"/>
  <c r="AU852" i="1"/>
  <c r="BA852" i="1"/>
  <c r="AP852" i="1"/>
  <c r="BE852" i="1"/>
  <c r="AT852" i="1"/>
  <c r="AD850" i="1"/>
  <c r="BD850" i="1"/>
  <c r="AS850" i="1"/>
  <c r="BC850" i="1"/>
  <c r="AR850" i="1"/>
  <c r="BH850" i="1"/>
  <c r="AW850" i="1"/>
  <c r="BB848" i="1"/>
  <c r="AQ848" i="1"/>
  <c r="BF848" i="1"/>
  <c r="AU848" i="1"/>
  <c r="BA848" i="1"/>
  <c r="AP848" i="1"/>
  <c r="BE848" i="1"/>
  <c r="AT848" i="1"/>
  <c r="AD835" i="1"/>
  <c r="BD835" i="1"/>
  <c r="AS835" i="1"/>
  <c r="BC835" i="1"/>
  <c r="AR835" i="1"/>
  <c r="BH835" i="1"/>
  <c r="AW835" i="1"/>
  <c r="BB833" i="1"/>
  <c r="AQ833" i="1"/>
  <c r="BF833" i="1"/>
  <c r="AU833" i="1"/>
  <c r="BA833" i="1"/>
  <c r="AP833" i="1"/>
  <c r="BE833" i="1"/>
  <c r="AT833" i="1"/>
  <c r="AD831" i="1"/>
  <c r="BD831" i="1"/>
  <c r="AS831" i="1"/>
  <c r="BC831" i="1"/>
  <c r="AR831" i="1"/>
  <c r="BH831" i="1"/>
  <c r="AW831" i="1"/>
  <c r="BB818" i="1"/>
  <c r="AQ818" i="1"/>
  <c r="BF818" i="1"/>
  <c r="AU818" i="1"/>
  <c r="BA818" i="1"/>
  <c r="AP818" i="1"/>
  <c r="BE818" i="1"/>
  <c r="AT818" i="1"/>
  <c r="AD816" i="1"/>
  <c r="BD816" i="1"/>
  <c r="AS816" i="1"/>
  <c r="BC816" i="1"/>
  <c r="AR816" i="1"/>
  <c r="BH816" i="1"/>
  <c r="AW816" i="1"/>
  <c r="BB814" i="1"/>
  <c r="AQ814" i="1"/>
  <c r="BF814" i="1"/>
  <c r="AU814" i="1"/>
  <c r="BA814" i="1"/>
  <c r="AP814" i="1"/>
  <c r="BE814" i="1"/>
  <c r="AT814" i="1"/>
  <c r="AD812" i="1"/>
  <c r="BD812" i="1"/>
  <c r="AS812" i="1"/>
  <c r="BC812" i="1"/>
  <c r="AR812" i="1"/>
  <c r="BH812" i="1"/>
  <c r="AW812" i="1"/>
  <c r="BB799" i="1"/>
  <c r="AQ799" i="1"/>
  <c r="BF799" i="1"/>
  <c r="AU799" i="1"/>
  <c r="BA799" i="1"/>
  <c r="AP799" i="1"/>
  <c r="BE799" i="1"/>
  <c r="AT799" i="1"/>
  <c r="AD797" i="1"/>
  <c r="BD797" i="1"/>
  <c r="AS797" i="1"/>
  <c r="BC797" i="1"/>
  <c r="AR797" i="1"/>
  <c r="BH797" i="1"/>
  <c r="AW797" i="1"/>
  <c r="BB795" i="1"/>
  <c r="AQ795" i="1"/>
  <c r="BF795" i="1"/>
  <c r="AU795" i="1"/>
  <c r="BA795" i="1"/>
  <c r="AP795" i="1"/>
  <c r="BE795" i="1"/>
  <c r="AT795" i="1"/>
  <c r="AD782" i="1"/>
  <c r="BD782" i="1"/>
  <c r="AS782" i="1"/>
  <c r="BC782" i="1"/>
  <c r="AR782" i="1"/>
  <c r="BH782" i="1"/>
  <c r="AW782" i="1"/>
  <c r="BB780" i="1"/>
  <c r="AQ780" i="1"/>
  <c r="BF780" i="1"/>
  <c r="AU780" i="1"/>
  <c r="BA780" i="1"/>
  <c r="AP780" i="1"/>
  <c r="BE780" i="1"/>
  <c r="AT780" i="1"/>
  <c r="AD778" i="1"/>
  <c r="BD778" i="1"/>
  <c r="AS778" i="1"/>
  <c r="BC778" i="1"/>
  <c r="AR778" i="1"/>
  <c r="BH778" i="1"/>
  <c r="AW778" i="1"/>
  <c r="BB776" i="1"/>
  <c r="AQ776" i="1"/>
  <c r="BF776" i="1"/>
  <c r="AU776" i="1"/>
  <c r="BA776" i="1"/>
  <c r="AP776" i="1"/>
  <c r="BE776" i="1"/>
  <c r="AT776" i="1"/>
  <c r="AD763" i="1"/>
  <c r="BD763" i="1"/>
  <c r="AS763" i="1"/>
  <c r="BC763" i="1"/>
  <c r="AR763" i="1"/>
  <c r="BH763" i="1"/>
  <c r="AW763" i="1"/>
  <c r="BB761" i="1"/>
  <c r="AQ761" i="1"/>
  <c r="BF761" i="1"/>
  <c r="AU761" i="1"/>
  <c r="BA761" i="1"/>
  <c r="AP761" i="1"/>
  <c r="BE761" i="1"/>
  <c r="AT761" i="1"/>
  <c r="AD759" i="1"/>
  <c r="BD759" i="1"/>
  <c r="AS759" i="1"/>
  <c r="BC759" i="1"/>
  <c r="AR759" i="1"/>
  <c r="BH759" i="1"/>
  <c r="AW759" i="1"/>
  <c r="BB746" i="1"/>
  <c r="AQ746" i="1"/>
  <c r="BF746" i="1"/>
  <c r="AU746" i="1"/>
  <c r="BA746" i="1"/>
  <c r="AP746" i="1"/>
  <c r="BE746" i="1"/>
  <c r="AT746" i="1"/>
  <c r="AD744" i="1"/>
  <c r="BD744" i="1"/>
  <c r="AS744" i="1"/>
  <c r="BC744" i="1"/>
  <c r="AR744" i="1"/>
  <c r="BH744" i="1"/>
  <c r="AW744" i="1"/>
  <c r="BB742" i="1"/>
  <c r="AQ742" i="1"/>
  <c r="BF742" i="1"/>
  <c r="AU742" i="1"/>
  <c r="BA742" i="1"/>
  <c r="AP742" i="1"/>
  <c r="BE742" i="1"/>
  <c r="AT742" i="1"/>
  <c r="AD740" i="1"/>
  <c r="BD740" i="1"/>
  <c r="AS740" i="1"/>
  <c r="BC740" i="1"/>
  <c r="AR740" i="1"/>
  <c r="BH740" i="1"/>
  <c r="AW740" i="1"/>
  <c r="BB664" i="1"/>
  <c r="AN1367" i="1"/>
  <c r="AZ1367" i="1"/>
  <c r="AO1367" i="1"/>
  <c r="BA1285" i="1"/>
  <c r="AP1285" i="1"/>
  <c r="BC1285" i="1"/>
  <c r="AR1285" i="1"/>
  <c r="AD1285" i="1"/>
  <c r="AS1285" i="1"/>
  <c r="BD1285" i="1"/>
  <c r="BA1283" i="1"/>
  <c r="AP1283" i="1"/>
  <c r="AW1283" i="1"/>
  <c r="BH1283" i="1"/>
  <c r="BB1283" i="1"/>
  <c r="AQ1283" i="1"/>
  <c r="BF1283" i="1"/>
  <c r="AU1283" i="1"/>
  <c r="BA1281" i="1"/>
  <c r="AP1281" i="1"/>
  <c r="BC1281" i="1"/>
  <c r="AR1281" i="1"/>
  <c r="AD1281" i="1"/>
  <c r="AS1281" i="1"/>
  <c r="BD1281" i="1"/>
  <c r="AZ1272" i="1"/>
  <c r="AO1272" i="1"/>
  <c r="AN1272" i="1"/>
  <c r="BH1250" i="1"/>
  <c r="AW1250" i="1"/>
  <c r="BC1250" i="1"/>
  <c r="AR1250" i="1"/>
  <c r="BE1250" i="1"/>
  <c r="AT1250" i="1"/>
  <c r="AQ1250" i="1"/>
  <c r="BB1250" i="1"/>
  <c r="AU1250" i="1"/>
  <c r="BF1250" i="1"/>
  <c r="BA1248" i="1"/>
  <c r="AP1248" i="1"/>
  <c r="AD1248" i="1"/>
  <c r="BD1248" i="1"/>
  <c r="AS1248" i="1"/>
  <c r="BC1246" i="1"/>
  <c r="AR1246" i="1"/>
  <c r="BE1246" i="1"/>
  <c r="AT1246" i="1"/>
  <c r="AQ1246" i="1"/>
  <c r="BB1246" i="1"/>
  <c r="AU1246" i="1"/>
  <c r="BF1246" i="1"/>
  <c r="BA1244" i="1"/>
  <c r="AP1244" i="1"/>
  <c r="AD1244" i="1"/>
  <c r="BD1244" i="1"/>
  <c r="AS1244" i="1"/>
  <c r="BE1338" i="1"/>
  <c r="AT1338" i="1"/>
  <c r="BH1338" i="1"/>
  <c r="AW1338" i="1"/>
  <c r="BB1338" i="1"/>
  <c r="AQ1338" i="1"/>
  <c r="BF1338" i="1"/>
  <c r="AU1338" i="1"/>
  <c r="BE1336" i="1"/>
  <c r="AT1336" i="1"/>
  <c r="BC1336" i="1"/>
  <c r="AR1336" i="1"/>
  <c r="AD1336" i="1"/>
  <c r="AS1336" i="1"/>
  <c r="BD1336" i="1"/>
  <c r="BE1334" i="1"/>
  <c r="AT1334" i="1"/>
  <c r="AW1334" i="1"/>
  <c r="BH1334" i="1"/>
  <c r="BB1334" i="1"/>
  <c r="AQ1334" i="1"/>
  <c r="BF1334" i="1"/>
  <c r="AU1334" i="1"/>
  <c r="AD1240" i="1"/>
  <c r="BB1240" i="1"/>
  <c r="AQ1240" i="1"/>
  <c r="AR1240" i="1"/>
  <c r="BC1240" i="1"/>
  <c r="BH1240" i="1"/>
  <c r="AW1240" i="1"/>
  <c r="BH1238" i="1"/>
  <c r="AW1238" i="1"/>
  <c r="BA1238" i="1"/>
  <c r="AP1238" i="1"/>
  <c r="AD1238" i="1"/>
  <c r="BD1238" i="1"/>
  <c r="AS1238" i="1"/>
  <c r="BC1236" i="1"/>
  <c r="AR1236" i="1"/>
  <c r="BH1236" i="1"/>
  <c r="AW1236" i="1"/>
  <c r="BE1236" i="1"/>
  <c r="AT1236" i="1"/>
  <c r="AQ1236" i="1"/>
  <c r="BB1236" i="1"/>
  <c r="AU1236" i="1"/>
  <c r="BF1236" i="1"/>
  <c r="BF1241" i="1"/>
  <c r="AU1241" i="1"/>
  <c r="BD1241" i="1"/>
  <c r="AS1241" i="1"/>
  <c r="AP1241" i="1"/>
  <c r="BA1241" i="1"/>
  <c r="AT1241" i="1"/>
  <c r="BE1241" i="1"/>
  <c r="AZ1230" i="1"/>
  <c r="AO1230" i="1"/>
  <c r="AN1230" i="1"/>
  <c r="AZ1209" i="1"/>
  <c r="AO1209" i="1"/>
  <c r="AN1209" i="1"/>
  <c r="AZ1210" i="1"/>
  <c r="AO1210" i="1"/>
  <c r="AN1210" i="1"/>
  <c r="AD1203" i="1"/>
  <c r="BB1203" i="1"/>
  <c r="AQ1203" i="1"/>
  <c r="AR1203" i="1"/>
  <c r="BC1203" i="1"/>
  <c r="BH1203" i="1"/>
  <c r="AW1203" i="1"/>
  <c r="BA1200" i="1"/>
  <c r="AP1200" i="1"/>
  <c r="BE1200" i="1"/>
  <c r="AT1200" i="1"/>
  <c r="AD1200" i="1"/>
  <c r="BD1200" i="1"/>
  <c r="AS1200" i="1"/>
  <c r="AQ1204" i="1"/>
  <c r="BB1204" i="1"/>
  <c r="AD1204" i="1"/>
  <c r="BC1204" i="1"/>
  <c r="AR1204" i="1"/>
  <c r="BH1204" i="1"/>
  <c r="AW1204" i="1"/>
  <c r="AZ1158" i="1"/>
  <c r="AO1158" i="1"/>
  <c r="AN1158" i="1"/>
  <c r="AZ1138" i="1"/>
  <c r="AO1138" i="1"/>
  <c r="AN1138" i="1"/>
  <c r="AZ1194" i="1"/>
  <c r="AO1194" i="1"/>
  <c r="AN1194" i="1"/>
  <c r="AZ1177" i="1"/>
  <c r="AO1177" i="1"/>
  <c r="AN1177" i="1"/>
  <c r="AZ1159" i="1"/>
  <c r="AO1159" i="1"/>
  <c r="AN1159" i="1"/>
  <c r="AZ1141" i="1"/>
  <c r="AO1141" i="1"/>
  <c r="AN1141" i="1"/>
  <c r="AZ1123" i="1"/>
  <c r="AO1123" i="1"/>
  <c r="AN1123" i="1"/>
  <c r="AZ1124" i="1"/>
  <c r="AO1124" i="1"/>
  <c r="AN1124" i="1"/>
  <c r="BE1115" i="1"/>
  <c r="AT1115" i="1"/>
  <c r="AW1115" i="1"/>
  <c r="BH1115" i="1"/>
  <c r="BB1115" i="1"/>
  <c r="AQ1115" i="1"/>
  <c r="BF1115" i="1"/>
  <c r="AU1115" i="1"/>
  <c r="BE1113" i="1"/>
  <c r="AT1113" i="1"/>
  <c r="BC1113" i="1"/>
  <c r="AR1113" i="1"/>
  <c r="AD1113" i="1"/>
  <c r="AS1113" i="1"/>
  <c r="BD1113" i="1"/>
  <c r="BE1111" i="1"/>
  <c r="AT1111" i="1"/>
  <c r="AW1111" i="1"/>
  <c r="BH1111" i="1"/>
  <c r="BB1111" i="1"/>
  <c r="AQ1111" i="1"/>
  <c r="BF1111" i="1"/>
  <c r="AU1111" i="1"/>
  <c r="BE1109" i="1"/>
  <c r="AT1109" i="1"/>
  <c r="BC1109" i="1"/>
  <c r="AR1109" i="1"/>
  <c r="AD1109" i="1"/>
  <c r="AS1109" i="1"/>
  <c r="BD1109" i="1"/>
  <c r="AZ1104" i="1"/>
  <c r="AO1104" i="1"/>
  <c r="AN1104" i="1"/>
  <c r="BH1088" i="1"/>
  <c r="AW1088" i="1"/>
  <c r="BE1088" i="1"/>
  <c r="AT1088" i="1"/>
  <c r="AQ1088" i="1"/>
  <c r="BB1088" i="1"/>
  <c r="AU1088" i="1"/>
  <c r="BF1088" i="1"/>
  <c r="BC1086" i="1"/>
  <c r="AR1086" i="1"/>
  <c r="BA1086" i="1"/>
  <c r="AP1086" i="1"/>
  <c r="AD1086" i="1"/>
  <c r="BD1086" i="1"/>
  <c r="AS1086" i="1"/>
  <c r="BH1084" i="1"/>
  <c r="AW1084" i="1"/>
  <c r="BE1084" i="1"/>
  <c r="AT1084" i="1"/>
  <c r="AQ1084" i="1"/>
  <c r="BB1084" i="1"/>
  <c r="AU1084" i="1"/>
  <c r="BF1084" i="1"/>
  <c r="BC1082" i="1"/>
  <c r="AR1082" i="1"/>
  <c r="BA1082" i="1"/>
  <c r="AP1082" i="1"/>
  <c r="AD1082" i="1"/>
  <c r="BD1082" i="1"/>
  <c r="AS1082" i="1"/>
  <c r="BC1052" i="1"/>
  <c r="AR1052" i="1"/>
  <c r="BA1052" i="1"/>
  <c r="AP1052" i="1"/>
  <c r="AD1052" i="1"/>
  <c r="BD1052" i="1"/>
  <c r="AS1052" i="1"/>
  <c r="BH1050" i="1"/>
  <c r="AW1050" i="1"/>
  <c r="BE1050" i="1"/>
  <c r="AT1050" i="1"/>
  <c r="AQ1050" i="1"/>
  <c r="BB1050" i="1"/>
  <c r="AU1050" i="1"/>
  <c r="BF1050" i="1"/>
  <c r="BC1048" i="1"/>
  <c r="AR1048" i="1"/>
  <c r="BA1048" i="1"/>
  <c r="AP1048" i="1"/>
  <c r="AD1048" i="1"/>
  <c r="BD1048" i="1"/>
  <c r="AS1048" i="1"/>
  <c r="BH1046" i="1"/>
  <c r="AW1046" i="1"/>
  <c r="BE1046" i="1"/>
  <c r="AT1046" i="1"/>
  <c r="AQ1046" i="1"/>
  <c r="BB1046" i="1"/>
  <c r="AU1046" i="1"/>
  <c r="BF1046" i="1"/>
  <c r="BH1016" i="1"/>
  <c r="AW1016" i="1"/>
  <c r="BE1016" i="1"/>
  <c r="AT1016" i="1"/>
  <c r="AQ1016" i="1"/>
  <c r="BB1016" i="1"/>
  <c r="AU1016" i="1"/>
  <c r="BF1016" i="1"/>
  <c r="BH1014" i="1"/>
  <c r="AW1014" i="1"/>
  <c r="BA1014" i="1"/>
  <c r="AP1014" i="1"/>
  <c r="AD1014" i="1"/>
  <c r="BD1014" i="1"/>
  <c r="AS1014" i="1"/>
  <c r="BC1012" i="1"/>
  <c r="AR1012" i="1"/>
  <c r="BH1012" i="1"/>
  <c r="AW1012" i="1"/>
  <c r="BE1012" i="1"/>
  <c r="AT1012" i="1"/>
  <c r="AQ1012" i="1"/>
  <c r="BB1012" i="1"/>
  <c r="AU1012" i="1"/>
  <c r="BF1012" i="1"/>
  <c r="BH1010" i="1"/>
  <c r="AW1010" i="1"/>
  <c r="BA1010" i="1"/>
  <c r="AP1010" i="1"/>
  <c r="AD1010" i="1"/>
  <c r="BD1010" i="1"/>
  <c r="AS1010" i="1"/>
  <c r="AZ1002" i="1"/>
  <c r="AO1002" i="1"/>
  <c r="AN1002" i="1"/>
  <c r="BA979" i="1"/>
  <c r="AP979" i="1"/>
  <c r="AW979" i="1"/>
  <c r="BH979" i="1"/>
  <c r="BB979" i="1"/>
  <c r="AQ979" i="1"/>
  <c r="BF979" i="1"/>
  <c r="AU979" i="1"/>
  <c r="BA977" i="1"/>
  <c r="AP977" i="1"/>
  <c r="BC977" i="1"/>
  <c r="AR977" i="1"/>
  <c r="AD977" i="1"/>
  <c r="AS977" i="1"/>
  <c r="BD977" i="1"/>
  <c r="BA975" i="1"/>
  <c r="AP975" i="1"/>
  <c r="AW975" i="1"/>
  <c r="BH975" i="1"/>
  <c r="BB975" i="1"/>
  <c r="AQ975" i="1"/>
  <c r="BF975" i="1"/>
  <c r="AU975" i="1"/>
  <c r="BE952" i="1"/>
  <c r="AT952" i="1"/>
  <c r="BC952" i="1"/>
  <c r="AR952" i="1"/>
  <c r="AD952" i="1"/>
  <c r="AS952" i="1"/>
  <c r="BD952" i="1"/>
  <c r="BA950" i="1"/>
  <c r="AP950" i="1"/>
  <c r="AW950" i="1"/>
  <c r="BH950" i="1"/>
  <c r="BB950" i="1"/>
  <c r="AQ950" i="1"/>
  <c r="BF950" i="1"/>
  <c r="AU950" i="1"/>
  <c r="BE948" i="1"/>
  <c r="AT948" i="1"/>
  <c r="BC948" i="1"/>
  <c r="AR948" i="1"/>
  <c r="AD948" i="1"/>
  <c r="AS948" i="1"/>
  <c r="BD948" i="1"/>
  <c r="AZ939" i="1"/>
  <c r="AO939" i="1"/>
  <c r="AN939" i="1"/>
  <c r="BC908" i="1"/>
  <c r="AR908" i="1"/>
  <c r="BH908" i="1"/>
  <c r="AW908" i="1"/>
  <c r="BB908" i="1"/>
  <c r="AQ908" i="1"/>
  <c r="BF908" i="1"/>
  <c r="AU908" i="1"/>
  <c r="BA906" i="1"/>
  <c r="AP906" i="1"/>
  <c r="BE906" i="1"/>
  <c r="AT906" i="1"/>
  <c r="AD906" i="1"/>
  <c r="BD906" i="1"/>
  <c r="AS906" i="1"/>
  <c r="BC904" i="1"/>
  <c r="AR904" i="1"/>
  <c r="BH904" i="1"/>
  <c r="AW904" i="1"/>
  <c r="BB904" i="1"/>
  <c r="AQ904" i="1"/>
  <c r="BF904" i="1"/>
  <c r="AU904" i="1"/>
  <c r="BA902" i="1"/>
  <c r="AP902" i="1"/>
  <c r="BE902" i="1"/>
  <c r="AT902" i="1"/>
  <c r="AD902" i="1"/>
  <c r="BD902" i="1"/>
  <c r="AS902" i="1"/>
  <c r="BC881" i="1"/>
  <c r="AR881" i="1"/>
  <c r="BH881" i="1"/>
  <c r="AW881" i="1"/>
  <c r="BB881" i="1"/>
  <c r="AQ881" i="1"/>
  <c r="BF881" i="1"/>
  <c r="AU881" i="1"/>
  <c r="BA879" i="1"/>
  <c r="AP879" i="1"/>
  <c r="BE879" i="1"/>
  <c r="AT879" i="1"/>
  <c r="AD879" i="1"/>
  <c r="BD879" i="1"/>
  <c r="AS879" i="1"/>
  <c r="BC877" i="1"/>
  <c r="AR877" i="1"/>
  <c r="BH877" i="1"/>
  <c r="AW877" i="1"/>
  <c r="BB877" i="1"/>
  <c r="AQ877" i="1"/>
  <c r="BF877" i="1"/>
  <c r="AU877" i="1"/>
  <c r="BA875" i="1"/>
  <c r="AP875" i="1"/>
  <c r="BE875" i="1"/>
  <c r="AT875" i="1"/>
  <c r="AD875" i="1"/>
  <c r="BD875" i="1"/>
  <c r="AS875" i="1"/>
  <c r="AZ962" i="1"/>
  <c r="AO962" i="1"/>
  <c r="AN962" i="1"/>
  <c r="AZ942" i="1"/>
  <c r="AO942" i="1"/>
  <c r="AN942" i="1"/>
  <c r="AZ926" i="1"/>
  <c r="AO926" i="1"/>
  <c r="AN926" i="1"/>
  <c r="BH917" i="1"/>
  <c r="AW917" i="1"/>
  <c r="BE917" i="1"/>
  <c r="AT917" i="1"/>
  <c r="AQ917" i="1"/>
  <c r="BB917" i="1"/>
  <c r="AU917" i="1"/>
  <c r="BF917" i="1"/>
  <c r="BC915" i="1"/>
  <c r="AR915" i="1"/>
  <c r="BA915" i="1"/>
  <c r="AP915" i="1"/>
  <c r="AD915" i="1"/>
  <c r="BD915" i="1"/>
  <c r="AS915" i="1"/>
  <c r="BH913" i="1"/>
  <c r="AW913" i="1"/>
  <c r="BE913" i="1"/>
  <c r="AT913" i="1"/>
  <c r="AQ913" i="1"/>
  <c r="BB913" i="1"/>
  <c r="AU913" i="1"/>
  <c r="BF913" i="1"/>
  <c r="BB911" i="1"/>
  <c r="AQ911" i="1"/>
  <c r="BF911" i="1"/>
  <c r="AU911" i="1"/>
  <c r="BA911" i="1"/>
  <c r="AP911" i="1"/>
  <c r="BE911" i="1"/>
  <c r="AT911" i="1"/>
  <c r="AZ887" i="1"/>
  <c r="AO887" i="1"/>
  <c r="AN887" i="1"/>
  <c r="AZ871" i="1"/>
  <c r="AO871" i="1"/>
  <c r="AN871" i="1"/>
  <c r="AZ867" i="1"/>
  <c r="AO867" i="1"/>
  <c r="AN867" i="1"/>
  <c r="AD861" i="1"/>
  <c r="BB861" i="1"/>
  <c r="AQ861" i="1"/>
  <c r="AR861" i="1"/>
  <c r="BC861" i="1"/>
  <c r="BH861" i="1"/>
  <c r="AW861" i="1"/>
  <c r="BB860" i="1"/>
  <c r="AQ860" i="1"/>
  <c r="BF860" i="1"/>
  <c r="AU860" i="1"/>
  <c r="BA860" i="1"/>
  <c r="AP860" i="1"/>
  <c r="BE860" i="1"/>
  <c r="AT860" i="1"/>
  <c r="AD858" i="1"/>
  <c r="BD858" i="1"/>
  <c r="AS858" i="1"/>
  <c r="BC858" i="1"/>
  <c r="AR858" i="1"/>
  <c r="BH858" i="1"/>
  <c r="AW858" i="1"/>
  <c r="BB845" i="1"/>
  <c r="AQ845" i="1"/>
  <c r="BF845" i="1"/>
  <c r="AU845" i="1"/>
  <c r="BA845" i="1"/>
  <c r="AP845" i="1"/>
  <c r="BE845" i="1"/>
  <c r="AT845" i="1"/>
  <c r="AD843" i="1"/>
  <c r="BD843" i="1"/>
  <c r="AS843" i="1"/>
  <c r="BC843" i="1"/>
  <c r="AR843" i="1"/>
  <c r="BH843" i="1"/>
  <c r="AW843" i="1"/>
  <c r="BB841" i="1"/>
  <c r="AQ841" i="1"/>
  <c r="BF841" i="1"/>
  <c r="AU841" i="1"/>
  <c r="BA841" i="1"/>
  <c r="AP841" i="1"/>
  <c r="BE841" i="1"/>
  <c r="AT841" i="1"/>
  <c r="AD839" i="1"/>
  <c r="BD839" i="1"/>
  <c r="AS839" i="1"/>
  <c r="BC839" i="1"/>
  <c r="AR839" i="1"/>
  <c r="BH839" i="1"/>
  <c r="AW839" i="1"/>
  <c r="BB826" i="1"/>
  <c r="AQ826" i="1"/>
  <c r="BF826" i="1"/>
  <c r="AU826" i="1"/>
  <c r="BA826" i="1"/>
  <c r="AP826" i="1"/>
  <c r="BE826" i="1"/>
  <c r="AT826" i="1"/>
  <c r="AD824" i="1"/>
  <c r="BD824" i="1"/>
  <c r="AS824" i="1"/>
  <c r="BC824" i="1"/>
  <c r="AR824" i="1"/>
  <c r="BH824" i="1"/>
  <c r="AW824" i="1"/>
  <c r="BB822" i="1"/>
  <c r="AQ822" i="1"/>
  <c r="BF822" i="1"/>
  <c r="AU822" i="1"/>
  <c r="BA822" i="1"/>
  <c r="AP822" i="1"/>
  <c r="BE822" i="1"/>
  <c r="AT822" i="1"/>
  <c r="AD809" i="1"/>
  <c r="BD809" i="1"/>
  <c r="AS809" i="1"/>
  <c r="BC809" i="1"/>
  <c r="AR809" i="1"/>
  <c r="BH809" i="1"/>
  <c r="AW809" i="1"/>
  <c r="BB807" i="1"/>
  <c r="AQ807" i="1"/>
  <c r="BF807" i="1"/>
  <c r="AU807" i="1"/>
  <c r="BA807" i="1"/>
  <c r="AP807" i="1"/>
  <c r="BE807" i="1"/>
  <c r="AT807" i="1"/>
  <c r="AD805" i="1"/>
  <c r="BD805" i="1"/>
  <c r="AS805" i="1"/>
  <c r="BC805" i="1"/>
  <c r="AR805" i="1"/>
  <c r="BH805" i="1"/>
  <c r="AW805" i="1"/>
  <c r="BB803" i="1"/>
  <c r="AQ803" i="1"/>
  <c r="BF803" i="1"/>
  <c r="AU803" i="1"/>
  <c r="BA803" i="1"/>
  <c r="AP803" i="1"/>
  <c r="BE803" i="1"/>
  <c r="AT803" i="1"/>
  <c r="AD790" i="1"/>
  <c r="BD790" i="1"/>
  <c r="AS790" i="1"/>
  <c r="BC790" i="1"/>
  <c r="AR790" i="1"/>
  <c r="BH790" i="1"/>
  <c r="AW790" i="1"/>
  <c r="BB788" i="1"/>
  <c r="AQ788" i="1"/>
  <c r="BF788" i="1"/>
  <c r="AU788" i="1"/>
  <c r="BA788" i="1"/>
  <c r="AP788" i="1"/>
  <c r="BE788" i="1"/>
  <c r="AT788" i="1"/>
  <c r="AD786" i="1"/>
  <c r="BD786" i="1"/>
  <c r="AS786" i="1"/>
  <c r="BC786" i="1"/>
  <c r="AR786" i="1"/>
  <c r="BH786" i="1"/>
  <c r="AW786" i="1"/>
  <c r="BB773" i="1"/>
  <c r="AQ773" i="1"/>
  <c r="BF773" i="1"/>
  <c r="AU773" i="1"/>
  <c r="BA773" i="1"/>
  <c r="AP773" i="1"/>
  <c r="BE773" i="1"/>
  <c r="AT773" i="1"/>
  <c r="AD771" i="1"/>
  <c r="BD771" i="1"/>
  <c r="AS771" i="1"/>
  <c r="BC771" i="1"/>
  <c r="AR771" i="1"/>
  <c r="BH771" i="1"/>
  <c r="AW771" i="1"/>
  <c r="BB769" i="1"/>
  <c r="AQ769" i="1"/>
  <c r="BF769" i="1"/>
  <c r="AU769" i="1"/>
  <c r="BA769" i="1"/>
  <c r="AP769" i="1"/>
  <c r="BE769" i="1"/>
  <c r="AT769" i="1"/>
  <c r="AD767" i="1"/>
  <c r="BD767" i="1"/>
  <c r="AS767" i="1"/>
  <c r="BC767" i="1"/>
  <c r="AR767" i="1"/>
  <c r="BH767" i="1"/>
  <c r="AW767" i="1"/>
  <c r="BB754" i="1"/>
  <c r="AQ754" i="1"/>
  <c r="BF754" i="1"/>
  <c r="AU754" i="1"/>
  <c r="BA754" i="1"/>
  <c r="AP754" i="1"/>
  <c r="BE754" i="1"/>
  <c r="AT754" i="1"/>
  <c r="AD752" i="1"/>
  <c r="BD752" i="1"/>
  <c r="AS752" i="1"/>
  <c r="BC752" i="1"/>
  <c r="AR752" i="1"/>
  <c r="BH752" i="1"/>
  <c r="AW752" i="1"/>
  <c r="BB750" i="1"/>
  <c r="AQ750" i="1"/>
  <c r="BF750" i="1"/>
  <c r="AU750" i="1"/>
  <c r="BA750" i="1"/>
  <c r="AP750" i="1"/>
  <c r="BE750" i="1"/>
  <c r="AT750" i="1"/>
  <c r="BD211" i="1"/>
  <c r="BD390" i="1"/>
  <c r="V3" i="1"/>
  <c r="AA8" i="1"/>
  <c r="V6" i="1"/>
  <c r="AN1356" i="1"/>
  <c r="AZ1356" i="1"/>
  <c r="AO1356" i="1"/>
  <c r="BH1348" i="1"/>
  <c r="AW1348" i="1"/>
  <c r="BA1348" i="1"/>
  <c r="AP1348" i="1"/>
  <c r="AD1348" i="1"/>
  <c r="BD1348" i="1"/>
  <c r="AS1348" i="1"/>
  <c r="BC1346" i="1"/>
  <c r="AR1346" i="1"/>
  <c r="BH1346" i="1"/>
  <c r="AW1346" i="1"/>
  <c r="BE1346" i="1"/>
  <c r="AT1346" i="1"/>
  <c r="AQ1346" i="1"/>
  <c r="BB1346" i="1"/>
  <c r="AU1346" i="1"/>
  <c r="BF1346" i="1"/>
  <c r="BA1344" i="1"/>
  <c r="AP1344" i="1"/>
  <c r="AD1344" i="1"/>
  <c r="BD1344" i="1"/>
  <c r="AS1344" i="1"/>
  <c r="AZ1328" i="1"/>
  <c r="AO1328" i="1"/>
  <c r="AN1328" i="1"/>
  <c r="AZ1307" i="1"/>
  <c r="AO1307" i="1"/>
  <c r="AN1307" i="1"/>
  <c r="BE1303" i="1"/>
  <c r="AT1303" i="1"/>
  <c r="BC1303" i="1"/>
  <c r="AR1303" i="1"/>
  <c r="AD1303" i="1"/>
  <c r="AS1303" i="1"/>
  <c r="BD1303" i="1"/>
  <c r="BE1301" i="1"/>
  <c r="AT1301" i="1"/>
  <c r="AW1301" i="1"/>
  <c r="BH1301" i="1"/>
  <c r="BB1301" i="1"/>
  <c r="AQ1301" i="1"/>
  <c r="BF1301" i="1"/>
  <c r="AU1301" i="1"/>
  <c r="BE1299" i="1"/>
  <c r="AT1299" i="1"/>
  <c r="BC1299" i="1"/>
  <c r="AR1299" i="1"/>
  <c r="AD1299" i="1"/>
  <c r="AS1299" i="1"/>
  <c r="BD1299" i="1"/>
  <c r="AZ1274" i="1"/>
  <c r="AO1274" i="1"/>
  <c r="AN1274" i="1"/>
  <c r="BC1268" i="1"/>
  <c r="AR1268" i="1"/>
  <c r="BH1268" i="1"/>
  <c r="AW1268" i="1"/>
  <c r="BE1268" i="1"/>
  <c r="AT1268" i="1"/>
  <c r="AQ1268" i="1"/>
  <c r="BB1268" i="1"/>
  <c r="AU1268" i="1"/>
  <c r="BF1268" i="1"/>
  <c r="BH1266" i="1"/>
  <c r="AW1266" i="1"/>
  <c r="BA1266" i="1"/>
  <c r="AP1266" i="1"/>
  <c r="AD1266" i="1"/>
  <c r="BD1266" i="1"/>
  <c r="AS1266" i="1"/>
  <c r="BC1264" i="1"/>
  <c r="AR1264" i="1"/>
  <c r="BH1264" i="1"/>
  <c r="AW1264" i="1"/>
  <c r="BE1264" i="1"/>
  <c r="AT1264" i="1"/>
  <c r="AQ1264" i="1"/>
  <c r="BB1264" i="1"/>
  <c r="AU1264" i="1"/>
  <c r="BF1264" i="1"/>
  <c r="BA1262" i="1"/>
  <c r="AP1262" i="1"/>
  <c r="AD1262" i="1"/>
  <c r="BD1262" i="1"/>
  <c r="AS1262" i="1"/>
  <c r="AZ1254" i="1"/>
  <c r="AO1254" i="1"/>
  <c r="AN1254" i="1"/>
  <c r="AZ1330" i="1"/>
  <c r="AO1330" i="1"/>
  <c r="AN1330" i="1"/>
  <c r="AZ1325" i="1"/>
  <c r="AO1325" i="1"/>
  <c r="AN1325" i="1"/>
  <c r="BC1321" i="1"/>
  <c r="AR1321" i="1"/>
  <c r="BE1321" i="1"/>
  <c r="AT1321" i="1"/>
  <c r="AQ1321" i="1"/>
  <c r="BB1321" i="1"/>
  <c r="AU1321" i="1"/>
  <c r="BF1321" i="1"/>
  <c r="BA1319" i="1"/>
  <c r="AP1319" i="1"/>
  <c r="AD1319" i="1"/>
  <c r="BD1319" i="1"/>
  <c r="AS1319" i="1"/>
  <c r="BC1317" i="1"/>
  <c r="AR1317" i="1"/>
  <c r="BE1317" i="1"/>
  <c r="AT1317" i="1"/>
  <c r="AQ1317" i="1"/>
  <c r="BB1317" i="1"/>
  <c r="AU1317" i="1"/>
  <c r="BF1317" i="1"/>
  <c r="BA1223" i="1"/>
  <c r="AP1223" i="1"/>
  <c r="BC1223" i="1"/>
  <c r="AR1223" i="1"/>
  <c r="AD1223" i="1"/>
  <c r="AS1223" i="1"/>
  <c r="BD1223" i="1"/>
  <c r="BA1221" i="1"/>
  <c r="AP1221" i="1"/>
  <c r="AW1221" i="1"/>
  <c r="BH1221" i="1"/>
  <c r="BB1221" i="1"/>
  <c r="AQ1221" i="1"/>
  <c r="BF1221" i="1"/>
  <c r="AU1221" i="1"/>
  <c r="BA1219" i="1"/>
  <c r="AP1219" i="1"/>
  <c r="BC1219" i="1"/>
  <c r="AR1219" i="1"/>
  <c r="AD1219" i="1"/>
  <c r="AS1219" i="1"/>
  <c r="BD1219" i="1"/>
  <c r="BA1217" i="1"/>
  <c r="AP1217" i="1"/>
  <c r="AW1217" i="1"/>
  <c r="BH1217" i="1"/>
  <c r="BB1217" i="1"/>
  <c r="AQ1217" i="1"/>
  <c r="BF1217" i="1"/>
  <c r="AU1217" i="1"/>
  <c r="AZ1140" i="1"/>
  <c r="AO1140" i="1"/>
  <c r="AN1140" i="1"/>
  <c r="AZ1191" i="1"/>
  <c r="AO1191" i="1"/>
  <c r="AN1191" i="1"/>
  <c r="AZ1195" i="1"/>
  <c r="AO1195" i="1"/>
  <c r="AN1195" i="1"/>
  <c r="BH1186" i="1"/>
  <c r="AW1186" i="1"/>
  <c r="BE1186" i="1"/>
  <c r="AT1186" i="1"/>
  <c r="AQ1186" i="1"/>
  <c r="BB1186" i="1"/>
  <c r="AU1186" i="1"/>
  <c r="BF1186" i="1"/>
  <c r="BC1184" i="1"/>
  <c r="AR1184" i="1"/>
  <c r="BA1184" i="1"/>
  <c r="AP1184" i="1"/>
  <c r="AD1184" i="1"/>
  <c r="BD1184" i="1"/>
  <c r="AS1184" i="1"/>
  <c r="BH1182" i="1"/>
  <c r="AW1182" i="1"/>
  <c r="BE1182" i="1"/>
  <c r="AT1182" i="1"/>
  <c r="AQ1182" i="1"/>
  <c r="BB1182" i="1"/>
  <c r="AU1182" i="1"/>
  <c r="BF1182" i="1"/>
  <c r="BC1168" i="1"/>
  <c r="AR1168" i="1"/>
  <c r="BA1168" i="1"/>
  <c r="AP1168" i="1"/>
  <c r="AD1168" i="1"/>
  <c r="BD1168" i="1"/>
  <c r="AS1168" i="1"/>
  <c r="BH1166" i="1"/>
  <c r="AW1166" i="1"/>
  <c r="BE1166" i="1"/>
  <c r="AT1166" i="1"/>
  <c r="AQ1166" i="1"/>
  <c r="BB1166" i="1"/>
  <c r="AU1166" i="1"/>
  <c r="BF1166" i="1"/>
  <c r="BC1164" i="1"/>
  <c r="AR1164" i="1"/>
  <c r="BA1164" i="1"/>
  <c r="AP1164" i="1"/>
  <c r="AD1164" i="1"/>
  <c r="BD1164" i="1"/>
  <c r="AS1164" i="1"/>
  <c r="AZ1157" i="1"/>
  <c r="AO1157" i="1"/>
  <c r="AN1157" i="1"/>
  <c r="BH1150" i="1"/>
  <c r="AW1150" i="1"/>
  <c r="BE1150" i="1"/>
  <c r="AT1150" i="1"/>
  <c r="AQ1150" i="1"/>
  <c r="BB1150" i="1"/>
  <c r="AU1150" i="1"/>
  <c r="BF1150" i="1"/>
  <c r="BC1148" i="1"/>
  <c r="AR1148" i="1"/>
  <c r="BA1148" i="1"/>
  <c r="AP1148" i="1"/>
  <c r="AD1148" i="1"/>
  <c r="BD1148" i="1"/>
  <c r="AS1148" i="1"/>
  <c r="BH1146" i="1"/>
  <c r="AW1146" i="1"/>
  <c r="BE1146" i="1"/>
  <c r="AT1146" i="1"/>
  <c r="AQ1146" i="1"/>
  <c r="BB1146" i="1"/>
  <c r="AU1146" i="1"/>
  <c r="BF1146" i="1"/>
  <c r="BH1132" i="1"/>
  <c r="AW1132" i="1"/>
  <c r="BE1132" i="1"/>
  <c r="AT1132" i="1"/>
  <c r="AQ1132" i="1"/>
  <c r="BB1132" i="1"/>
  <c r="AU1132" i="1"/>
  <c r="BF1132" i="1"/>
  <c r="BC1130" i="1"/>
  <c r="AR1130" i="1"/>
  <c r="BA1130" i="1"/>
  <c r="AP1130" i="1"/>
  <c r="AD1130" i="1"/>
  <c r="BD1130" i="1"/>
  <c r="AS1130" i="1"/>
  <c r="BH1128" i="1"/>
  <c r="AW1128" i="1"/>
  <c r="BE1128" i="1"/>
  <c r="AT1128" i="1"/>
  <c r="AQ1128" i="1"/>
  <c r="BB1128" i="1"/>
  <c r="AU1128" i="1"/>
  <c r="BF1128" i="1"/>
  <c r="AZ1105" i="1"/>
  <c r="AO1105" i="1"/>
  <c r="AN1105" i="1"/>
  <c r="AZ1106" i="1"/>
  <c r="AO1106" i="1"/>
  <c r="AN1106" i="1"/>
  <c r="AZ1092" i="1"/>
  <c r="AO1092" i="1"/>
  <c r="AN1092" i="1"/>
  <c r="BA1069" i="1"/>
  <c r="AP1069" i="1"/>
  <c r="AW1069" i="1"/>
  <c r="BH1069" i="1"/>
  <c r="BB1069" i="1"/>
  <c r="AQ1069" i="1"/>
  <c r="BF1069" i="1"/>
  <c r="AU1069" i="1"/>
  <c r="BE1067" i="1"/>
  <c r="AT1067" i="1"/>
  <c r="BC1067" i="1"/>
  <c r="AR1067" i="1"/>
  <c r="AD1067" i="1"/>
  <c r="AS1067" i="1"/>
  <c r="BD1067" i="1"/>
  <c r="BA1065" i="1"/>
  <c r="AP1065" i="1"/>
  <c r="AW1065" i="1"/>
  <c r="BH1065" i="1"/>
  <c r="BB1065" i="1"/>
  <c r="AQ1065" i="1"/>
  <c r="BF1065" i="1"/>
  <c r="AU1065" i="1"/>
  <c r="AZ1040" i="1"/>
  <c r="AO1040" i="1"/>
  <c r="AN1040" i="1"/>
  <c r="BE1033" i="1"/>
  <c r="AT1033" i="1"/>
  <c r="BC1033" i="1"/>
  <c r="AR1033" i="1"/>
  <c r="AD1033" i="1"/>
  <c r="AS1033" i="1"/>
  <c r="BD1033" i="1"/>
  <c r="BA1031" i="1"/>
  <c r="AP1031" i="1"/>
  <c r="AW1031" i="1"/>
  <c r="BH1031" i="1"/>
  <c r="BB1031" i="1"/>
  <c r="AQ1031" i="1"/>
  <c r="BF1031" i="1"/>
  <c r="AU1031" i="1"/>
  <c r="BE1029" i="1"/>
  <c r="AT1029" i="1"/>
  <c r="BC1029" i="1"/>
  <c r="AR1029" i="1"/>
  <c r="AD1029" i="1"/>
  <c r="AS1029" i="1"/>
  <c r="BD1029" i="1"/>
  <c r="AZ1020" i="1"/>
  <c r="AO1020" i="1"/>
  <c r="AN1020" i="1"/>
  <c r="BA997" i="1"/>
  <c r="AP997" i="1"/>
  <c r="BC997" i="1"/>
  <c r="AR997" i="1"/>
  <c r="AD997" i="1"/>
  <c r="AS997" i="1"/>
  <c r="BD997" i="1"/>
  <c r="BA995" i="1"/>
  <c r="AP995" i="1"/>
  <c r="AW995" i="1"/>
  <c r="BH995" i="1"/>
  <c r="BB995" i="1"/>
  <c r="AQ995" i="1"/>
  <c r="BF995" i="1"/>
  <c r="AU995" i="1"/>
  <c r="BA993" i="1"/>
  <c r="AP993" i="1"/>
  <c r="BC993" i="1"/>
  <c r="AR993" i="1"/>
  <c r="AD993" i="1"/>
  <c r="AS993" i="1"/>
  <c r="BD993" i="1"/>
  <c r="AZ984" i="1"/>
  <c r="AO984" i="1"/>
  <c r="AN984" i="1"/>
  <c r="BE970" i="1"/>
  <c r="AT970" i="1"/>
  <c r="AR970" i="1"/>
  <c r="BC970" i="1"/>
  <c r="AD970" i="1"/>
  <c r="BD970" i="1"/>
  <c r="AS970" i="1"/>
  <c r="BA968" i="1"/>
  <c r="AP968" i="1"/>
  <c r="AW968" i="1"/>
  <c r="BH968" i="1"/>
  <c r="BB968" i="1"/>
  <c r="AQ968" i="1"/>
  <c r="BF968" i="1"/>
  <c r="AU968" i="1"/>
  <c r="BE966" i="1"/>
  <c r="AT966" i="1"/>
  <c r="BC966" i="1"/>
  <c r="AR966" i="1"/>
  <c r="AD966" i="1"/>
  <c r="AS966" i="1"/>
  <c r="BD966" i="1"/>
  <c r="BF971" i="1"/>
  <c r="AU971" i="1"/>
  <c r="AD971" i="1"/>
  <c r="BC971" i="1"/>
  <c r="AR971" i="1"/>
  <c r="BH971" i="1"/>
  <c r="AW971" i="1"/>
  <c r="BE934" i="1"/>
  <c r="AT934" i="1"/>
  <c r="BC934" i="1"/>
  <c r="AR934" i="1"/>
  <c r="AD934" i="1"/>
  <c r="AS934" i="1"/>
  <c r="BD934" i="1"/>
  <c r="BA932" i="1"/>
  <c r="AP932" i="1"/>
  <c r="AW932" i="1"/>
  <c r="BH932" i="1"/>
  <c r="BB932" i="1"/>
  <c r="AQ932" i="1"/>
  <c r="BF932" i="1"/>
  <c r="AU932" i="1"/>
  <c r="BE930" i="1"/>
  <c r="AT930" i="1"/>
  <c r="BC930" i="1"/>
  <c r="AR930" i="1"/>
  <c r="AD930" i="1"/>
  <c r="AS930" i="1"/>
  <c r="BD930" i="1"/>
  <c r="AZ921" i="1"/>
  <c r="AO921" i="1"/>
  <c r="AN921" i="1"/>
  <c r="BC897" i="1"/>
  <c r="AR897" i="1"/>
  <c r="BH897" i="1"/>
  <c r="AW897" i="1"/>
  <c r="BB897" i="1"/>
  <c r="AQ897" i="1"/>
  <c r="BF897" i="1"/>
  <c r="AU897" i="1"/>
  <c r="BA895" i="1"/>
  <c r="AP895" i="1"/>
  <c r="BE895" i="1"/>
  <c r="AT895" i="1"/>
  <c r="AD895" i="1"/>
  <c r="BD895" i="1"/>
  <c r="AS895" i="1"/>
  <c r="BC893" i="1"/>
  <c r="AR893" i="1"/>
  <c r="BH893" i="1"/>
  <c r="AW893" i="1"/>
  <c r="BB893" i="1"/>
  <c r="AQ893" i="1"/>
  <c r="BF893" i="1"/>
  <c r="AU893" i="1"/>
  <c r="AZ868" i="1"/>
  <c r="AO868" i="1"/>
  <c r="AN868" i="1"/>
  <c r="BB853" i="1"/>
  <c r="AQ853" i="1"/>
  <c r="BF853" i="1"/>
  <c r="AU853" i="1"/>
  <c r="BA853" i="1"/>
  <c r="AP853" i="1"/>
  <c r="BE853" i="1"/>
  <c r="AT853" i="1"/>
  <c r="AD851" i="1"/>
  <c r="BD851" i="1"/>
  <c r="AS851" i="1"/>
  <c r="BC851" i="1"/>
  <c r="AR851" i="1"/>
  <c r="BH851" i="1"/>
  <c r="AW851" i="1"/>
  <c r="BB849" i="1"/>
  <c r="AQ849" i="1"/>
  <c r="BF849" i="1"/>
  <c r="AU849" i="1"/>
  <c r="BA849" i="1"/>
  <c r="AP849" i="1"/>
  <c r="BE849" i="1"/>
  <c r="AT849" i="1"/>
  <c r="AD836" i="1"/>
  <c r="BD836" i="1"/>
  <c r="AS836" i="1"/>
  <c r="BC836" i="1"/>
  <c r="AR836" i="1"/>
  <c r="BH836" i="1"/>
  <c r="AW836" i="1"/>
  <c r="BB834" i="1"/>
  <c r="AQ834" i="1"/>
  <c r="BF834" i="1"/>
  <c r="AU834" i="1"/>
  <c r="BA834" i="1"/>
  <c r="AP834" i="1"/>
  <c r="BE834" i="1"/>
  <c r="AT834" i="1"/>
  <c r="AD832" i="1"/>
  <c r="BD832" i="1"/>
  <c r="AS832" i="1"/>
  <c r="BC832" i="1"/>
  <c r="AR832" i="1"/>
  <c r="BH832" i="1"/>
  <c r="AW832" i="1"/>
  <c r="BB830" i="1"/>
  <c r="AQ830" i="1"/>
  <c r="BF830" i="1"/>
  <c r="AU830" i="1"/>
  <c r="BA830" i="1"/>
  <c r="AP830" i="1"/>
  <c r="BE830" i="1"/>
  <c r="AT830" i="1"/>
  <c r="AD817" i="1"/>
  <c r="BD817" i="1"/>
  <c r="AS817" i="1"/>
  <c r="BC817" i="1"/>
  <c r="AR817" i="1"/>
  <c r="BH817" i="1"/>
  <c r="AW817" i="1"/>
  <c r="BB815" i="1"/>
  <c r="AQ815" i="1"/>
  <c r="BF815" i="1"/>
  <c r="AU815" i="1"/>
  <c r="BA815" i="1"/>
  <c r="AP815" i="1"/>
  <c r="BE815" i="1"/>
  <c r="AT815" i="1"/>
  <c r="AD813" i="1"/>
  <c r="BD813" i="1"/>
  <c r="AS813" i="1"/>
  <c r="BC813" i="1"/>
  <c r="AR813" i="1"/>
  <c r="BH813" i="1"/>
  <c r="AW813" i="1"/>
  <c r="BB800" i="1"/>
  <c r="AQ800" i="1"/>
  <c r="BF800" i="1"/>
  <c r="AU800" i="1"/>
  <c r="BA800" i="1"/>
  <c r="AP800" i="1"/>
  <c r="BE800" i="1"/>
  <c r="AT800" i="1"/>
  <c r="AD798" i="1"/>
  <c r="BD798" i="1"/>
  <c r="AS798" i="1"/>
  <c r="BC798" i="1"/>
  <c r="AR798" i="1"/>
  <c r="BH798" i="1"/>
  <c r="AW798" i="1"/>
  <c r="BB796" i="1"/>
  <c r="AQ796" i="1"/>
  <c r="BF796" i="1"/>
  <c r="AU796" i="1"/>
  <c r="BA796" i="1"/>
  <c r="AP796" i="1"/>
  <c r="BE796" i="1"/>
  <c r="AT796" i="1"/>
  <c r="AD794" i="1"/>
  <c r="BD794" i="1"/>
  <c r="AS794" i="1"/>
  <c r="BC794" i="1"/>
  <c r="AR794" i="1"/>
  <c r="BH794" i="1"/>
  <c r="AW794" i="1"/>
  <c r="BB781" i="1"/>
  <c r="AQ781" i="1"/>
  <c r="BF781" i="1"/>
  <c r="AU781" i="1"/>
  <c r="BA781" i="1"/>
  <c r="AP781" i="1"/>
  <c r="BE781" i="1"/>
  <c r="AT781" i="1"/>
  <c r="AD779" i="1"/>
  <c r="BD779" i="1"/>
  <c r="AS779" i="1"/>
  <c r="BC779" i="1"/>
  <c r="AR779" i="1"/>
  <c r="BH779" i="1"/>
  <c r="AW779" i="1"/>
  <c r="BB777" i="1"/>
  <c r="AQ777" i="1"/>
  <c r="BF777" i="1"/>
  <c r="AU777" i="1"/>
  <c r="BA777" i="1"/>
  <c r="AP777" i="1"/>
  <c r="BE777" i="1"/>
  <c r="AT777" i="1"/>
  <c r="AD764" i="1"/>
  <c r="BD764" i="1"/>
  <c r="AS764" i="1"/>
  <c r="BC764" i="1"/>
  <c r="AR764" i="1"/>
  <c r="BH764" i="1"/>
  <c r="AW764" i="1"/>
  <c r="BB762" i="1"/>
  <c r="AQ762" i="1"/>
  <c r="BF762" i="1"/>
  <c r="AU762" i="1"/>
  <c r="BA762" i="1"/>
  <c r="AP762" i="1"/>
  <c r="BE762" i="1"/>
  <c r="AT762" i="1"/>
  <c r="AD760" i="1"/>
  <c r="BD760" i="1"/>
  <c r="AS760" i="1"/>
  <c r="BC760" i="1"/>
  <c r="AR760" i="1"/>
  <c r="BH760" i="1"/>
  <c r="AW760" i="1"/>
  <c r="BB758" i="1"/>
  <c r="AQ758" i="1"/>
  <c r="BF758" i="1"/>
  <c r="AU758" i="1"/>
  <c r="BA758" i="1"/>
  <c r="AP758" i="1"/>
  <c r="BE758" i="1"/>
  <c r="AT758" i="1"/>
  <c r="AD745" i="1"/>
  <c r="BD745" i="1"/>
  <c r="AS745" i="1"/>
  <c r="BC745" i="1"/>
  <c r="AR745" i="1"/>
  <c r="BH745" i="1"/>
  <c r="AW745" i="1"/>
  <c r="BB743" i="1"/>
  <c r="AQ743" i="1"/>
  <c r="BF743" i="1"/>
  <c r="AU743" i="1"/>
  <c r="BA743" i="1"/>
  <c r="AP743" i="1"/>
  <c r="BE743" i="1"/>
  <c r="AT743" i="1"/>
  <c r="AD741" i="1"/>
  <c r="BD741" i="1"/>
  <c r="AS741" i="1"/>
  <c r="BC741" i="1"/>
  <c r="AR741" i="1"/>
  <c r="BH741" i="1"/>
  <c r="AW741" i="1"/>
  <c r="AN1365" i="1"/>
  <c r="AZ1365" i="1"/>
  <c r="AO1365" i="1"/>
  <c r="AN1357" i="1"/>
  <c r="AO1357" i="1"/>
  <c r="AZ1357" i="1"/>
  <c r="BH1286" i="1"/>
  <c r="AW1286" i="1"/>
  <c r="BA1286" i="1"/>
  <c r="AP1286" i="1"/>
  <c r="AD1286" i="1"/>
  <c r="BD1286" i="1"/>
  <c r="AS1286" i="1"/>
  <c r="BC1284" i="1"/>
  <c r="AR1284" i="1"/>
  <c r="BH1284" i="1"/>
  <c r="AW1284" i="1"/>
  <c r="BE1284" i="1"/>
  <c r="AT1284" i="1"/>
  <c r="AQ1284" i="1"/>
  <c r="BB1284" i="1"/>
  <c r="AU1284" i="1"/>
  <c r="BF1284" i="1"/>
  <c r="BH1282" i="1"/>
  <c r="AW1282" i="1"/>
  <c r="BA1282" i="1"/>
  <c r="AP1282" i="1"/>
  <c r="AD1282" i="1"/>
  <c r="BD1282" i="1"/>
  <c r="AS1282" i="1"/>
  <c r="BC1280" i="1"/>
  <c r="AR1280" i="1"/>
  <c r="BH1280" i="1"/>
  <c r="AW1280" i="1"/>
  <c r="BE1280" i="1"/>
  <c r="AT1280" i="1"/>
  <c r="AQ1280" i="1"/>
  <c r="BB1280" i="1"/>
  <c r="AU1280" i="1"/>
  <c r="BF1280" i="1"/>
  <c r="BA1249" i="1"/>
  <c r="AP1249" i="1"/>
  <c r="BC1249" i="1"/>
  <c r="AR1249" i="1"/>
  <c r="AD1249" i="1"/>
  <c r="AS1249" i="1"/>
  <c r="BD1249" i="1"/>
  <c r="BA1247" i="1"/>
  <c r="AP1247" i="1"/>
  <c r="AW1247" i="1"/>
  <c r="BH1247" i="1"/>
  <c r="BB1247" i="1"/>
  <c r="AQ1247" i="1"/>
  <c r="BF1247" i="1"/>
  <c r="AU1247" i="1"/>
  <c r="BA1245" i="1"/>
  <c r="AP1245" i="1"/>
  <c r="BC1245" i="1"/>
  <c r="AR1245" i="1"/>
  <c r="AD1245" i="1"/>
  <c r="AS1245" i="1"/>
  <c r="BD1245" i="1"/>
  <c r="AD1340" i="1"/>
  <c r="BB1340" i="1"/>
  <c r="AQ1340" i="1"/>
  <c r="AR1340" i="1"/>
  <c r="BC1340" i="1"/>
  <c r="BH1340" i="1"/>
  <c r="AW1340" i="1"/>
  <c r="BA1337" i="1"/>
  <c r="AP1337" i="1"/>
  <c r="AD1337" i="1"/>
  <c r="BD1337" i="1"/>
  <c r="AS1337" i="1"/>
  <c r="BC1335" i="1"/>
  <c r="AR1335" i="1"/>
  <c r="BE1335" i="1"/>
  <c r="AT1335" i="1"/>
  <c r="AQ1335" i="1"/>
  <c r="BB1335" i="1"/>
  <c r="AU1335" i="1"/>
  <c r="BF1335" i="1"/>
  <c r="BB1339" i="1"/>
  <c r="AQ1339" i="1"/>
  <c r="BD1339" i="1"/>
  <c r="AS1339" i="1"/>
  <c r="AP1339" i="1"/>
  <c r="BA1339" i="1"/>
  <c r="AT1339" i="1"/>
  <c r="BE1339" i="1"/>
  <c r="AZ1327" i="1"/>
  <c r="AO1327" i="1"/>
  <c r="AN1327" i="1"/>
  <c r="AP1239" i="1"/>
  <c r="BA1239" i="1"/>
  <c r="BH1239" i="1"/>
  <c r="AW1239" i="1"/>
  <c r="BB1239" i="1"/>
  <c r="AQ1239" i="1"/>
  <c r="BF1239" i="1"/>
  <c r="AU1239" i="1"/>
  <c r="BA1237" i="1"/>
  <c r="AP1237" i="1"/>
  <c r="BC1237" i="1"/>
  <c r="AR1237" i="1"/>
  <c r="AD1237" i="1"/>
  <c r="AS1237" i="1"/>
  <c r="BD1237" i="1"/>
  <c r="BA1235" i="1"/>
  <c r="AP1235" i="1"/>
  <c r="AW1235" i="1"/>
  <c r="BH1235" i="1"/>
  <c r="BB1235" i="1"/>
  <c r="AQ1235" i="1"/>
  <c r="BF1235" i="1"/>
  <c r="AU1235" i="1"/>
  <c r="AZ1213" i="1"/>
  <c r="AO1213" i="1"/>
  <c r="AN1213" i="1"/>
  <c r="AZ1214" i="1"/>
  <c r="AO1214" i="1"/>
  <c r="AN1214" i="1"/>
  <c r="BE1205" i="1"/>
  <c r="AT1205" i="1"/>
  <c r="AW1205" i="1"/>
  <c r="BH1205" i="1"/>
  <c r="BB1205" i="1"/>
  <c r="AQ1205" i="1"/>
  <c r="BF1205" i="1"/>
  <c r="AU1205" i="1"/>
  <c r="BA1201" i="1"/>
  <c r="AP1201" i="1"/>
  <c r="BE1201" i="1"/>
  <c r="AT1201" i="1"/>
  <c r="AD1201" i="1"/>
  <c r="BD1201" i="1"/>
  <c r="AS1201" i="1"/>
  <c r="BC1199" i="1"/>
  <c r="AR1199" i="1"/>
  <c r="BH1199" i="1"/>
  <c r="AW1199" i="1"/>
  <c r="BB1199" i="1"/>
  <c r="AQ1199" i="1"/>
  <c r="BF1199" i="1"/>
  <c r="AU1199" i="1"/>
  <c r="BF1202" i="1"/>
  <c r="AU1202" i="1"/>
  <c r="BD1202" i="1"/>
  <c r="AS1202" i="1"/>
  <c r="AP1202" i="1"/>
  <c r="BA1202" i="1"/>
  <c r="AT1202" i="1"/>
  <c r="BE1202" i="1"/>
  <c r="AZ1174" i="1"/>
  <c r="AO1174" i="1"/>
  <c r="AN1174" i="1"/>
  <c r="AZ1154" i="1"/>
  <c r="AO1154" i="1"/>
  <c r="AN1154" i="1"/>
  <c r="BA1114" i="1"/>
  <c r="AP1114" i="1"/>
  <c r="AD1114" i="1"/>
  <c r="BD1114" i="1"/>
  <c r="AS1114" i="1"/>
  <c r="BC1112" i="1"/>
  <c r="AR1112" i="1"/>
  <c r="BE1112" i="1"/>
  <c r="AT1112" i="1"/>
  <c r="AQ1112" i="1"/>
  <c r="BB1112" i="1"/>
  <c r="AU1112" i="1"/>
  <c r="BF1112" i="1"/>
  <c r="BA1110" i="1"/>
  <c r="AP1110" i="1"/>
  <c r="AD1110" i="1"/>
  <c r="BD1110" i="1"/>
  <c r="AS1110" i="1"/>
  <c r="AZ1100" i="1"/>
  <c r="AO1100" i="1"/>
  <c r="AN1100" i="1"/>
  <c r="BA1087" i="1"/>
  <c r="AP1087" i="1"/>
  <c r="AW1087" i="1"/>
  <c r="BH1087" i="1"/>
  <c r="BB1087" i="1"/>
  <c r="AQ1087" i="1"/>
  <c r="BF1087" i="1"/>
  <c r="AU1087" i="1"/>
  <c r="BE1085" i="1"/>
  <c r="AT1085" i="1"/>
  <c r="BC1085" i="1"/>
  <c r="AR1085" i="1"/>
  <c r="AD1085" i="1"/>
  <c r="AS1085" i="1"/>
  <c r="BD1085" i="1"/>
  <c r="BA1083" i="1"/>
  <c r="AP1083" i="1"/>
  <c r="AW1083" i="1"/>
  <c r="BH1083" i="1"/>
  <c r="BB1083" i="1"/>
  <c r="AQ1083" i="1"/>
  <c r="BF1083" i="1"/>
  <c r="AU1083" i="1"/>
  <c r="AZ1058" i="1"/>
  <c r="AO1058" i="1"/>
  <c r="AN1058" i="1"/>
  <c r="BE1051" i="1"/>
  <c r="AT1051" i="1"/>
  <c r="BC1051" i="1"/>
  <c r="AR1051" i="1"/>
  <c r="AD1051" i="1"/>
  <c r="AS1051" i="1"/>
  <c r="BD1051" i="1"/>
  <c r="BA1049" i="1"/>
  <c r="AP1049" i="1"/>
  <c r="AW1049" i="1"/>
  <c r="BH1049" i="1"/>
  <c r="BB1049" i="1"/>
  <c r="AQ1049" i="1"/>
  <c r="BF1049" i="1"/>
  <c r="AU1049" i="1"/>
  <c r="BE1047" i="1"/>
  <c r="AT1047" i="1"/>
  <c r="BC1047" i="1"/>
  <c r="AR1047" i="1"/>
  <c r="AD1047" i="1"/>
  <c r="AS1047" i="1"/>
  <c r="BD1047" i="1"/>
  <c r="AZ1038" i="1"/>
  <c r="AO1038" i="1"/>
  <c r="AN1038" i="1"/>
  <c r="BA1015" i="1"/>
  <c r="AP1015" i="1"/>
  <c r="AW1015" i="1"/>
  <c r="BH1015" i="1"/>
  <c r="BB1015" i="1"/>
  <c r="AQ1015" i="1"/>
  <c r="BF1015" i="1"/>
  <c r="AU1015" i="1"/>
  <c r="BA1013" i="1"/>
  <c r="AP1013" i="1"/>
  <c r="BC1013" i="1"/>
  <c r="AR1013" i="1"/>
  <c r="AD1013" i="1"/>
  <c r="AS1013" i="1"/>
  <c r="BD1013" i="1"/>
  <c r="BA1011" i="1"/>
  <c r="AP1011" i="1"/>
  <c r="AW1011" i="1"/>
  <c r="BH1011" i="1"/>
  <c r="BB1011" i="1"/>
  <c r="AQ1011" i="1"/>
  <c r="BF1011" i="1"/>
  <c r="AU1011" i="1"/>
  <c r="BA980" i="1"/>
  <c r="AP980" i="1"/>
  <c r="AD980" i="1"/>
  <c r="BD980" i="1"/>
  <c r="AS980" i="1"/>
  <c r="BC978" i="1"/>
  <c r="AR978" i="1"/>
  <c r="BE978" i="1"/>
  <c r="AT978" i="1"/>
  <c r="AQ978" i="1"/>
  <c r="BB978" i="1"/>
  <c r="AU978" i="1"/>
  <c r="BF978" i="1"/>
  <c r="BA976" i="1"/>
  <c r="AP976" i="1"/>
  <c r="AD976" i="1"/>
  <c r="BD976" i="1"/>
  <c r="AS976" i="1"/>
  <c r="BC974" i="1"/>
  <c r="AR974" i="1"/>
  <c r="BE974" i="1"/>
  <c r="AT974" i="1"/>
  <c r="AQ974" i="1"/>
  <c r="BB974" i="1"/>
  <c r="AU974" i="1"/>
  <c r="BF974" i="1"/>
  <c r="BH953" i="1"/>
  <c r="AW953" i="1"/>
  <c r="BE953" i="1"/>
  <c r="AT953" i="1"/>
  <c r="AQ953" i="1"/>
  <c r="BB953" i="1"/>
  <c r="AU953" i="1"/>
  <c r="BF953" i="1"/>
  <c r="BC951" i="1"/>
  <c r="AR951" i="1"/>
  <c r="BA951" i="1"/>
  <c r="AP951" i="1"/>
  <c r="AD951" i="1"/>
  <c r="BD951" i="1"/>
  <c r="AS951" i="1"/>
  <c r="BH949" i="1"/>
  <c r="AW949" i="1"/>
  <c r="BE949" i="1"/>
  <c r="AT949" i="1"/>
  <c r="AQ949" i="1"/>
  <c r="BB949" i="1"/>
  <c r="AU949" i="1"/>
  <c r="BF949" i="1"/>
  <c r="BC947" i="1"/>
  <c r="AR947" i="1"/>
  <c r="BA947" i="1"/>
  <c r="AP947" i="1"/>
  <c r="AD947" i="1"/>
  <c r="BD947" i="1"/>
  <c r="AS947" i="1"/>
  <c r="AZ923" i="1"/>
  <c r="AO923" i="1"/>
  <c r="AN923" i="1"/>
  <c r="BC907" i="1"/>
  <c r="AR907" i="1"/>
  <c r="BH907" i="1"/>
  <c r="AW907" i="1"/>
  <c r="BB907" i="1"/>
  <c r="AQ907" i="1"/>
  <c r="BF907" i="1"/>
  <c r="AU907" i="1"/>
  <c r="BA905" i="1"/>
  <c r="AP905" i="1"/>
  <c r="BE905" i="1"/>
  <c r="AT905" i="1"/>
  <c r="AD905" i="1"/>
  <c r="BD905" i="1"/>
  <c r="AS905" i="1"/>
  <c r="BC903" i="1"/>
  <c r="AR903" i="1"/>
  <c r="BH903" i="1"/>
  <c r="AW903" i="1"/>
  <c r="BB903" i="1"/>
  <c r="AQ903" i="1"/>
  <c r="BF903" i="1"/>
  <c r="AU903" i="1"/>
  <c r="BA880" i="1"/>
  <c r="AP880" i="1"/>
  <c r="BE880" i="1"/>
  <c r="AT880" i="1"/>
  <c r="AD880" i="1"/>
  <c r="BD880" i="1"/>
  <c r="AS880" i="1"/>
  <c r="BC878" i="1"/>
  <c r="AR878" i="1"/>
  <c r="BH878" i="1"/>
  <c r="AW878" i="1"/>
  <c r="BB878" i="1"/>
  <c r="AQ878" i="1"/>
  <c r="BF878" i="1"/>
  <c r="AU878" i="1"/>
  <c r="BA876" i="1"/>
  <c r="AP876" i="1"/>
  <c r="BE876" i="1"/>
  <c r="AT876" i="1"/>
  <c r="AD876" i="1"/>
  <c r="BD876" i="1"/>
  <c r="AS876" i="1"/>
  <c r="AZ922" i="1"/>
  <c r="AO922" i="1"/>
  <c r="AN922" i="1"/>
  <c r="BA916" i="1"/>
  <c r="AP916" i="1"/>
  <c r="AW916" i="1"/>
  <c r="BH916" i="1"/>
  <c r="BB916" i="1"/>
  <c r="AQ916" i="1"/>
  <c r="BF916" i="1"/>
  <c r="AU916" i="1"/>
  <c r="BE914" i="1"/>
  <c r="AT914" i="1"/>
  <c r="BC914" i="1"/>
  <c r="AR914" i="1"/>
  <c r="AD914" i="1"/>
  <c r="AS914" i="1"/>
  <c r="BD914" i="1"/>
  <c r="AD912" i="1"/>
  <c r="AS912" i="1"/>
  <c r="BD912" i="1"/>
  <c r="BC912" i="1"/>
  <c r="AR912" i="1"/>
  <c r="AW912" i="1"/>
  <c r="BH912" i="1"/>
  <c r="BB863" i="1"/>
  <c r="AQ863" i="1"/>
  <c r="BF863" i="1"/>
  <c r="AU863" i="1"/>
  <c r="BA863" i="1"/>
  <c r="AP863" i="1"/>
  <c r="BE863" i="1"/>
  <c r="AT863" i="1"/>
  <c r="BB862" i="1"/>
  <c r="AQ862" i="1"/>
  <c r="AD862" i="1"/>
  <c r="BC862" i="1"/>
  <c r="AR862" i="1"/>
  <c r="BH862" i="1"/>
  <c r="AW862" i="1"/>
  <c r="BB859" i="1"/>
  <c r="AQ859" i="1"/>
  <c r="BF859" i="1"/>
  <c r="AU859" i="1"/>
  <c r="BA859" i="1"/>
  <c r="AP859" i="1"/>
  <c r="BE859" i="1"/>
  <c r="AT859" i="1"/>
  <c r="AD857" i="1"/>
  <c r="BD857" i="1"/>
  <c r="AS857" i="1"/>
  <c r="BC857" i="1"/>
  <c r="AR857" i="1"/>
  <c r="BH857" i="1"/>
  <c r="AW857" i="1"/>
  <c r="BB844" i="1"/>
  <c r="AQ844" i="1"/>
  <c r="BF844" i="1"/>
  <c r="AU844" i="1"/>
  <c r="BA844" i="1"/>
  <c r="AP844" i="1"/>
  <c r="BE844" i="1"/>
  <c r="AT844" i="1"/>
  <c r="AD842" i="1"/>
  <c r="BD842" i="1"/>
  <c r="AS842" i="1"/>
  <c r="BC842" i="1"/>
  <c r="AR842" i="1"/>
  <c r="BH842" i="1"/>
  <c r="AW842" i="1"/>
  <c r="BB840" i="1"/>
  <c r="AQ840" i="1"/>
  <c r="BF840" i="1"/>
  <c r="AU840" i="1"/>
  <c r="BA840" i="1"/>
  <c r="AP840" i="1"/>
  <c r="BE840" i="1"/>
  <c r="AT840" i="1"/>
  <c r="AD827" i="1"/>
  <c r="BD827" i="1"/>
  <c r="AS827" i="1"/>
  <c r="BC827" i="1"/>
  <c r="AR827" i="1"/>
  <c r="BH827" i="1"/>
  <c r="AW827" i="1"/>
  <c r="BB825" i="1"/>
  <c r="AQ825" i="1"/>
  <c r="BF825" i="1"/>
  <c r="AU825" i="1"/>
  <c r="BA825" i="1"/>
  <c r="AP825" i="1"/>
  <c r="BE825" i="1"/>
  <c r="AT825" i="1"/>
  <c r="AD823" i="1"/>
  <c r="BD823" i="1"/>
  <c r="AS823" i="1"/>
  <c r="BC823" i="1"/>
  <c r="AR823" i="1"/>
  <c r="BH823" i="1"/>
  <c r="AW823" i="1"/>
  <c r="BB821" i="1"/>
  <c r="AQ821" i="1"/>
  <c r="BF821" i="1"/>
  <c r="AU821" i="1"/>
  <c r="BA821" i="1"/>
  <c r="AP821" i="1"/>
  <c r="BE821" i="1"/>
  <c r="AT821" i="1"/>
  <c r="AD808" i="1"/>
  <c r="BD808" i="1"/>
  <c r="AS808" i="1"/>
  <c r="BC808" i="1"/>
  <c r="AR808" i="1"/>
  <c r="BH808" i="1"/>
  <c r="AW808" i="1"/>
  <c r="BB806" i="1"/>
  <c r="AQ806" i="1"/>
  <c r="BF806" i="1"/>
  <c r="AU806" i="1"/>
  <c r="BA806" i="1"/>
  <c r="AP806" i="1"/>
  <c r="BE806" i="1"/>
  <c r="AT806" i="1"/>
  <c r="AD804" i="1"/>
  <c r="BD804" i="1"/>
  <c r="AS804" i="1"/>
  <c r="BC804" i="1"/>
  <c r="AR804" i="1"/>
  <c r="BH804" i="1"/>
  <c r="AW804" i="1"/>
  <c r="BB791" i="1"/>
  <c r="AQ791" i="1"/>
  <c r="BF791" i="1"/>
  <c r="AU791" i="1"/>
  <c r="BA791" i="1"/>
  <c r="AP791" i="1"/>
  <c r="BE791" i="1"/>
  <c r="AT791" i="1"/>
  <c r="AD789" i="1"/>
  <c r="BD789" i="1"/>
  <c r="AS789" i="1"/>
  <c r="BC789" i="1"/>
  <c r="AR789" i="1"/>
  <c r="BH789" i="1"/>
  <c r="AW789" i="1"/>
  <c r="BB787" i="1"/>
  <c r="AQ787" i="1"/>
  <c r="BF787" i="1"/>
  <c r="AU787" i="1"/>
  <c r="BA787" i="1"/>
  <c r="AP787" i="1"/>
  <c r="BE787" i="1"/>
  <c r="AT787" i="1"/>
  <c r="AD785" i="1"/>
  <c r="BD785" i="1"/>
  <c r="AS785" i="1"/>
  <c r="BC785" i="1"/>
  <c r="AR785" i="1"/>
  <c r="BH785" i="1"/>
  <c r="AW785" i="1"/>
  <c r="BB772" i="1"/>
  <c r="AQ772" i="1"/>
  <c r="BF772" i="1"/>
  <c r="AU772" i="1"/>
  <c r="BA772" i="1"/>
  <c r="AP772" i="1"/>
  <c r="BE772" i="1"/>
  <c r="AT772" i="1"/>
  <c r="AD770" i="1"/>
  <c r="BD770" i="1"/>
  <c r="AS770" i="1"/>
  <c r="BC770" i="1"/>
  <c r="AR770" i="1"/>
  <c r="BH770" i="1"/>
  <c r="AW770" i="1"/>
  <c r="BB768" i="1"/>
  <c r="AQ768" i="1"/>
  <c r="BF768" i="1"/>
  <c r="AU768" i="1"/>
  <c r="BA768" i="1"/>
  <c r="AP768" i="1"/>
  <c r="BE768" i="1"/>
  <c r="AT768" i="1"/>
  <c r="AD755" i="1"/>
  <c r="BD755" i="1"/>
  <c r="AS755" i="1"/>
  <c r="BC755" i="1"/>
  <c r="AR755" i="1"/>
  <c r="BH755" i="1"/>
  <c r="AW755" i="1"/>
  <c r="BB753" i="1"/>
  <c r="AQ753" i="1"/>
  <c r="BF753" i="1"/>
  <c r="AU753" i="1"/>
  <c r="BA753" i="1"/>
  <c r="AP753" i="1"/>
  <c r="BE753" i="1"/>
  <c r="AT753" i="1"/>
  <c r="AD751" i="1"/>
  <c r="BD751" i="1"/>
  <c r="AS751" i="1"/>
  <c r="BC751" i="1"/>
  <c r="AR751" i="1"/>
  <c r="BH751" i="1"/>
  <c r="AW751" i="1"/>
  <c r="BB749" i="1"/>
  <c r="AQ749" i="1"/>
  <c r="BF749" i="1"/>
  <c r="AU749" i="1"/>
  <c r="BA749" i="1"/>
  <c r="AP749" i="1"/>
  <c r="BE749" i="1"/>
  <c r="AT749" i="1"/>
  <c r="AN1364" i="1"/>
  <c r="AO1364" i="1"/>
  <c r="AZ1364" i="1"/>
  <c r="AZ1353" i="1"/>
  <c r="AO1353" i="1"/>
  <c r="AN1353" i="1"/>
  <c r="AZ1352" i="1"/>
  <c r="AO1352" i="1"/>
  <c r="AN1352" i="1"/>
  <c r="AN1358" i="1"/>
  <c r="AZ1358" i="1"/>
  <c r="AO1358" i="1"/>
  <c r="BE1349" i="1"/>
  <c r="AT1349" i="1"/>
  <c r="BC1349" i="1"/>
  <c r="AR1349" i="1"/>
  <c r="AD1349" i="1"/>
  <c r="AS1349" i="1"/>
  <c r="BD1349" i="1"/>
  <c r="BE1347" i="1"/>
  <c r="AT1347" i="1"/>
  <c r="AW1347" i="1"/>
  <c r="BH1347" i="1"/>
  <c r="BB1347" i="1"/>
  <c r="AQ1347" i="1"/>
  <c r="BF1347" i="1"/>
  <c r="AU1347" i="1"/>
  <c r="BE1345" i="1"/>
  <c r="AT1345" i="1"/>
  <c r="BC1345" i="1"/>
  <c r="AR1345" i="1"/>
  <c r="AD1345" i="1"/>
  <c r="AS1345" i="1"/>
  <c r="BD1345" i="1"/>
  <c r="BE1343" i="1"/>
  <c r="AT1343" i="1"/>
  <c r="AW1343" i="1"/>
  <c r="BH1343" i="1"/>
  <c r="BB1343" i="1"/>
  <c r="AQ1343" i="1"/>
  <c r="BF1343" i="1"/>
  <c r="AU1343" i="1"/>
  <c r="BA1304" i="1"/>
  <c r="AP1304" i="1"/>
  <c r="AD1304" i="1"/>
  <c r="BD1304" i="1"/>
  <c r="AS1304" i="1"/>
  <c r="BC1302" i="1"/>
  <c r="AR1302" i="1"/>
  <c r="BE1302" i="1"/>
  <c r="AT1302" i="1"/>
  <c r="AQ1302" i="1"/>
  <c r="BB1302" i="1"/>
  <c r="AU1302" i="1"/>
  <c r="BF1302" i="1"/>
  <c r="BA1300" i="1"/>
  <c r="AP1300" i="1"/>
  <c r="AD1300" i="1"/>
  <c r="BD1300" i="1"/>
  <c r="AS1300" i="1"/>
  <c r="BC1298" i="1"/>
  <c r="AR1298" i="1"/>
  <c r="BE1298" i="1"/>
  <c r="AT1298" i="1"/>
  <c r="AQ1298" i="1"/>
  <c r="BB1298" i="1"/>
  <c r="AU1298" i="1"/>
  <c r="BF1298" i="1"/>
  <c r="BE1267" i="1"/>
  <c r="AT1267" i="1"/>
  <c r="BC1267" i="1"/>
  <c r="AR1267" i="1"/>
  <c r="AD1267" i="1"/>
  <c r="AS1267" i="1"/>
  <c r="BD1267" i="1"/>
  <c r="BE1265" i="1"/>
  <c r="AT1265" i="1"/>
  <c r="AW1265" i="1"/>
  <c r="BH1265" i="1"/>
  <c r="BB1265" i="1"/>
  <c r="AQ1265" i="1"/>
  <c r="BF1265" i="1"/>
  <c r="AU1265" i="1"/>
  <c r="BE1263" i="1"/>
  <c r="AT1263" i="1"/>
  <c r="BC1263" i="1"/>
  <c r="AR1263" i="1"/>
  <c r="AD1263" i="1"/>
  <c r="AS1263" i="1"/>
  <c r="BD1263" i="1"/>
  <c r="AZ1329" i="1"/>
  <c r="AO1329" i="1"/>
  <c r="AN1329" i="1"/>
  <c r="BA1322" i="1"/>
  <c r="AP1322" i="1"/>
  <c r="AW1322" i="1"/>
  <c r="BH1322" i="1"/>
  <c r="BB1322" i="1"/>
  <c r="AQ1322" i="1"/>
  <c r="BF1322" i="1"/>
  <c r="AU1322" i="1"/>
  <c r="BA1320" i="1"/>
  <c r="AP1320" i="1"/>
  <c r="BC1320" i="1"/>
  <c r="AR1320" i="1"/>
  <c r="AD1320" i="1"/>
  <c r="AS1320" i="1"/>
  <c r="BD1320" i="1"/>
  <c r="BA1318" i="1"/>
  <c r="AP1318" i="1"/>
  <c r="AW1318" i="1"/>
  <c r="BH1318" i="1"/>
  <c r="BB1318" i="1"/>
  <c r="AQ1318" i="1"/>
  <c r="BF1318" i="1"/>
  <c r="AU1318" i="1"/>
  <c r="BA1316" i="1"/>
  <c r="AP1316" i="1"/>
  <c r="BC1316" i="1"/>
  <c r="AR1316" i="1"/>
  <c r="AD1316" i="1"/>
  <c r="AS1316" i="1"/>
  <c r="BD1316" i="1"/>
  <c r="AZ1227" i="1"/>
  <c r="AO1227" i="1"/>
  <c r="AN1227" i="1"/>
  <c r="AZ1228" i="1"/>
  <c r="AO1228" i="1"/>
  <c r="AN1228" i="1"/>
  <c r="BC1222" i="1"/>
  <c r="AR1222" i="1"/>
  <c r="BH1222" i="1"/>
  <c r="AW1222" i="1"/>
  <c r="BE1222" i="1"/>
  <c r="AT1222" i="1"/>
  <c r="AQ1222" i="1"/>
  <c r="BB1222" i="1"/>
  <c r="AU1222" i="1"/>
  <c r="BF1222" i="1"/>
  <c r="BH1220" i="1"/>
  <c r="AW1220" i="1"/>
  <c r="BA1220" i="1"/>
  <c r="AP1220" i="1"/>
  <c r="AD1220" i="1"/>
  <c r="BD1220" i="1"/>
  <c r="AS1220" i="1"/>
  <c r="BC1218" i="1"/>
  <c r="AR1218" i="1"/>
  <c r="BH1218" i="1"/>
  <c r="AW1218" i="1"/>
  <c r="BE1218" i="1"/>
  <c r="AT1218" i="1"/>
  <c r="AQ1218" i="1"/>
  <c r="BB1218" i="1"/>
  <c r="AU1218" i="1"/>
  <c r="BF1218" i="1"/>
  <c r="AZ1176" i="1"/>
  <c r="AO1176" i="1"/>
  <c r="AN1176" i="1"/>
  <c r="AZ1156" i="1"/>
  <c r="AO1156" i="1"/>
  <c r="AN1156" i="1"/>
  <c r="AZ1136" i="1"/>
  <c r="AO1136" i="1"/>
  <c r="AN1136" i="1"/>
  <c r="BE1187" i="1"/>
  <c r="AT1187" i="1"/>
  <c r="BC1187" i="1"/>
  <c r="AR1187" i="1"/>
  <c r="AD1187" i="1"/>
  <c r="AS1187" i="1"/>
  <c r="BD1187" i="1"/>
  <c r="BA1185" i="1"/>
  <c r="AP1185" i="1"/>
  <c r="AW1185" i="1"/>
  <c r="BH1185" i="1"/>
  <c r="BB1185" i="1"/>
  <c r="AQ1185" i="1"/>
  <c r="BF1185" i="1"/>
  <c r="AU1185" i="1"/>
  <c r="BE1183" i="1"/>
  <c r="AT1183" i="1"/>
  <c r="BC1183" i="1"/>
  <c r="AR1183" i="1"/>
  <c r="AD1183" i="1"/>
  <c r="AS1183" i="1"/>
  <c r="BD1183" i="1"/>
  <c r="BA1181" i="1"/>
  <c r="AP1181" i="1"/>
  <c r="AW1181" i="1"/>
  <c r="BH1181" i="1"/>
  <c r="BB1181" i="1"/>
  <c r="AQ1181" i="1"/>
  <c r="BF1181" i="1"/>
  <c r="AU1181" i="1"/>
  <c r="BE1169" i="1"/>
  <c r="AT1169" i="1"/>
  <c r="BC1169" i="1"/>
  <c r="AR1169" i="1"/>
  <c r="AD1169" i="1"/>
  <c r="AS1169" i="1"/>
  <c r="BD1169" i="1"/>
  <c r="BA1167" i="1"/>
  <c r="AP1167" i="1"/>
  <c r="AW1167" i="1"/>
  <c r="BH1167" i="1"/>
  <c r="BB1167" i="1"/>
  <c r="AQ1167" i="1"/>
  <c r="BF1167" i="1"/>
  <c r="AU1167" i="1"/>
  <c r="BE1165" i="1"/>
  <c r="AT1165" i="1"/>
  <c r="BC1165" i="1"/>
  <c r="AR1165" i="1"/>
  <c r="AD1165" i="1"/>
  <c r="AS1165" i="1"/>
  <c r="BD1165" i="1"/>
  <c r="BA1163" i="1"/>
  <c r="AP1163" i="1"/>
  <c r="AW1163" i="1"/>
  <c r="BH1163" i="1"/>
  <c r="BB1163" i="1"/>
  <c r="AQ1163" i="1"/>
  <c r="BF1163" i="1"/>
  <c r="AU1163" i="1"/>
  <c r="BE1151" i="1"/>
  <c r="AT1151" i="1"/>
  <c r="BC1151" i="1"/>
  <c r="AR1151" i="1"/>
  <c r="AD1151" i="1"/>
  <c r="AS1151" i="1"/>
  <c r="BD1151" i="1"/>
  <c r="BA1149" i="1"/>
  <c r="AP1149" i="1"/>
  <c r="AW1149" i="1"/>
  <c r="BH1149" i="1"/>
  <c r="BB1149" i="1"/>
  <c r="AQ1149" i="1"/>
  <c r="BF1149" i="1"/>
  <c r="AU1149" i="1"/>
  <c r="BE1147" i="1"/>
  <c r="AT1147" i="1"/>
  <c r="BC1147" i="1"/>
  <c r="AR1147" i="1"/>
  <c r="AD1147" i="1"/>
  <c r="AS1147" i="1"/>
  <c r="BD1147" i="1"/>
  <c r="BA1145" i="1"/>
  <c r="AP1145" i="1"/>
  <c r="AW1145" i="1"/>
  <c r="BH1145" i="1"/>
  <c r="BB1145" i="1"/>
  <c r="AQ1145" i="1"/>
  <c r="BF1145" i="1"/>
  <c r="AU1145" i="1"/>
  <c r="BE1133" i="1"/>
  <c r="AT1133" i="1"/>
  <c r="BC1133" i="1"/>
  <c r="AR1133" i="1"/>
  <c r="AD1133" i="1"/>
  <c r="AS1133" i="1"/>
  <c r="BD1133" i="1"/>
  <c r="BA1131" i="1"/>
  <c r="AP1131" i="1"/>
  <c r="AW1131" i="1"/>
  <c r="BH1131" i="1"/>
  <c r="BB1131" i="1"/>
  <c r="AQ1131" i="1"/>
  <c r="BF1131" i="1"/>
  <c r="AU1131" i="1"/>
  <c r="BE1129" i="1"/>
  <c r="AT1129" i="1"/>
  <c r="BC1129" i="1"/>
  <c r="AR1129" i="1"/>
  <c r="AD1129" i="1"/>
  <c r="AS1129" i="1"/>
  <c r="BD1129" i="1"/>
  <c r="BA1127" i="1"/>
  <c r="AP1127" i="1"/>
  <c r="AW1127" i="1"/>
  <c r="BH1127" i="1"/>
  <c r="BB1127" i="1"/>
  <c r="AQ1127" i="1"/>
  <c r="BF1127" i="1"/>
  <c r="AU1127" i="1"/>
  <c r="BH1070" i="1"/>
  <c r="AW1070" i="1"/>
  <c r="BE1070" i="1"/>
  <c r="AT1070" i="1"/>
  <c r="AQ1070" i="1"/>
  <c r="BB1070" i="1"/>
  <c r="AU1070" i="1"/>
  <c r="BF1070" i="1"/>
  <c r="BC1068" i="1"/>
  <c r="AR1068" i="1"/>
  <c r="BA1068" i="1"/>
  <c r="AP1068" i="1"/>
  <c r="AD1068" i="1"/>
  <c r="BD1068" i="1"/>
  <c r="AS1068" i="1"/>
  <c r="BH1066" i="1"/>
  <c r="AW1066" i="1"/>
  <c r="BE1066" i="1"/>
  <c r="AT1066" i="1"/>
  <c r="AQ1066" i="1"/>
  <c r="BB1066" i="1"/>
  <c r="AU1066" i="1"/>
  <c r="BF1066" i="1"/>
  <c r="BC1064" i="1"/>
  <c r="AR1064" i="1"/>
  <c r="BA1064" i="1"/>
  <c r="AP1064" i="1"/>
  <c r="AD1064" i="1"/>
  <c r="BD1064" i="1"/>
  <c r="AS1064" i="1"/>
  <c r="BC1034" i="1"/>
  <c r="AR1034" i="1"/>
  <c r="BA1034" i="1"/>
  <c r="AP1034" i="1"/>
  <c r="AD1034" i="1"/>
  <c r="BD1034" i="1"/>
  <c r="AS1034" i="1"/>
  <c r="BH1032" i="1"/>
  <c r="AW1032" i="1"/>
  <c r="BE1032" i="1"/>
  <c r="AT1032" i="1"/>
  <c r="AQ1032" i="1"/>
  <c r="BB1032" i="1"/>
  <c r="AU1032" i="1"/>
  <c r="BF1032" i="1"/>
  <c r="BC1030" i="1"/>
  <c r="AR1030" i="1"/>
  <c r="BA1030" i="1"/>
  <c r="AP1030" i="1"/>
  <c r="AD1030" i="1"/>
  <c r="BD1030" i="1"/>
  <c r="AS1030" i="1"/>
  <c r="BH1028" i="1"/>
  <c r="AW1028" i="1"/>
  <c r="BE1028" i="1"/>
  <c r="AT1028" i="1"/>
  <c r="AQ1028" i="1"/>
  <c r="BB1028" i="1"/>
  <c r="AU1028" i="1"/>
  <c r="BF1028" i="1"/>
  <c r="BC998" i="1"/>
  <c r="AR998" i="1"/>
  <c r="BE998" i="1"/>
  <c r="AT998" i="1"/>
  <c r="AQ998" i="1"/>
  <c r="BB998" i="1"/>
  <c r="AU998" i="1"/>
  <c r="BF998" i="1"/>
  <c r="BA996" i="1"/>
  <c r="AP996" i="1"/>
  <c r="AD996" i="1"/>
  <c r="BD996" i="1"/>
  <c r="AS996" i="1"/>
  <c r="BC994" i="1"/>
  <c r="AR994" i="1"/>
  <c r="BE994" i="1"/>
  <c r="AT994" i="1"/>
  <c r="AQ994" i="1"/>
  <c r="BB994" i="1"/>
  <c r="AU994" i="1"/>
  <c r="BF994" i="1"/>
  <c r="BA992" i="1"/>
  <c r="AP992" i="1"/>
  <c r="AD992" i="1"/>
  <c r="BD992" i="1"/>
  <c r="AS992" i="1"/>
  <c r="BH969" i="1"/>
  <c r="AW969" i="1"/>
  <c r="BE969" i="1"/>
  <c r="AT969" i="1"/>
  <c r="AQ969" i="1"/>
  <c r="BB969" i="1"/>
  <c r="AU969" i="1"/>
  <c r="BF969" i="1"/>
  <c r="BC967" i="1"/>
  <c r="AR967" i="1"/>
  <c r="BA967" i="1"/>
  <c r="AP967" i="1"/>
  <c r="AD967" i="1"/>
  <c r="BD967" i="1"/>
  <c r="AS967" i="1"/>
  <c r="BH965" i="1"/>
  <c r="AW965" i="1"/>
  <c r="BE965" i="1"/>
  <c r="AT965" i="1"/>
  <c r="AQ965" i="1"/>
  <c r="BB965" i="1"/>
  <c r="AU965" i="1"/>
  <c r="BF965" i="1"/>
  <c r="BC935" i="1"/>
  <c r="AR935" i="1"/>
  <c r="BA935" i="1"/>
  <c r="AP935" i="1"/>
  <c r="AD935" i="1"/>
  <c r="BD935" i="1"/>
  <c r="AS935" i="1"/>
  <c r="BH933" i="1"/>
  <c r="AW933" i="1"/>
  <c r="BE933" i="1"/>
  <c r="AT933" i="1"/>
  <c r="AQ933" i="1"/>
  <c r="BB933" i="1"/>
  <c r="AU933" i="1"/>
  <c r="BF933" i="1"/>
  <c r="BC931" i="1"/>
  <c r="AR931" i="1"/>
  <c r="BA931" i="1"/>
  <c r="AP931" i="1"/>
  <c r="AD931" i="1"/>
  <c r="BD931" i="1"/>
  <c r="AS931" i="1"/>
  <c r="BH929" i="1"/>
  <c r="AW929" i="1"/>
  <c r="BE929" i="1"/>
  <c r="AT929" i="1"/>
  <c r="AQ929" i="1"/>
  <c r="BB929" i="1"/>
  <c r="AU929" i="1"/>
  <c r="BF929" i="1"/>
  <c r="BA898" i="1"/>
  <c r="AP898" i="1"/>
  <c r="BE898" i="1"/>
  <c r="AT898" i="1"/>
  <c r="AD898" i="1"/>
  <c r="BD898" i="1"/>
  <c r="AS898" i="1"/>
  <c r="BA896" i="1"/>
  <c r="AP896" i="1"/>
  <c r="BE896" i="1"/>
  <c r="AT896" i="1"/>
  <c r="AD896" i="1"/>
  <c r="BD896" i="1"/>
  <c r="AS896" i="1"/>
  <c r="BC894" i="1"/>
  <c r="AR894" i="1"/>
  <c r="BH894" i="1"/>
  <c r="AW894" i="1"/>
  <c r="BB894" i="1"/>
  <c r="AQ894" i="1"/>
  <c r="BF894" i="1"/>
  <c r="AU894" i="1"/>
  <c r="BB899" i="1"/>
  <c r="AQ899" i="1"/>
  <c r="BF899" i="1"/>
  <c r="AU899" i="1"/>
  <c r="BA899" i="1"/>
  <c r="AP899" i="1"/>
  <c r="BE899" i="1"/>
  <c r="AT899" i="1"/>
  <c r="AZ956" i="1"/>
  <c r="AO956" i="1"/>
  <c r="AN956" i="1"/>
  <c r="AZ886" i="1"/>
  <c r="AO886" i="1"/>
  <c r="AN886" i="1"/>
  <c r="AZ870" i="1"/>
  <c r="AO870" i="1"/>
  <c r="AN870" i="1"/>
  <c r="AZ866" i="1"/>
  <c r="AO866" i="1"/>
  <c r="AN866" i="1"/>
  <c r="BB854" i="1"/>
  <c r="AQ854" i="1"/>
  <c r="BF854" i="1"/>
  <c r="AU854" i="1"/>
  <c r="BA854" i="1"/>
  <c r="AP854" i="1"/>
  <c r="BE854" i="1"/>
  <c r="AT854" i="1"/>
  <c r="AD852" i="1"/>
  <c r="BD852" i="1"/>
  <c r="AS852" i="1"/>
  <c r="BC852" i="1"/>
  <c r="AR852" i="1"/>
  <c r="BH852" i="1"/>
  <c r="AW852" i="1"/>
  <c r="BB850" i="1"/>
  <c r="AQ850" i="1"/>
  <c r="BF850" i="1"/>
  <c r="AU850" i="1"/>
  <c r="BA850" i="1"/>
  <c r="AP850" i="1"/>
  <c r="BE850" i="1"/>
  <c r="AT850" i="1"/>
  <c r="AD848" i="1"/>
  <c r="BD848" i="1"/>
  <c r="AS848" i="1"/>
  <c r="BC848" i="1"/>
  <c r="AR848" i="1"/>
  <c r="BH848" i="1"/>
  <c r="AW848" i="1"/>
  <c r="BB835" i="1"/>
  <c r="AQ835" i="1"/>
  <c r="BF835" i="1"/>
  <c r="AU835" i="1"/>
  <c r="BA835" i="1"/>
  <c r="AP835" i="1"/>
  <c r="BE835" i="1"/>
  <c r="AT835" i="1"/>
  <c r="AD833" i="1"/>
  <c r="BD833" i="1"/>
  <c r="AS833" i="1"/>
  <c r="BC833" i="1"/>
  <c r="AR833" i="1"/>
  <c r="BH833" i="1"/>
  <c r="AW833" i="1"/>
  <c r="BB831" i="1"/>
  <c r="AQ831" i="1"/>
  <c r="BF831" i="1"/>
  <c r="AU831" i="1"/>
  <c r="BA831" i="1"/>
  <c r="AP831" i="1"/>
  <c r="BE831" i="1"/>
  <c r="AT831" i="1"/>
  <c r="AD818" i="1"/>
  <c r="BD818" i="1"/>
  <c r="AS818" i="1"/>
  <c r="BC818" i="1"/>
  <c r="AR818" i="1"/>
  <c r="BH818" i="1"/>
  <c r="AW818" i="1"/>
  <c r="BB816" i="1"/>
  <c r="AQ816" i="1"/>
  <c r="BF816" i="1"/>
  <c r="AU816" i="1"/>
  <c r="BA816" i="1"/>
  <c r="AP816" i="1"/>
  <c r="BE816" i="1"/>
  <c r="AT816" i="1"/>
  <c r="AD814" i="1"/>
  <c r="BD814" i="1"/>
  <c r="AS814" i="1"/>
  <c r="BC814" i="1"/>
  <c r="AR814" i="1"/>
  <c r="BH814" i="1"/>
  <c r="AW814" i="1"/>
  <c r="BB812" i="1"/>
  <c r="AQ812" i="1"/>
  <c r="BF812" i="1"/>
  <c r="AU812" i="1"/>
  <c r="BA812" i="1"/>
  <c r="AP812" i="1"/>
  <c r="BE812" i="1"/>
  <c r="AT812" i="1"/>
  <c r="AD799" i="1"/>
  <c r="BD799" i="1"/>
  <c r="AS799" i="1"/>
  <c r="BC799" i="1"/>
  <c r="AR799" i="1"/>
  <c r="BH799" i="1"/>
  <c r="AW799" i="1"/>
  <c r="BB797" i="1"/>
  <c r="AQ797" i="1"/>
  <c r="BF797" i="1"/>
  <c r="AU797" i="1"/>
  <c r="BA797" i="1"/>
  <c r="AP797" i="1"/>
  <c r="BE797" i="1"/>
  <c r="AT797" i="1"/>
  <c r="AD795" i="1"/>
  <c r="BD795" i="1"/>
  <c r="AS795" i="1"/>
  <c r="BC795" i="1"/>
  <c r="AR795" i="1"/>
  <c r="BH795" i="1"/>
  <c r="AW795" i="1"/>
  <c r="BB782" i="1"/>
  <c r="AQ782" i="1"/>
  <c r="BF782" i="1"/>
  <c r="AU782" i="1"/>
  <c r="BA782" i="1"/>
  <c r="AP782" i="1"/>
  <c r="BE782" i="1"/>
  <c r="AT782" i="1"/>
  <c r="AD780" i="1"/>
  <c r="BD780" i="1"/>
  <c r="AS780" i="1"/>
  <c r="BC780" i="1"/>
  <c r="AR780" i="1"/>
  <c r="BH780" i="1"/>
  <c r="AW780" i="1"/>
  <c r="BB778" i="1"/>
  <c r="AQ778" i="1"/>
  <c r="BF778" i="1"/>
  <c r="AU778" i="1"/>
  <c r="BA778" i="1"/>
  <c r="AP778" i="1"/>
  <c r="BE778" i="1"/>
  <c r="AT778" i="1"/>
  <c r="AD776" i="1"/>
  <c r="BD776" i="1"/>
  <c r="AS776" i="1"/>
  <c r="BC776" i="1"/>
  <c r="AR776" i="1"/>
  <c r="BH776" i="1"/>
  <c r="AW776" i="1"/>
  <c r="BB763" i="1"/>
  <c r="AQ763" i="1"/>
  <c r="BF763" i="1"/>
  <c r="AU763" i="1"/>
  <c r="BA763" i="1"/>
  <c r="AP763" i="1"/>
  <c r="BE763" i="1"/>
  <c r="AT763" i="1"/>
  <c r="AD761" i="1"/>
  <c r="BD761" i="1"/>
  <c r="AS761" i="1"/>
  <c r="BC761" i="1"/>
  <c r="AR761" i="1"/>
  <c r="BH761" i="1"/>
  <c r="AW761" i="1"/>
  <c r="BB759" i="1"/>
  <c r="AQ759" i="1"/>
  <c r="BF759" i="1"/>
  <c r="AU759" i="1"/>
  <c r="BA759" i="1"/>
  <c r="AP759" i="1"/>
  <c r="BE759" i="1"/>
  <c r="AT759" i="1"/>
  <c r="AD746" i="1"/>
  <c r="BD746" i="1"/>
  <c r="AS746" i="1"/>
  <c r="BC746" i="1"/>
  <c r="AR746" i="1"/>
  <c r="BH746" i="1"/>
  <c r="AW746" i="1"/>
  <c r="BB744" i="1"/>
  <c r="AQ744" i="1"/>
  <c r="BF744" i="1"/>
  <c r="AU744" i="1"/>
  <c r="BA744" i="1"/>
  <c r="AP744" i="1"/>
  <c r="BE744" i="1"/>
  <c r="AT744" i="1"/>
  <c r="AD742" i="1"/>
  <c r="BD742" i="1"/>
  <c r="AS742" i="1"/>
  <c r="BC742" i="1"/>
  <c r="AR742" i="1"/>
  <c r="BH742" i="1"/>
  <c r="AW742" i="1"/>
  <c r="BB740" i="1"/>
  <c r="AQ740" i="1"/>
  <c r="BF740" i="1"/>
  <c r="AU740" i="1"/>
  <c r="BA740" i="1"/>
  <c r="AP740" i="1"/>
  <c r="BE740" i="1"/>
  <c r="AT740" i="1"/>
  <c r="BD662" i="1"/>
  <c r="BA385" i="1"/>
  <c r="AO1355" i="1"/>
  <c r="AZ1355" i="1"/>
  <c r="AN1355" i="1"/>
  <c r="AZ1309" i="1"/>
  <c r="AO1309" i="1"/>
  <c r="AN1309" i="1"/>
  <c r="AZ1292" i="1"/>
  <c r="AO1292" i="1"/>
  <c r="AN1292" i="1"/>
  <c r="BE1285" i="1"/>
  <c r="AT1285" i="1"/>
  <c r="AW1285" i="1"/>
  <c r="BH1285" i="1"/>
  <c r="BB1285" i="1"/>
  <c r="AQ1285" i="1"/>
  <c r="BF1285" i="1"/>
  <c r="AU1285" i="1"/>
  <c r="BE1283" i="1"/>
  <c r="AT1283" i="1"/>
  <c r="BC1283" i="1"/>
  <c r="AR1283" i="1"/>
  <c r="AD1283" i="1"/>
  <c r="AS1283" i="1"/>
  <c r="BD1283" i="1"/>
  <c r="BE1281" i="1"/>
  <c r="AT1281" i="1"/>
  <c r="AW1281" i="1"/>
  <c r="BH1281" i="1"/>
  <c r="BB1281" i="1"/>
  <c r="AQ1281" i="1"/>
  <c r="BF1281" i="1"/>
  <c r="AU1281" i="1"/>
  <c r="BA1250" i="1"/>
  <c r="AP1250" i="1"/>
  <c r="AD1250" i="1"/>
  <c r="BD1250" i="1"/>
  <c r="AS1250" i="1"/>
  <c r="BC1248" i="1"/>
  <c r="AR1248" i="1"/>
  <c r="BH1248" i="1"/>
  <c r="AW1248" i="1"/>
  <c r="BE1248" i="1"/>
  <c r="AT1248" i="1"/>
  <c r="AQ1248" i="1"/>
  <c r="BB1248" i="1"/>
  <c r="AU1248" i="1"/>
  <c r="BF1248" i="1"/>
  <c r="BH1246" i="1"/>
  <c r="AW1246" i="1"/>
  <c r="BA1246" i="1"/>
  <c r="AP1246" i="1"/>
  <c r="AD1246" i="1"/>
  <c r="BD1246" i="1"/>
  <c r="AS1246" i="1"/>
  <c r="BC1244" i="1"/>
  <c r="AR1244" i="1"/>
  <c r="BH1244" i="1"/>
  <c r="AW1244" i="1"/>
  <c r="BE1244" i="1"/>
  <c r="AT1244" i="1"/>
  <c r="AQ1244" i="1"/>
  <c r="BB1244" i="1"/>
  <c r="AU1244" i="1"/>
  <c r="BF1244" i="1"/>
  <c r="BA1338" i="1"/>
  <c r="AP1338" i="1"/>
  <c r="AR1338" i="1"/>
  <c r="BC1338" i="1"/>
  <c r="AD1338" i="1"/>
  <c r="BD1338" i="1"/>
  <c r="AS1338" i="1"/>
  <c r="BA1336" i="1"/>
  <c r="AP1336" i="1"/>
  <c r="AW1336" i="1"/>
  <c r="BH1336" i="1"/>
  <c r="BB1336" i="1"/>
  <c r="AQ1336" i="1"/>
  <c r="BF1336" i="1"/>
  <c r="AU1336" i="1"/>
  <c r="BA1334" i="1"/>
  <c r="AP1334" i="1"/>
  <c r="BC1334" i="1"/>
  <c r="AR1334" i="1"/>
  <c r="AD1334" i="1"/>
  <c r="AS1334" i="1"/>
  <c r="BD1334" i="1"/>
  <c r="AZ1326" i="1"/>
  <c r="AO1326" i="1"/>
  <c r="AN1326" i="1"/>
  <c r="AZ1331" i="1"/>
  <c r="AO1331" i="1"/>
  <c r="AN1331" i="1"/>
  <c r="BD1240" i="1"/>
  <c r="AS1240" i="1"/>
  <c r="BF1240" i="1"/>
  <c r="AU1240" i="1"/>
  <c r="BA1240" i="1"/>
  <c r="AP1240" i="1"/>
  <c r="BE1240" i="1"/>
  <c r="AT1240" i="1"/>
  <c r="BC1238" i="1"/>
  <c r="AR1238" i="1"/>
  <c r="BE1238" i="1"/>
  <c r="AT1238" i="1"/>
  <c r="AQ1238" i="1"/>
  <c r="BB1238" i="1"/>
  <c r="AU1238" i="1"/>
  <c r="BF1238" i="1"/>
  <c r="BA1236" i="1"/>
  <c r="AP1236" i="1"/>
  <c r="AD1236" i="1"/>
  <c r="BD1236" i="1"/>
  <c r="AS1236" i="1"/>
  <c r="BB1241" i="1"/>
  <c r="AQ1241" i="1"/>
  <c r="AD1241" i="1"/>
  <c r="BC1241" i="1"/>
  <c r="AR1241" i="1"/>
  <c r="BH1241" i="1"/>
  <c r="AW1241" i="1"/>
  <c r="BD1203" i="1"/>
  <c r="AS1203" i="1"/>
  <c r="BF1203" i="1"/>
  <c r="AU1203" i="1"/>
  <c r="BA1203" i="1"/>
  <c r="AP1203" i="1"/>
  <c r="BE1203" i="1"/>
  <c r="AT1203" i="1"/>
  <c r="BC1200" i="1"/>
  <c r="AR1200" i="1"/>
  <c r="BH1200" i="1"/>
  <c r="AW1200" i="1"/>
  <c r="BB1200" i="1"/>
  <c r="AQ1200" i="1"/>
  <c r="BF1200" i="1"/>
  <c r="AU1200" i="1"/>
  <c r="AU1204" i="1"/>
  <c r="BF1204" i="1"/>
  <c r="BD1204" i="1"/>
  <c r="AS1204" i="1"/>
  <c r="BA1204" i="1"/>
  <c r="AP1204" i="1"/>
  <c r="BE1204" i="1"/>
  <c r="AT1204" i="1"/>
  <c r="AZ1190" i="1"/>
  <c r="AO1190" i="1"/>
  <c r="AN1190" i="1"/>
  <c r="BA1115" i="1"/>
  <c r="AP1115" i="1"/>
  <c r="BC1115" i="1"/>
  <c r="AR1115" i="1"/>
  <c r="AD1115" i="1"/>
  <c r="AS1115" i="1"/>
  <c r="BD1115" i="1"/>
  <c r="BA1113" i="1"/>
  <c r="AP1113" i="1"/>
  <c r="AW1113" i="1"/>
  <c r="BH1113" i="1"/>
  <c r="BB1113" i="1"/>
  <c r="AQ1113" i="1"/>
  <c r="BF1113" i="1"/>
  <c r="AU1113" i="1"/>
  <c r="BA1111" i="1"/>
  <c r="AP1111" i="1"/>
  <c r="BC1111" i="1"/>
  <c r="AR1111" i="1"/>
  <c r="AD1111" i="1"/>
  <c r="AS1111" i="1"/>
  <c r="BD1111" i="1"/>
  <c r="BA1109" i="1"/>
  <c r="AP1109" i="1"/>
  <c r="AW1109" i="1"/>
  <c r="BH1109" i="1"/>
  <c r="BB1109" i="1"/>
  <c r="AQ1109" i="1"/>
  <c r="BF1109" i="1"/>
  <c r="AU1109" i="1"/>
  <c r="BC1088" i="1"/>
  <c r="AR1088" i="1"/>
  <c r="BA1088" i="1"/>
  <c r="AP1088" i="1"/>
  <c r="AD1088" i="1"/>
  <c r="BD1088" i="1"/>
  <c r="AS1088" i="1"/>
  <c r="BH1086" i="1"/>
  <c r="AW1086" i="1"/>
  <c r="BE1086" i="1"/>
  <c r="AT1086" i="1"/>
  <c r="AQ1086" i="1"/>
  <c r="BB1086" i="1"/>
  <c r="AU1086" i="1"/>
  <c r="BF1086" i="1"/>
  <c r="BC1084" i="1"/>
  <c r="AR1084" i="1"/>
  <c r="BA1084" i="1"/>
  <c r="AP1084" i="1"/>
  <c r="AD1084" i="1"/>
  <c r="BD1084" i="1"/>
  <c r="AS1084" i="1"/>
  <c r="BH1082" i="1"/>
  <c r="AW1082" i="1"/>
  <c r="BE1082" i="1"/>
  <c r="AT1082" i="1"/>
  <c r="AQ1082" i="1"/>
  <c r="BB1082" i="1"/>
  <c r="AU1082" i="1"/>
  <c r="BF1082" i="1"/>
  <c r="BH1052" i="1"/>
  <c r="AW1052" i="1"/>
  <c r="BE1052" i="1"/>
  <c r="AT1052" i="1"/>
  <c r="AQ1052" i="1"/>
  <c r="BB1052" i="1"/>
  <c r="AU1052" i="1"/>
  <c r="BF1052" i="1"/>
  <c r="BC1050" i="1"/>
  <c r="AR1050" i="1"/>
  <c r="BA1050" i="1"/>
  <c r="AP1050" i="1"/>
  <c r="AD1050" i="1"/>
  <c r="BD1050" i="1"/>
  <c r="AS1050" i="1"/>
  <c r="BH1048" i="1"/>
  <c r="AW1048" i="1"/>
  <c r="BE1048" i="1"/>
  <c r="AT1048" i="1"/>
  <c r="AQ1048" i="1"/>
  <c r="BB1048" i="1"/>
  <c r="AU1048" i="1"/>
  <c r="BF1048" i="1"/>
  <c r="BC1046" i="1"/>
  <c r="AR1046" i="1"/>
  <c r="BA1046" i="1"/>
  <c r="AP1046" i="1"/>
  <c r="AD1046" i="1"/>
  <c r="BD1046" i="1"/>
  <c r="AS1046" i="1"/>
  <c r="BC1016" i="1"/>
  <c r="AR1016" i="1"/>
  <c r="BA1016" i="1"/>
  <c r="AP1016" i="1"/>
  <c r="AD1016" i="1"/>
  <c r="BD1016" i="1"/>
  <c r="AS1016" i="1"/>
  <c r="BC1014" i="1"/>
  <c r="AR1014" i="1"/>
  <c r="BE1014" i="1"/>
  <c r="AT1014" i="1"/>
  <c r="AQ1014" i="1"/>
  <c r="BB1014" i="1"/>
  <c r="AU1014" i="1"/>
  <c r="BF1014" i="1"/>
  <c r="BA1012" i="1"/>
  <c r="AP1012" i="1"/>
  <c r="AD1012" i="1"/>
  <c r="BD1012" i="1"/>
  <c r="AS1012" i="1"/>
  <c r="BC1010" i="1"/>
  <c r="AR1010" i="1"/>
  <c r="BE1010" i="1"/>
  <c r="AT1010" i="1"/>
  <c r="AQ1010" i="1"/>
  <c r="BB1010" i="1"/>
  <c r="AU1010" i="1"/>
  <c r="BF1010" i="1"/>
  <c r="BE979" i="1"/>
  <c r="AT979" i="1"/>
  <c r="BC979" i="1"/>
  <c r="AR979" i="1"/>
  <c r="AD979" i="1"/>
  <c r="AS979" i="1"/>
  <c r="BD979" i="1"/>
  <c r="BE977" i="1"/>
  <c r="AT977" i="1"/>
  <c r="AW977" i="1"/>
  <c r="BH977" i="1"/>
  <c r="BB977" i="1"/>
  <c r="AQ977" i="1"/>
  <c r="BF977" i="1"/>
  <c r="AU977" i="1"/>
  <c r="BE975" i="1"/>
  <c r="AT975" i="1"/>
  <c r="BC975" i="1"/>
  <c r="AR975" i="1"/>
  <c r="AD975" i="1"/>
  <c r="AS975" i="1"/>
  <c r="BD975" i="1"/>
  <c r="AZ959" i="1"/>
  <c r="AO959" i="1"/>
  <c r="AN959" i="1"/>
  <c r="BA952" i="1"/>
  <c r="AP952" i="1"/>
  <c r="AW952" i="1"/>
  <c r="BH952" i="1"/>
  <c r="BB952" i="1"/>
  <c r="AQ952" i="1"/>
  <c r="BF952" i="1"/>
  <c r="AU952" i="1"/>
  <c r="BE950" i="1"/>
  <c r="AT950" i="1"/>
  <c r="BC950" i="1"/>
  <c r="AR950" i="1"/>
  <c r="AD950" i="1"/>
  <c r="AS950" i="1"/>
  <c r="BD950" i="1"/>
  <c r="BA948" i="1"/>
  <c r="AP948" i="1"/>
  <c r="AW948" i="1"/>
  <c r="BH948" i="1"/>
  <c r="BB948" i="1"/>
  <c r="AQ948" i="1"/>
  <c r="BF948" i="1"/>
  <c r="AU948" i="1"/>
  <c r="BA908" i="1"/>
  <c r="AP908" i="1"/>
  <c r="BE908" i="1"/>
  <c r="AT908" i="1"/>
  <c r="AD908" i="1"/>
  <c r="BD908" i="1"/>
  <c r="AS908" i="1"/>
  <c r="BC906" i="1"/>
  <c r="AR906" i="1"/>
  <c r="BH906" i="1"/>
  <c r="AW906" i="1"/>
  <c r="BB906" i="1"/>
  <c r="AQ906" i="1"/>
  <c r="BF906" i="1"/>
  <c r="AU906" i="1"/>
  <c r="BA904" i="1"/>
  <c r="AP904" i="1"/>
  <c r="BE904" i="1"/>
  <c r="AT904" i="1"/>
  <c r="AD904" i="1"/>
  <c r="BD904" i="1"/>
  <c r="AS904" i="1"/>
  <c r="BC902" i="1"/>
  <c r="AR902" i="1"/>
  <c r="BH902" i="1"/>
  <c r="AW902" i="1"/>
  <c r="BB902" i="1"/>
  <c r="AQ902" i="1"/>
  <c r="BF902" i="1"/>
  <c r="AU902" i="1"/>
  <c r="BA881" i="1"/>
  <c r="AP881" i="1"/>
  <c r="BE881" i="1"/>
  <c r="AT881" i="1"/>
  <c r="AD881" i="1"/>
  <c r="BD881" i="1"/>
  <c r="AS881" i="1"/>
  <c r="BC879" i="1"/>
  <c r="AR879" i="1"/>
  <c r="BH879" i="1"/>
  <c r="AW879" i="1"/>
  <c r="BB879" i="1"/>
  <c r="AQ879" i="1"/>
  <c r="BF879" i="1"/>
  <c r="AU879" i="1"/>
  <c r="BA877" i="1"/>
  <c r="AP877" i="1"/>
  <c r="BE877" i="1"/>
  <c r="AT877" i="1"/>
  <c r="AD877" i="1"/>
  <c r="BD877" i="1"/>
  <c r="AS877" i="1"/>
  <c r="BC875" i="1"/>
  <c r="AR875" i="1"/>
  <c r="BH875" i="1"/>
  <c r="AW875" i="1"/>
  <c r="BB875" i="1"/>
  <c r="AQ875" i="1"/>
  <c r="BF875" i="1"/>
  <c r="AU875" i="1"/>
  <c r="BC917" i="1"/>
  <c r="AR917" i="1"/>
  <c r="BA917" i="1"/>
  <c r="AP917" i="1"/>
  <c r="AD917" i="1"/>
  <c r="BD917" i="1"/>
  <c r="AS917" i="1"/>
  <c r="BH915" i="1"/>
  <c r="AW915" i="1"/>
  <c r="BE915" i="1"/>
  <c r="AT915" i="1"/>
  <c r="AQ915" i="1"/>
  <c r="BB915" i="1"/>
  <c r="AU915" i="1"/>
  <c r="BF915" i="1"/>
  <c r="BC913" i="1"/>
  <c r="AR913" i="1"/>
  <c r="BA913" i="1"/>
  <c r="AP913" i="1"/>
  <c r="AD913" i="1"/>
  <c r="BD913" i="1"/>
  <c r="AS913" i="1"/>
  <c r="AD911" i="1"/>
  <c r="BD911" i="1"/>
  <c r="AS911" i="1"/>
  <c r="BC911" i="1"/>
  <c r="AR911" i="1"/>
  <c r="BH911" i="1"/>
  <c r="AW911" i="1"/>
  <c r="BD861" i="1"/>
  <c r="AS861" i="1"/>
  <c r="BF861" i="1"/>
  <c r="AU861" i="1"/>
  <c r="BA861" i="1"/>
  <c r="AP861" i="1"/>
  <c r="BE861" i="1"/>
  <c r="AT861" i="1"/>
  <c r="AD860" i="1"/>
  <c r="BD860" i="1"/>
  <c r="AS860" i="1"/>
  <c r="BC860" i="1"/>
  <c r="AR860" i="1"/>
  <c r="BH860" i="1"/>
  <c r="AW860" i="1"/>
  <c r="BB858" i="1"/>
  <c r="AQ858" i="1"/>
  <c r="BF858" i="1"/>
  <c r="AU858" i="1"/>
  <c r="BA858" i="1"/>
  <c r="AP858" i="1"/>
  <c r="BE858" i="1"/>
  <c r="AT858" i="1"/>
  <c r="AD845" i="1"/>
  <c r="BD845" i="1"/>
  <c r="AS845" i="1"/>
  <c r="BC845" i="1"/>
  <c r="AR845" i="1"/>
  <c r="BH845" i="1"/>
  <c r="AW845" i="1"/>
  <c r="BB843" i="1"/>
  <c r="AQ843" i="1"/>
  <c r="BF843" i="1"/>
  <c r="AU843" i="1"/>
  <c r="BA843" i="1"/>
  <c r="AP843" i="1"/>
  <c r="BE843" i="1"/>
  <c r="AT843" i="1"/>
  <c r="AD841" i="1"/>
  <c r="BD841" i="1"/>
  <c r="AS841" i="1"/>
  <c r="BC841" i="1"/>
  <c r="AR841" i="1"/>
  <c r="BH841" i="1"/>
  <c r="AW841" i="1"/>
  <c r="BB839" i="1"/>
  <c r="AQ839" i="1"/>
  <c r="BF839" i="1"/>
  <c r="AU839" i="1"/>
  <c r="BA839" i="1"/>
  <c r="AP839" i="1"/>
  <c r="BE839" i="1"/>
  <c r="AT839" i="1"/>
  <c r="AD826" i="1"/>
  <c r="BD826" i="1"/>
  <c r="AS826" i="1"/>
  <c r="BC826" i="1"/>
  <c r="AR826" i="1"/>
  <c r="BH826" i="1"/>
  <c r="AW826" i="1"/>
  <c r="BB824" i="1"/>
  <c r="AQ824" i="1"/>
  <c r="BF824" i="1"/>
  <c r="AU824" i="1"/>
  <c r="BA824" i="1"/>
  <c r="AP824" i="1"/>
  <c r="BE824" i="1"/>
  <c r="AT824" i="1"/>
  <c r="AD822" i="1"/>
  <c r="BD822" i="1"/>
  <c r="AS822" i="1"/>
  <c r="BC822" i="1"/>
  <c r="AR822" i="1"/>
  <c r="BH822" i="1"/>
  <c r="AW822" i="1"/>
  <c r="BB809" i="1"/>
  <c r="AQ809" i="1"/>
  <c r="BF809" i="1"/>
  <c r="AU809" i="1"/>
  <c r="BA809" i="1"/>
  <c r="AP809" i="1"/>
  <c r="BE809" i="1"/>
  <c r="AT809" i="1"/>
  <c r="AD807" i="1"/>
  <c r="BD807" i="1"/>
  <c r="AS807" i="1"/>
  <c r="BC807" i="1"/>
  <c r="AR807" i="1"/>
  <c r="BH807" i="1"/>
  <c r="AW807" i="1"/>
  <c r="BB805" i="1"/>
  <c r="AQ805" i="1"/>
  <c r="BF805" i="1"/>
  <c r="AU805" i="1"/>
  <c r="BA805" i="1"/>
  <c r="AP805" i="1"/>
  <c r="BE805" i="1"/>
  <c r="AT805" i="1"/>
  <c r="AD803" i="1"/>
  <c r="BD803" i="1"/>
  <c r="AS803" i="1"/>
  <c r="BC803" i="1"/>
  <c r="AR803" i="1"/>
  <c r="BH803" i="1"/>
  <c r="AW803" i="1"/>
  <c r="BB790" i="1"/>
  <c r="AQ790" i="1"/>
  <c r="BF790" i="1"/>
  <c r="AU790" i="1"/>
  <c r="BA790" i="1"/>
  <c r="AP790" i="1"/>
  <c r="BE790" i="1"/>
  <c r="AT790" i="1"/>
  <c r="AD788" i="1"/>
  <c r="BD788" i="1"/>
  <c r="AS788" i="1"/>
  <c r="BC788" i="1"/>
  <c r="AR788" i="1"/>
  <c r="BH788" i="1"/>
  <c r="AW788" i="1"/>
  <c r="BB786" i="1"/>
  <c r="AQ786" i="1"/>
  <c r="BF786" i="1"/>
  <c r="AU786" i="1"/>
  <c r="BA786" i="1"/>
  <c r="AP786" i="1"/>
  <c r="BE786" i="1"/>
  <c r="AT786" i="1"/>
  <c r="AD773" i="1"/>
  <c r="BD773" i="1"/>
  <c r="AS773" i="1"/>
  <c r="BC773" i="1"/>
  <c r="AR773" i="1"/>
  <c r="BH773" i="1"/>
  <c r="AW773" i="1"/>
  <c r="BB771" i="1"/>
  <c r="AQ771" i="1"/>
  <c r="BF771" i="1"/>
  <c r="AU771" i="1"/>
  <c r="BA771" i="1"/>
  <c r="AP771" i="1"/>
  <c r="BE771" i="1"/>
  <c r="AT771" i="1"/>
  <c r="AD769" i="1"/>
  <c r="BD769" i="1"/>
  <c r="AS769" i="1"/>
  <c r="BC769" i="1"/>
  <c r="AR769" i="1"/>
  <c r="BH769" i="1"/>
  <c r="AW769" i="1"/>
  <c r="BB767" i="1"/>
  <c r="AQ767" i="1"/>
  <c r="BF767" i="1"/>
  <c r="AU767" i="1"/>
  <c r="BA767" i="1"/>
  <c r="AP767" i="1"/>
  <c r="BE767" i="1"/>
  <c r="AT767" i="1"/>
  <c r="AD754" i="1"/>
  <c r="BD754" i="1"/>
  <c r="AS754" i="1"/>
  <c r="BC754" i="1"/>
  <c r="AR754" i="1"/>
  <c r="BH754" i="1"/>
  <c r="AW754" i="1"/>
  <c r="BB752" i="1"/>
  <c r="AQ752" i="1"/>
  <c r="BF752" i="1"/>
  <c r="AU752" i="1"/>
  <c r="BA752" i="1"/>
  <c r="AP752" i="1"/>
  <c r="BE752" i="1"/>
  <c r="AT752" i="1"/>
  <c r="AD750" i="1"/>
  <c r="BD750" i="1"/>
  <c r="AS750" i="1"/>
  <c r="BC750" i="1"/>
  <c r="AR750" i="1"/>
  <c r="BH750" i="1"/>
  <c r="AW750" i="1"/>
  <c r="S2" i="1"/>
  <c r="AA7" i="1"/>
  <c r="U2" i="1" l="1"/>
  <c r="AA5" i="1"/>
  <c r="D713" i="1"/>
  <c r="D416" i="1"/>
  <c r="D308" i="1"/>
  <c r="D290" i="1"/>
  <c r="D272" i="1"/>
  <c r="D254" i="1"/>
  <c r="D425" i="1"/>
  <c r="D2" i="1"/>
  <c r="D398" i="1"/>
  <c r="D731" i="1"/>
  <c r="D704" i="1"/>
  <c r="D533" i="1"/>
  <c r="D299" i="1"/>
  <c r="D281" i="1"/>
  <c r="D263" i="1"/>
  <c r="D722" i="1"/>
  <c r="D434" i="1"/>
  <c r="D407" i="1"/>
  <c r="D11" i="1"/>
  <c r="D29" i="1"/>
  <c r="D353" i="1"/>
  <c r="D470" i="1"/>
  <c r="D119" i="1"/>
  <c r="D155" i="1"/>
  <c r="D191" i="1"/>
  <c r="D506" i="1"/>
  <c r="D56" i="1"/>
  <c r="D326" i="1"/>
  <c r="D461" i="1"/>
  <c r="D236" i="1"/>
  <c r="D560" i="1"/>
  <c r="D596" i="1"/>
  <c r="D632" i="1"/>
  <c r="D668" i="1"/>
  <c r="D47" i="1"/>
  <c r="D371" i="1"/>
  <c r="D452" i="1"/>
  <c r="D110" i="1"/>
  <c r="D146" i="1"/>
  <c r="D182" i="1"/>
  <c r="D497" i="1"/>
  <c r="D38" i="1"/>
  <c r="D380" i="1"/>
  <c r="D479" i="1"/>
  <c r="D245" i="1"/>
  <c r="D569" i="1"/>
  <c r="D605" i="1"/>
  <c r="D641" i="1"/>
  <c r="D659" i="1"/>
  <c r="D677" i="1"/>
  <c r="D695" i="1"/>
  <c r="D65" i="1"/>
  <c r="D317" i="1"/>
  <c r="D101" i="1"/>
  <c r="D137" i="1"/>
  <c r="D173" i="1"/>
  <c r="D488" i="1"/>
  <c r="D524" i="1"/>
  <c r="D20" i="1"/>
  <c r="D362" i="1"/>
  <c r="D218" i="1"/>
  <c r="D542" i="1"/>
  <c r="D578" i="1"/>
  <c r="D614" i="1"/>
  <c r="D650" i="1"/>
  <c r="D686" i="1"/>
  <c r="D83" i="1"/>
  <c r="D335" i="1"/>
  <c r="D389" i="1"/>
  <c r="D92" i="1"/>
  <c r="D128" i="1"/>
  <c r="D164" i="1"/>
  <c r="D200" i="1"/>
  <c r="D209" i="1"/>
  <c r="D515" i="1"/>
  <c r="D74" i="1"/>
  <c r="D344" i="1"/>
  <c r="D227" i="1"/>
  <c r="D551" i="1"/>
  <c r="D587" i="1"/>
  <c r="D623" i="1"/>
  <c r="AZ807" i="1"/>
  <c r="AO807" i="1"/>
  <c r="AN807" i="1"/>
  <c r="AZ822" i="1"/>
  <c r="AO822" i="1"/>
  <c r="AN822" i="1"/>
  <c r="AZ826" i="1"/>
  <c r="AO826" i="1"/>
  <c r="AN826" i="1"/>
  <c r="AZ841" i="1"/>
  <c r="AO841" i="1"/>
  <c r="AN841" i="1"/>
  <c r="AZ845" i="1"/>
  <c r="AO845" i="1"/>
  <c r="AN845" i="1"/>
  <c r="AZ860" i="1"/>
  <c r="AO860" i="1"/>
  <c r="AN860" i="1"/>
  <c r="AZ911" i="1"/>
  <c r="AO911" i="1"/>
  <c r="AN911" i="1"/>
  <c r="AN913" i="1"/>
  <c r="AZ913" i="1"/>
  <c r="AO913" i="1"/>
  <c r="AN917" i="1"/>
  <c r="AZ917" i="1"/>
  <c r="AO917" i="1"/>
  <c r="AN877" i="1"/>
  <c r="AZ877" i="1"/>
  <c r="AO877" i="1"/>
  <c r="AN881" i="1"/>
  <c r="AZ881" i="1"/>
  <c r="AO881" i="1"/>
  <c r="AN904" i="1"/>
  <c r="AZ904" i="1"/>
  <c r="AO904" i="1"/>
  <c r="AN908" i="1"/>
  <c r="AZ908" i="1"/>
  <c r="AO908" i="1"/>
  <c r="AN950" i="1"/>
  <c r="AO950" i="1"/>
  <c r="AZ950" i="1"/>
  <c r="AN1046" i="1"/>
  <c r="AZ1046" i="1"/>
  <c r="AO1046" i="1"/>
  <c r="AN1050" i="1"/>
  <c r="AZ1050" i="1"/>
  <c r="AO1050" i="1"/>
  <c r="AN1084" i="1"/>
  <c r="AZ1084" i="1"/>
  <c r="AO1084" i="1"/>
  <c r="AN1088" i="1"/>
  <c r="AZ1088" i="1"/>
  <c r="AO1088" i="1"/>
  <c r="AN1111" i="1"/>
  <c r="AO1111" i="1"/>
  <c r="AZ1111" i="1"/>
  <c r="AN1115" i="1"/>
  <c r="AO1115" i="1"/>
  <c r="AZ1115" i="1"/>
  <c r="AZ1241" i="1"/>
  <c r="AO1241" i="1"/>
  <c r="AN1241" i="1"/>
  <c r="AN1334" i="1"/>
  <c r="AO1334" i="1"/>
  <c r="AZ1334" i="1"/>
  <c r="AZ1338" i="1"/>
  <c r="AN1338" i="1"/>
  <c r="AO1338" i="1"/>
  <c r="AN1246" i="1"/>
  <c r="AZ1246" i="1"/>
  <c r="AO1246" i="1"/>
  <c r="AN1250" i="1"/>
  <c r="AZ1250" i="1"/>
  <c r="AO1250" i="1"/>
  <c r="AN1283" i="1"/>
  <c r="AO1283" i="1"/>
  <c r="AZ1283" i="1"/>
  <c r="AZ742" i="1"/>
  <c r="AO742" i="1"/>
  <c r="AN742" i="1"/>
  <c r="AZ746" i="1"/>
  <c r="AO746" i="1"/>
  <c r="AN746" i="1"/>
  <c r="AZ761" i="1"/>
  <c r="AO761" i="1"/>
  <c r="AN761" i="1"/>
  <c r="AZ776" i="1"/>
  <c r="AO776" i="1"/>
  <c r="AN776" i="1"/>
  <c r="AZ852" i="1"/>
  <c r="AO852" i="1"/>
  <c r="AN852" i="1"/>
  <c r="AN992" i="1"/>
  <c r="AZ992" i="1"/>
  <c r="AO992" i="1"/>
  <c r="AN996" i="1"/>
  <c r="AZ996" i="1"/>
  <c r="AO996" i="1"/>
  <c r="AN1030" i="1"/>
  <c r="AZ1030" i="1"/>
  <c r="AO1030" i="1"/>
  <c r="AN1034" i="1"/>
  <c r="AZ1034" i="1"/>
  <c r="AO1034" i="1"/>
  <c r="AN1220" i="1"/>
  <c r="AZ1220" i="1"/>
  <c r="AO1220" i="1"/>
  <c r="AN1263" i="1"/>
  <c r="AO1263" i="1"/>
  <c r="AZ1263" i="1"/>
  <c r="AN1267" i="1"/>
  <c r="AO1267" i="1"/>
  <c r="AZ1267" i="1"/>
  <c r="AN1300" i="1"/>
  <c r="AZ1300" i="1"/>
  <c r="AO1300" i="1"/>
  <c r="AN1304" i="1"/>
  <c r="AZ1304" i="1"/>
  <c r="AO1304" i="1"/>
  <c r="AN1345" i="1"/>
  <c r="AO1345" i="1"/>
  <c r="AZ1345" i="1"/>
  <c r="AN1349" i="1"/>
  <c r="AO1349" i="1"/>
  <c r="AZ1349" i="1"/>
  <c r="AZ789" i="1"/>
  <c r="AO789" i="1"/>
  <c r="AN789" i="1"/>
  <c r="AZ804" i="1"/>
  <c r="AO804" i="1"/>
  <c r="AN804" i="1"/>
  <c r="AZ808" i="1"/>
  <c r="AO808" i="1"/>
  <c r="AN808" i="1"/>
  <c r="AZ823" i="1"/>
  <c r="AO823" i="1"/>
  <c r="AN823" i="1"/>
  <c r="AZ827" i="1"/>
  <c r="AO827" i="1"/>
  <c r="AN827" i="1"/>
  <c r="AZ842" i="1"/>
  <c r="AO842" i="1"/>
  <c r="AN842" i="1"/>
  <c r="AZ857" i="1"/>
  <c r="AO857" i="1"/>
  <c r="AN857" i="1"/>
  <c r="AN914" i="1"/>
  <c r="AO914" i="1"/>
  <c r="AZ914" i="1"/>
  <c r="AN1047" i="1"/>
  <c r="AO1047" i="1"/>
  <c r="AZ1047" i="1"/>
  <c r="AN1051" i="1"/>
  <c r="AO1051" i="1"/>
  <c r="AZ1051" i="1"/>
  <c r="AN1110" i="1"/>
  <c r="AZ1110" i="1"/>
  <c r="AO1110" i="1"/>
  <c r="AN1114" i="1"/>
  <c r="AZ1114" i="1"/>
  <c r="AO1114" i="1"/>
  <c r="AZ1201" i="1"/>
  <c r="AO1201" i="1"/>
  <c r="AN1201" i="1"/>
  <c r="AN1237" i="1"/>
  <c r="AO1237" i="1"/>
  <c r="AZ1237" i="1"/>
  <c r="AZ1340" i="1"/>
  <c r="AO1340" i="1"/>
  <c r="AN1340" i="1"/>
  <c r="AZ798" i="1"/>
  <c r="AO798" i="1"/>
  <c r="AN798" i="1"/>
  <c r="AZ813" i="1"/>
  <c r="AO813" i="1"/>
  <c r="AN813" i="1"/>
  <c r="AZ817" i="1"/>
  <c r="AO817" i="1"/>
  <c r="AN817" i="1"/>
  <c r="AZ832" i="1"/>
  <c r="AO832" i="1"/>
  <c r="AN832" i="1"/>
  <c r="AZ836" i="1"/>
  <c r="AO836" i="1"/>
  <c r="AN836" i="1"/>
  <c r="AZ851" i="1"/>
  <c r="AO851" i="1"/>
  <c r="AN851" i="1"/>
  <c r="AN895" i="1"/>
  <c r="AZ895" i="1"/>
  <c r="AO895" i="1"/>
  <c r="AZ971" i="1"/>
  <c r="AO971" i="1"/>
  <c r="AN971" i="1"/>
  <c r="AN993" i="1"/>
  <c r="AO993" i="1"/>
  <c r="AZ993" i="1"/>
  <c r="AN997" i="1"/>
  <c r="AO997" i="1"/>
  <c r="AZ997" i="1"/>
  <c r="AN1067" i="1"/>
  <c r="AO1067" i="1"/>
  <c r="AZ1067" i="1"/>
  <c r="AN1164" i="1"/>
  <c r="AZ1164" i="1"/>
  <c r="AO1164" i="1"/>
  <c r="AN1168" i="1"/>
  <c r="AZ1168" i="1"/>
  <c r="AO1168" i="1"/>
  <c r="AN1184" i="1"/>
  <c r="AZ1184" i="1"/>
  <c r="AO1184" i="1"/>
  <c r="AN1299" i="1"/>
  <c r="AO1299" i="1"/>
  <c r="AZ1299" i="1"/>
  <c r="AN1303" i="1"/>
  <c r="AO1303" i="1"/>
  <c r="AZ1303" i="1"/>
  <c r="AN1344" i="1"/>
  <c r="AZ1344" i="1"/>
  <c r="AO1344" i="1"/>
  <c r="AN1348" i="1"/>
  <c r="AZ1348" i="1"/>
  <c r="AO1348" i="1"/>
  <c r="G717" i="1"/>
  <c r="AG717" i="1" s="1"/>
  <c r="G708" i="1"/>
  <c r="AG708" i="1" s="1"/>
  <c r="G537" i="1"/>
  <c r="AG537" i="1" s="1"/>
  <c r="G447" i="1"/>
  <c r="AG447" i="1" s="1"/>
  <c r="G303" i="1"/>
  <c r="AG303" i="1" s="1"/>
  <c r="G285" i="1"/>
  <c r="AG285" i="1" s="1"/>
  <c r="G267" i="1"/>
  <c r="AG267" i="1" s="1"/>
  <c r="G6" i="1"/>
  <c r="AG6" i="1" s="1"/>
  <c r="G726" i="1"/>
  <c r="AG726" i="1" s="1"/>
  <c r="G438" i="1"/>
  <c r="AG438" i="1" s="1"/>
  <c r="G411" i="1"/>
  <c r="AG411" i="1" s="1"/>
  <c r="G735" i="1"/>
  <c r="AG735" i="1" s="1"/>
  <c r="G420" i="1"/>
  <c r="AG420" i="1" s="1"/>
  <c r="G312" i="1"/>
  <c r="AG312" i="1" s="1"/>
  <c r="G294" i="1"/>
  <c r="AG294" i="1" s="1"/>
  <c r="G276" i="1"/>
  <c r="AG276" i="1" s="1"/>
  <c r="G258" i="1"/>
  <c r="AG258" i="1" s="1"/>
  <c r="G429" i="1"/>
  <c r="AG429" i="1" s="1"/>
  <c r="G402" i="1"/>
  <c r="AG402" i="1" s="1"/>
  <c r="G15" i="1"/>
  <c r="AG15" i="1" s="1"/>
  <c r="G33" i="1"/>
  <c r="AG33" i="1" s="1"/>
  <c r="G357" i="1"/>
  <c r="AG357" i="1" s="1"/>
  <c r="G474" i="1"/>
  <c r="AG474" i="1" s="1"/>
  <c r="G105" i="1"/>
  <c r="AG105" i="1" s="1"/>
  <c r="G141" i="1"/>
  <c r="AG141" i="1" s="1"/>
  <c r="G177" i="1"/>
  <c r="AG177" i="1" s="1"/>
  <c r="G213" i="1"/>
  <c r="AG213" i="1" s="1"/>
  <c r="G492" i="1"/>
  <c r="AG492" i="1" s="1"/>
  <c r="G528" i="1"/>
  <c r="AG528" i="1" s="1"/>
  <c r="G60" i="1"/>
  <c r="AG60" i="1" s="1"/>
  <c r="G330" i="1"/>
  <c r="AG330" i="1" s="1"/>
  <c r="G465" i="1"/>
  <c r="AG465" i="1" s="1"/>
  <c r="G222" i="1"/>
  <c r="AG222" i="1" s="1"/>
  <c r="G546" i="1"/>
  <c r="AG546" i="1" s="1"/>
  <c r="G582" i="1"/>
  <c r="AG582" i="1" s="1"/>
  <c r="G618" i="1"/>
  <c r="AG618" i="1" s="1"/>
  <c r="G654" i="1"/>
  <c r="AG654" i="1" s="1"/>
  <c r="G690" i="1"/>
  <c r="AG690" i="1" s="1"/>
  <c r="G51" i="1"/>
  <c r="AG51" i="1" s="1"/>
  <c r="G87" i="1"/>
  <c r="AG87" i="1" s="1"/>
  <c r="G375" i="1"/>
  <c r="AG375" i="1" s="1"/>
  <c r="G393" i="1"/>
  <c r="AG393" i="1" s="1"/>
  <c r="G456" i="1"/>
  <c r="AG456" i="1" s="1"/>
  <c r="G96" i="1"/>
  <c r="AG96" i="1" s="1"/>
  <c r="G132" i="1"/>
  <c r="AG132" i="1" s="1"/>
  <c r="G168" i="1"/>
  <c r="AG168" i="1" s="1"/>
  <c r="G204" i="1"/>
  <c r="AG204" i="1" s="1"/>
  <c r="G519" i="1"/>
  <c r="AG519" i="1" s="1"/>
  <c r="G42" i="1"/>
  <c r="AG42" i="1" s="1"/>
  <c r="G384" i="1"/>
  <c r="AG384" i="1" s="1"/>
  <c r="G231" i="1"/>
  <c r="AG231" i="1" s="1"/>
  <c r="G555" i="1"/>
  <c r="AG555" i="1" s="1"/>
  <c r="G591" i="1"/>
  <c r="AG591" i="1" s="1"/>
  <c r="G627" i="1"/>
  <c r="AG627" i="1" s="1"/>
  <c r="G663" i="1"/>
  <c r="AG663" i="1" s="1"/>
  <c r="G699" i="1"/>
  <c r="AG699" i="1" s="1"/>
  <c r="G69" i="1"/>
  <c r="AG69" i="1" s="1"/>
  <c r="G321" i="1"/>
  <c r="AG321" i="1" s="1"/>
  <c r="G123" i="1"/>
  <c r="AG123" i="1" s="1"/>
  <c r="G159" i="1"/>
  <c r="AG159" i="1" s="1"/>
  <c r="G195" i="1"/>
  <c r="AG195" i="1" s="1"/>
  <c r="G510" i="1"/>
  <c r="AG510" i="1" s="1"/>
  <c r="G24" i="1"/>
  <c r="AG24" i="1" s="1"/>
  <c r="G366" i="1"/>
  <c r="AG366" i="1" s="1"/>
  <c r="G240" i="1"/>
  <c r="AG240" i="1" s="1"/>
  <c r="G564" i="1"/>
  <c r="AG564" i="1" s="1"/>
  <c r="G600" i="1"/>
  <c r="AG600" i="1" s="1"/>
  <c r="G636" i="1"/>
  <c r="AG636" i="1" s="1"/>
  <c r="G672" i="1"/>
  <c r="AG672" i="1" s="1"/>
  <c r="G339" i="1"/>
  <c r="AG339" i="1" s="1"/>
  <c r="G114" i="1"/>
  <c r="AG114" i="1" s="1"/>
  <c r="G150" i="1"/>
  <c r="AG150" i="1" s="1"/>
  <c r="G186" i="1"/>
  <c r="AG186" i="1" s="1"/>
  <c r="G501" i="1"/>
  <c r="AG501" i="1" s="1"/>
  <c r="G78" i="1"/>
  <c r="AG78" i="1" s="1"/>
  <c r="G348" i="1"/>
  <c r="AG348" i="1" s="1"/>
  <c r="G483" i="1"/>
  <c r="AG483" i="1" s="1"/>
  <c r="G249" i="1"/>
  <c r="AG249" i="1" s="1"/>
  <c r="G573" i="1"/>
  <c r="AG573" i="1" s="1"/>
  <c r="G609" i="1"/>
  <c r="AG609" i="1" s="1"/>
  <c r="G645" i="1"/>
  <c r="AG645" i="1" s="1"/>
  <c r="G681" i="1"/>
  <c r="AG681" i="1" s="1"/>
  <c r="V5" i="1"/>
  <c r="AZ771" i="1"/>
  <c r="AO771" i="1"/>
  <c r="AN771" i="1"/>
  <c r="AZ786" i="1"/>
  <c r="AO786" i="1"/>
  <c r="AN786" i="1"/>
  <c r="AZ790" i="1"/>
  <c r="AO790" i="1"/>
  <c r="AN790" i="1"/>
  <c r="AZ805" i="1"/>
  <c r="AO805" i="1"/>
  <c r="AN805" i="1"/>
  <c r="AZ809" i="1"/>
  <c r="AO809" i="1"/>
  <c r="AN809" i="1"/>
  <c r="AZ824" i="1"/>
  <c r="AO824" i="1"/>
  <c r="AN824" i="1"/>
  <c r="AZ839" i="1"/>
  <c r="AO839" i="1"/>
  <c r="AN839" i="1"/>
  <c r="AN902" i="1"/>
  <c r="AZ902" i="1"/>
  <c r="AO902" i="1"/>
  <c r="AN906" i="1"/>
  <c r="AZ906" i="1"/>
  <c r="AO906" i="1"/>
  <c r="AN1082" i="1"/>
  <c r="AZ1082" i="1"/>
  <c r="AO1082" i="1"/>
  <c r="AN1086" i="1"/>
  <c r="AZ1086" i="1"/>
  <c r="AO1086" i="1"/>
  <c r="AN1109" i="1"/>
  <c r="AO1109" i="1"/>
  <c r="AZ1109" i="1"/>
  <c r="AN1113" i="1"/>
  <c r="AO1113" i="1"/>
  <c r="AZ1113" i="1"/>
  <c r="AN1200" i="1"/>
  <c r="AZ1200" i="1"/>
  <c r="AO1200" i="1"/>
  <c r="AZ1240" i="1"/>
  <c r="AO1240" i="1"/>
  <c r="AN1240" i="1"/>
  <c r="AN1244" i="1"/>
  <c r="AZ1244" i="1"/>
  <c r="AO1244" i="1"/>
  <c r="AN1248" i="1"/>
  <c r="AZ1248" i="1"/>
  <c r="AO1248" i="1"/>
  <c r="AZ740" i="1"/>
  <c r="AO740" i="1"/>
  <c r="AN740" i="1"/>
  <c r="AZ744" i="1"/>
  <c r="AO744" i="1"/>
  <c r="AN744" i="1"/>
  <c r="AZ759" i="1"/>
  <c r="AO759" i="1"/>
  <c r="AN759" i="1"/>
  <c r="AZ763" i="1"/>
  <c r="AO763" i="1"/>
  <c r="AN763" i="1"/>
  <c r="AZ778" i="1"/>
  <c r="AO778" i="1"/>
  <c r="AN778" i="1"/>
  <c r="AZ782" i="1"/>
  <c r="AO782" i="1"/>
  <c r="AN782" i="1"/>
  <c r="AZ797" i="1"/>
  <c r="AO797" i="1"/>
  <c r="AN797" i="1"/>
  <c r="AZ812" i="1"/>
  <c r="AO812" i="1"/>
  <c r="AN812" i="1"/>
  <c r="AN894" i="1"/>
  <c r="AZ894" i="1"/>
  <c r="AO894" i="1"/>
  <c r="AN1028" i="1"/>
  <c r="AZ1028" i="1"/>
  <c r="AO1028" i="1"/>
  <c r="AN1032" i="1"/>
  <c r="AZ1032" i="1"/>
  <c r="AO1032" i="1"/>
  <c r="AN1066" i="1"/>
  <c r="AZ1066" i="1"/>
  <c r="AO1066" i="1"/>
  <c r="AN1070" i="1"/>
  <c r="AZ1070" i="1"/>
  <c r="AO1070" i="1"/>
  <c r="AN1127" i="1"/>
  <c r="AO1127" i="1"/>
  <c r="AZ1127" i="1"/>
  <c r="AN1131" i="1"/>
  <c r="AO1131" i="1"/>
  <c r="AZ1131" i="1"/>
  <c r="AN1163" i="1"/>
  <c r="AO1163" i="1"/>
  <c r="AZ1163" i="1"/>
  <c r="AN1167" i="1"/>
  <c r="AO1167" i="1"/>
  <c r="AZ1167" i="1"/>
  <c r="G443" i="1"/>
  <c r="AG443" i="1" s="1"/>
  <c r="G713" i="1"/>
  <c r="AG713" i="1" s="1"/>
  <c r="G533" i="1"/>
  <c r="AG533" i="1" s="1"/>
  <c r="G416" i="1"/>
  <c r="AG416" i="1" s="1"/>
  <c r="G299" i="1"/>
  <c r="AG299" i="1" s="1"/>
  <c r="G281" i="1"/>
  <c r="AG281" i="1" s="1"/>
  <c r="G263" i="1"/>
  <c r="AG263" i="1" s="1"/>
  <c r="G425" i="1"/>
  <c r="AG425" i="1" s="1"/>
  <c r="G2" i="1"/>
  <c r="AG2" i="1" s="1"/>
  <c r="G398" i="1"/>
  <c r="AG398" i="1" s="1"/>
  <c r="G731" i="1"/>
  <c r="AG731" i="1" s="1"/>
  <c r="G704" i="1"/>
  <c r="AG704" i="1" s="1"/>
  <c r="G308" i="1"/>
  <c r="AG308" i="1" s="1"/>
  <c r="G290" i="1"/>
  <c r="AG290" i="1" s="1"/>
  <c r="G272" i="1"/>
  <c r="AG272" i="1" s="1"/>
  <c r="G254" i="1"/>
  <c r="AG254" i="1" s="1"/>
  <c r="G722" i="1"/>
  <c r="AG722" i="1" s="1"/>
  <c r="G434" i="1"/>
  <c r="AG434" i="1" s="1"/>
  <c r="G407" i="1"/>
  <c r="AG407" i="1" s="1"/>
  <c r="G11" i="1"/>
  <c r="AG11" i="1" s="1"/>
  <c r="G29" i="1"/>
  <c r="AG29" i="1" s="1"/>
  <c r="G353" i="1"/>
  <c r="AG353" i="1" s="1"/>
  <c r="G470" i="1"/>
  <c r="AG470" i="1" s="1"/>
  <c r="G101" i="1"/>
  <c r="AG101" i="1" s="1"/>
  <c r="G137" i="1"/>
  <c r="AG137" i="1" s="1"/>
  <c r="G173" i="1"/>
  <c r="AG173" i="1" s="1"/>
  <c r="G488" i="1"/>
  <c r="AG488" i="1" s="1"/>
  <c r="G524" i="1"/>
  <c r="AG524" i="1" s="1"/>
  <c r="G56" i="1"/>
  <c r="AG56" i="1" s="1"/>
  <c r="G326" i="1"/>
  <c r="AG326" i="1" s="1"/>
  <c r="G461" i="1"/>
  <c r="AG461" i="1" s="1"/>
  <c r="G218" i="1"/>
  <c r="AG218" i="1" s="1"/>
  <c r="G542" i="1"/>
  <c r="AG542" i="1" s="1"/>
  <c r="G578" i="1"/>
  <c r="AG578" i="1" s="1"/>
  <c r="G614" i="1"/>
  <c r="AG614" i="1" s="1"/>
  <c r="G650" i="1"/>
  <c r="AG650" i="1" s="1"/>
  <c r="G686" i="1"/>
  <c r="AG686" i="1" s="1"/>
  <c r="G47" i="1"/>
  <c r="AG47" i="1" s="1"/>
  <c r="G371" i="1"/>
  <c r="AG371" i="1" s="1"/>
  <c r="G452" i="1"/>
  <c r="AG452" i="1" s="1"/>
  <c r="G92" i="1"/>
  <c r="AG92" i="1" s="1"/>
  <c r="G128" i="1"/>
  <c r="AG128" i="1" s="1"/>
  <c r="G164" i="1"/>
  <c r="AG164" i="1" s="1"/>
  <c r="G200" i="1"/>
  <c r="AG200" i="1" s="1"/>
  <c r="G209" i="1"/>
  <c r="AG209" i="1" s="1"/>
  <c r="G515" i="1"/>
  <c r="AG515" i="1" s="1"/>
  <c r="G38" i="1"/>
  <c r="AG38" i="1" s="1"/>
  <c r="G380" i="1"/>
  <c r="AG380" i="1" s="1"/>
  <c r="G479" i="1"/>
  <c r="AG479" i="1" s="1"/>
  <c r="G227" i="1"/>
  <c r="AG227" i="1" s="1"/>
  <c r="G551" i="1"/>
  <c r="AG551" i="1" s="1"/>
  <c r="G587" i="1"/>
  <c r="AG587" i="1" s="1"/>
  <c r="G623" i="1"/>
  <c r="AG623" i="1" s="1"/>
  <c r="G65" i="1"/>
  <c r="AG65" i="1" s="1"/>
  <c r="G317" i="1"/>
  <c r="AG317" i="1" s="1"/>
  <c r="G119" i="1"/>
  <c r="AG119" i="1" s="1"/>
  <c r="G155" i="1"/>
  <c r="AG155" i="1" s="1"/>
  <c r="G191" i="1"/>
  <c r="AG191" i="1" s="1"/>
  <c r="G506" i="1"/>
  <c r="AG506" i="1" s="1"/>
  <c r="G20" i="1"/>
  <c r="AG20" i="1" s="1"/>
  <c r="G362" i="1"/>
  <c r="AG362" i="1" s="1"/>
  <c r="G236" i="1"/>
  <c r="AG236" i="1" s="1"/>
  <c r="G560" i="1"/>
  <c r="AG560" i="1" s="1"/>
  <c r="G596" i="1"/>
  <c r="AG596" i="1" s="1"/>
  <c r="G632" i="1"/>
  <c r="AG632" i="1" s="1"/>
  <c r="G668" i="1"/>
  <c r="AG668" i="1" s="1"/>
  <c r="G83" i="1"/>
  <c r="AG83" i="1" s="1"/>
  <c r="G335" i="1"/>
  <c r="AG335" i="1" s="1"/>
  <c r="G389" i="1"/>
  <c r="AG389" i="1" s="1"/>
  <c r="G110" i="1"/>
  <c r="AG110" i="1" s="1"/>
  <c r="G146" i="1"/>
  <c r="AG146" i="1" s="1"/>
  <c r="G182" i="1"/>
  <c r="AG182" i="1" s="1"/>
  <c r="G497" i="1"/>
  <c r="AG497" i="1" s="1"/>
  <c r="G74" i="1"/>
  <c r="AG74" i="1" s="1"/>
  <c r="G344" i="1"/>
  <c r="AG344" i="1" s="1"/>
  <c r="G245" i="1"/>
  <c r="AG245" i="1" s="1"/>
  <c r="G569" i="1"/>
  <c r="AG569" i="1" s="1"/>
  <c r="G605" i="1"/>
  <c r="AG605" i="1" s="1"/>
  <c r="G641" i="1"/>
  <c r="AG641" i="1" s="1"/>
  <c r="G659" i="1"/>
  <c r="AG659" i="1" s="1"/>
  <c r="G677" i="1"/>
  <c r="AG677" i="1" s="1"/>
  <c r="G695" i="1"/>
  <c r="AG695" i="1" s="1"/>
  <c r="AZ753" i="1"/>
  <c r="AO753" i="1"/>
  <c r="AN753" i="1"/>
  <c r="AZ768" i="1"/>
  <c r="AO768" i="1"/>
  <c r="AN768" i="1"/>
  <c r="AZ772" i="1"/>
  <c r="AO772" i="1"/>
  <c r="AN772" i="1"/>
  <c r="AZ787" i="1"/>
  <c r="AO787" i="1"/>
  <c r="AN787" i="1"/>
  <c r="AZ791" i="1"/>
  <c r="AO791" i="1"/>
  <c r="AN791" i="1"/>
  <c r="AZ806" i="1"/>
  <c r="AO806" i="1"/>
  <c r="AN806" i="1"/>
  <c r="AZ821" i="1"/>
  <c r="AO821" i="1"/>
  <c r="AN821" i="1"/>
  <c r="AN974" i="1"/>
  <c r="AZ974" i="1"/>
  <c r="AO974" i="1"/>
  <c r="AN978" i="1"/>
  <c r="AZ978" i="1"/>
  <c r="AO978" i="1"/>
  <c r="AN1049" i="1"/>
  <c r="AO1049" i="1"/>
  <c r="AZ1049" i="1"/>
  <c r="AN1112" i="1"/>
  <c r="AZ1112" i="1"/>
  <c r="AO1112" i="1"/>
  <c r="AZ1202" i="1"/>
  <c r="AO1202" i="1"/>
  <c r="AN1202" i="1"/>
  <c r="AN1199" i="1"/>
  <c r="AZ1199" i="1"/>
  <c r="AO1199" i="1"/>
  <c r="AN1205" i="1"/>
  <c r="AO1205" i="1"/>
  <c r="AZ1205" i="1"/>
  <c r="AN1235" i="1"/>
  <c r="AO1235" i="1"/>
  <c r="AZ1235" i="1"/>
  <c r="AZ1239" i="1"/>
  <c r="AN1239" i="1"/>
  <c r="AO1239" i="1"/>
  <c r="AN1335" i="1"/>
  <c r="AZ1335" i="1"/>
  <c r="AO1335" i="1"/>
  <c r="AN1247" i="1"/>
  <c r="AO1247" i="1"/>
  <c r="AZ1247" i="1"/>
  <c r="AN1280" i="1"/>
  <c r="AZ1280" i="1"/>
  <c r="AO1280" i="1"/>
  <c r="AN1284" i="1"/>
  <c r="AZ1284" i="1"/>
  <c r="AO1284" i="1"/>
  <c r="AZ762" i="1"/>
  <c r="AO762" i="1"/>
  <c r="AN762" i="1"/>
  <c r="AZ777" i="1"/>
  <c r="AO777" i="1"/>
  <c r="AN777" i="1"/>
  <c r="AZ781" i="1"/>
  <c r="AO781" i="1"/>
  <c r="AN781" i="1"/>
  <c r="AZ796" i="1"/>
  <c r="AO796" i="1"/>
  <c r="AN796" i="1"/>
  <c r="AZ800" i="1"/>
  <c r="AO800" i="1"/>
  <c r="AN800" i="1"/>
  <c r="AZ815" i="1"/>
  <c r="AO815" i="1"/>
  <c r="AN815" i="1"/>
  <c r="AZ830" i="1"/>
  <c r="AO830" i="1"/>
  <c r="AN830" i="1"/>
  <c r="AN893" i="1"/>
  <c r="AZ893" i="1"/>
  <c r="AO893" i="1"/>
  <c r="AN897" i="1"/>
  <c r="AZ897" i="1"/>
  <c r="AO897" i="1"/>
  <c r="AN932" i="1"/>
  <c r="AO932" i="1"/>
  <c r="AZ932" i="1"/>
  <c r="AN1031" i="1"/>
  <c r="AO1031" i="1"/>
  <c r="AZ1031" i="1"/>
  <c r="AN1146" i="1"/>
  <c r="AZ1146" i="1"/>
  <c r="AO1146" i="1"/>
  <c r="AN1150" i="1"/>
  <c r="AZ1150" i="1"/>
  <c r="AO1150" i="1"/>
  <c r="AN1166" i="1"/>
  <c r="AZ1166" i="1"/>
  <c r="AO1166" i="1"/>
  <c r="AN1217" i="1"/>
  <c r="AO1217" i="1"/>
  <c r="AZ1217" i="1"/>
  <c r="AN1221" i="1"/>
  <c r="AO1221" i="1"/>
  <c r="AZ1221" i="1"/>
  <c r="AN1317" i="1"/>
  <c r="AZ1317" i="1"/>
  <c r="AO1317" i="1"/>
  <c r="AN1321" i="1"/>
  <c r="AZ1321" i="1"/>
  <c r="AO1321" i="1"/>
  <c r="AN1264" i="1"/>
  <c r="AZ1264" i="1"/>
  <c r="AO1264" i="1"/>
  <c r="AN1268" i="1"/>
  <c r="AZ1268" i="1"/>
  <c r="AO1268" i="1"/>
  <c r="AN1301" i="1"/>
  <c r="AO1301" i="1"/>
  <c r="AZ1301" i="1"/>
  <c r="AN1346" i="1"/>
  <c r="AZ1346" i="1"/>
  <c r="AO1346" i="1"/>
  <c r="V7" i="1"/>
  <c r="T2" i="1"/>
  <c r="AZ750" i="1"/>
  <c r="AO750" i="1"/>
  <c r="AN750" i="1"/>
  <c r="AZ754" i="1"/>
  <c r="AO754" i="1"/>
  <c r="AN754" i="1"/>
  <c r="AZ769" i="1"/>
  <c r="AO769" i="1"/>
  <c r="AN769" i="1"/>
  <c r="AZ773" i="1"/>
  <c r="AO773" i="1"/>
  <c r="AN773" i="1"/>
  <c r="AZ788" i="1"/>
  <c r="AO788" i="1"/>
  <c r="AN788" i="1"/>
  <c r="AZ803" i="1"/>
  <c r="AO803" i="1"/>
  <c r="AN803" i="1"/>
  <c r="AN975" i="1"/>
  <c r="AO975" i="1"/>
  <c r="AZ975" i="1"/>
  <c r="AN979" i="1"/>
  <c r="AO979" i="1"/>
  <c r="AZ979" i="1"/>
  <c r="AN1012" i="1"/>
  <c r="AZ1012" i="1"/>
  <c r="AO1012" i="1"/>
  <c r="AN1016" i="1"/>
  <c r="AZ1016" i="1"/>
  <c r="AO1016" i="1"/>
  <c r="AN1236" i="1"/>
  <c r="AZ1236" i="1"/>
  <c r="AO1236" i="1"/>
  <c r="AZ780" i="1"/>
  <c r="AO780" i="1"/>
  <c r="AN780" i="1"/>
  <c r="AZ795" i="1"/>
  <c r="AO795" i="1"/>
  <c r="AN795" i="1"/>
  <c r="AZ799" i="1"/>
  <c r="AO799" i="1"/>
  <c r="AN799" i="1"/>
  <c r="AZ814" i="1"/>
  <c r="AO814" i="1"/>
  <c r="AN814" i="1"/>
  <c r="AZ818" i="1"/>
  <c r="AO818" i="1"/>
  <c r="AN818" i="1"/>
  <c r="AZ833" i="1"/>
  <c r="AO833" i="1"/>
  <c r="AN833" i="1"/>
  <c r="AZ848" i="1"/>
  <c r="AO848" i="1"/>
  <c r="AN848" i="1"/>
  <c r="AN896" i="1"/>
  <c r="AZ896" i="1"/>
  <c r="AO896" i="1"/>
  <c r="AZ898" i="1"/>
  <c r="AO898" i="1"/>
  <c r="AN898" i="1"/>
  <c r="AN931" i="1"/>
  <c r="AZ931" i="1"/>
  <c r="AO931" i="1"/>
  <c r="AN935" i="1"/>
  <c r="AZ935" i="1"/>
  <c r="AO935" i="1"/>
  <c r="AN967" i="1"/>
  <c r="AZ967" i="1"/>
  <c r="AO967" i="1"/>
  <c r="AN1064" i="1"/>
  <c r="AZ1064" i="1"/>
  <c r="AO1064" i="1"/>
  <c r="AN1068" i="1"/>
  <c r="AZ1068" i="1"/>
  <c r="AO1068" i="1"/>
  <c r="AN1129" i="1"/>
  <c r="AO1129" i="1"/>
  <c r="AZ1129" i="1"/>
  <c r="AN1133" i="1"/>
  <c r="AO1133" i="1"/>
  <c r="AZ1133" i="1"/>
  <c r="AN1147" i="1"/>
  <c r="AO1147" i="1"/>
  <c r="AZ1147" i="1"/>
  <c r="AN1151" i="1"/>
  <c r="AO1151" i="1"/>
  <c r="AZ1151" i="1"/>
  <c r="AN1165" i="1"/>
  <c r="AO1165" i="1"/>
  <c r="AZ1165" i="1"/>
  <c r="AN1169" i="1"/>
  <c r="AO1169" i="1"/>
  <c r="AZ1169" i="1"/>
  <c r="AN1183" i="1"/>
  <c r="AO1183" i="1"/>
  <c r="AZ1183" i="1"/>
  <c r="AN1187" i="1"/>
  <c r="AO1187" i="1"/>
  <c r="AZ1187" i="1"/>
  <c r="AN1316" i="1"/>
  <c r="AO1316" i="1"/>
  <c r="AZ1316" i="1"/>
  <c r="AN1320" i="1"/>
  <c r="AO1320" i="1"/>
  <c r="AZ1320" i="1"/>
  <c r="AZ751" i="1"/>
  <c r="AO751" i="1"/>
  <c r="AN751" i="1"/>
  <c r="AZ755" i="1"/>
  <c r="AO755" i="1"/>
  <c r="AN755" i="1"/>
  <c r="AZ770" i="1"/>
  <c r="AO770" i="1"/>
  <c r="AN770" i="1"/>
  <c r="AZ785" i="1"/>
  <c r="AO785" i="1"/>
  <c r="AN785" i="1"/>
  <c r="AZ862" i="1"/>
  <c r="AO862" i="1"/>
  <c r="AN862" i="1"/>
  <c r="AO912" i="1"/>
  <c r="AZ912" i="1"/>
  <c r="AN912" i="1"/>
  <c r="AN876" i="1"/>
  <c r="AZ876" i="1"/>
  <c r="AO876" i="1"/>
  <c r="AN880" i="1"/>
  <c r="AZ880" i="1"/>
  <c r="AO880" i="1"/>
  <c r="AN905" i="1"/>
  <c r="AZ905" i="1"/>
  <c r="AO905" i="1"/>
  <c r="AN947" i="1"/>
  <c r="AZ947" i="1"/>
  <c r="AO947" i="1"/>
  <c r="AN951" i="1"/>
  <c r="AZ951" i="1"/>
  <c r="AO951" i="1"/>
  <c r="AN976" i="1"/>
  <c r="AZ976" i="1"/>
  <c r="AO976" i="1"/>
  <c r="AN980" i="1"/>
  <c r="AZ980" i="1"/>
  <c r="AO980" i="1"/>
  <c r="AN1013" i="1"/>
  <c r="AO1013" i="1"/>
  <c r="AZ1013" i="1"/>
  <c r="AN1085" i="1"/>
  <c r="AO1085" i="1"/>
  <c r="AZ1085" i="1"/>
  <c r="AN1337" i="1"/>
  <c r="AZ1337" i="1"/>
  <c r="AO1337" i="1"/>
  <c r="AN1245" i="1"/>
  <c r="AO1245" i="1"/>
  <c r="AZ1245" i="1"/>
  <c r="AN1249" i="1"/>
  <c r="AO1249" i="1"/>
  <c r="AZ1249" i="1"/>
  <c r="AN1282" i="1"/>
  <c r="AZ1282" i="1"/>
  <c r="AO1282" i="1"/>
  <c r="AN1286" i="1"/>
  <c r="AZ1286" i="1"/>
  <c r="AO1286" i="1"/>
  <c r="AZ741" i="1"/>
  <c r="AO741" i="1"/>
  <c r="AN741" i="1"/>
  <c r="AZ745" i="1"/>
  <c r="AO745" i="1"/>
  <c r="AN745" i="1"/>
  <c r="AZ760" i="1"/>
  <c r="AO760" i="1"/>
  <c r="AN760" i="1"/>
  <c r="AZ764" i="1"/>
  <c r="AO764" i="1"/>
  <c r="AN764" i="1"/>
  <c r="AZ779" i="1"/>
  <c r="AO779" i="1"/>
  <c r="AN779" i="1"/>
  <c r="AZ794" i="1"/>
  <c r="AO794" i="1"/>
  <c r="AN794" i="1"/>
  <c r="AN930" i="1"/>
  <c r="AO930" i="1"/>
  <c r="AZ930" i="1"/>
  <c r="AN934" i="1"/>
  <c r="AO934" i="1"/>
  <c r="AZ934" i="1"/>
  <c r="AN966" i="1"/>
  <c r="AO966" i="1"/>
  <c r="AZ966" i="1"/>
  <c r="AZ970" i="1"/>
  <c r="AO970" i="1"/>
  <c r="AN970" i="1"/>
  <c r="AN1029" i="1"/>
  <c r="AO1029" i="1"/>
  <c r="AZ1029" i="1"/>
  <c r="AN1033" i="1"/>
  <c r="AO1033" i="1"/>
  <c r="AZ1033" i="1"/>
  <c r="AN1130" i="1"/>
  <c r="AZ1130" i="1"/>
  <c r="AO1130" i="1"/>
  <c r="AN1148" i="1"/>
  <c r="AZ1148" i="1"/>
  <c r="AO1148" i="1"/>
  <c r="AN1219" i="1"/>
  <c r="AO1219" i="1"/>
  <c r="AZ1219" i="1"/>
  <c r="AN1223" i="1"/>
  <c r="AO1223" i="1"/>
  <c r="AZ1223" i="1"/>
  <c r="AN1319" i="1"/>
  <c r="AZ1319" i="1"/>
  <c r="AO1319" i="1"/>
  <c r="AN1262" i="1"/>
  <c r="AZ1262" i="1"/>
  <c r="AO1262" i="1"/>
  <c r="AN1266" i="1"/>
  <c r="AZ1266" i="1"/>
  <c r="AO1266" i="1"/>
  <c r="G723" i="1"/>
  <c r="AG723" i="1" s="1"/>
  <c r="G435" i="1"/>
  <c r="AG435" i="1" s="1"/>
  <c r="G732" i="1"/>
  <c r="AG732" i="1" s="1"/>
  <c r="G714" i="1"/>
  <c r="AG714" i="1" s="1"/>
  <c r="G534" i="1"/>
  <c r="AG534" i="1" s="1"/>
  <c r="G705" i="1"/>
  <c r="AG705" i="1" s="1"/>
  <c r="G426" i="1"/>
  <c r="AG426" i="1" s="1"/>
  <c r="G309" i="1"/>
  <c r="AG309" i="1" s="1"/>
  <c r="G291" i="1"/>
  <c r="AG291" i="1" s="1"/>
  <c r="G273" i="1"/>
  <c r="AG273" i="1" s="1"/>
  <c r="G255" i="1"/>
  <c r="AG255" i="1" s="1"/>
  <c r="G408" i="1"/>
  <c r="AG408" i="1" s="1"/>
  <c r="G399" i="1"/>
  <c r="AG399" i="1" s="1"/>
  <c r="G12" i="1"/>
  <c r="AG12" i="1" s="1"/>
  <c r="G444" i="1"/>
  <c r="AG444" i="1" s="1"/>
  <c r="G300" i="1"/>
  <c r="AG300" i="1" s="1"/>
  <c r="G282" i="1"/>
  <c r="AG282" i="1" s="1"/>
  <c r="G264" i="1"/>
  <c r="AG264" i="1" s="1"/>
  <c r="G417" i="1"/>
  <c r="AG417" i="1" s="1"/>
  <c r="G3" i="1"/>
  <c r="AG3" i="1" s="1"/>
  <c r="G48" i="1"/>
  <c r="AG48" i="1" s="1"/>
  <c r="G84" i="1"/>
  <c r="AG84" i="1" s="1"/>
  <c r="G372" i="1"/>
  <c r="AG372" i="1" s="1"/>
  <c r="G390" i="1"/>
  <c r="AG390" i="1" s="1"/>
  <c r="G111" i="1"/>
  <c r="AG111" i="1" s="1"/>
  <c r="G147" i="1"/>
  <c r="AG147" i="1" s="1"/>
  <c r="G183" i="1"/>
  <c r="AG183" i="1" s="1"/>
  <c r="G210" i="1"/>
  <c r="AG210" i="1" s="1"/>
  <c r="G498" i="1"/>
  <c r="AG498" i="1" s="1"/>
  <c r="G75" i="1"/>
  <c r="AG75" i="1" s="1"/>
  <c r="G345" i="1"/>
  <c r="AG345" i="1" s="1"/>
  <c r="G480" i="1"/>
  <c r="AG480" i="1" s="1"/>
  <c r="G228" i="1"/>
  <c r="AG228" i="1" s="1"/>
  <c r="G552" i="1"/>
  <c r="AG552" i="1" s="1"/>
  <c r="G588" i="1"/>
  <c r="AG588" i="1" s="1"/>
  <c r="G624" i="1"/>
  <c r="AG624" i="1" s="1"/>
  <c r="G660" i="1"/>
  <c r="AG660" i="1" s="1"/>
  <c r="G66" i="1"/>
  <c r="AG66" i="1" s="1"/>
  <c r="G318" i="1"/>
  <c r="AG318" i="1" s="1"/>
  <c r="G471" i="1"/>
  <c r="AG471" i="1" s="1"/>
  <c r="G102" i="1"/>
  <c r="AG102" i="1" s="1"/>
  <c r="G138" i="1"/>
  <c r="AG138" i="1" s="1"/>
  <c r="G174" i="1"/>
  <c r="AG174" i="1" s="1"/>
  <c r="G489" i="1"/>
  <c r="AG489" i="1" s="1"/>
  <c r="G525" i="1"/>
  <c r="AG525" i="1" s="1"/>
  <c r="G57" i="1"/>
  <c r="AG57" i="1" s="1"/>
  <c r="G327" i="1"/>
  <c r="AG327" i="1" s="1"/>
  <c r="G237" i="1"/>
  <c r="AG237" i="1" s="1"/>
  <c r="G561" i="1"/>
  <c r="AG561" i="1" s="1"/>
  <c r="G597" i="1"/>
  <c r="AG597" i="1" s="1"/>
  <c r="G633" i="1"/>
  <c r="AG633" i="1" s="1"/>
  <c r="G669" i="1"/>
  <c r="AG669" i="1" s="1"/>
  <c r="G336" i="1"/>
  <c r="AG336" i="1" s="1"/>
  <c r="G453" i="1"/>
  <c r="AG453" i="1" s="1"/>
  <c r="G93" i="1"/>
  <c r="AG93" i="1" s="1"/>
  <c r="G129" i="1"/>
  <c r="AG129" i="1" s="1"/>
  <c r="G165" i="1"/>
  <c r="AG165" i="1" s="1"/>
  <c r="G201" i="1"/>
  <c r="AG201" i="1" s="1"/>
  <c r="G516" i="1"/>
  <c r="AG516" i="1" s="1"/>
  <c r="G39" i="1"/>
  <c r="AG39" i="1" s="1"/>
  <c r="G381" i="1"/>
  <c r="AG381" i="1" s="1"/>
  <c r="G246" i="1"/>
  <c r="AG246" i="1" s="1"/>
  <c r="G570" i="1"/>
  <c r="AG570" i="1" s="1"/>
  <c r="G606" i="1"/>
  <c r="AG606" i="1" s="1"/>
  <c r="G642" i="1"/>
  <c r="AG642" i="1" s="1"/>
  <c r="G678" i="1"/>
  <c r="AG678" i="1" s="1"/>
  <c r="G696" i="1"/>
  <c r="AG696" i="1" s="1"/>
  <c r="G30" i="1"/>
  <c r="AG30" i="1" s="1"/>
  <c r="G354" i="1"/>
  <c r="AG354" i="1" s="1"/>
  <c r="G120" i="1"/>
  <c r="AG120" i="1" s="1"/>
  <c r="G156" i="1"/>
  <c r="AG156" i="1" s="1"/>
  <c r="G192" i="1"/>
  <c r="AG192" i="1" s="1"/>
  <c r="G507" i="1"/>
  <c r="AG507" i="1" s="1"/>
  <c r="G21" i="1"/>
  <c r="AG21" i="1" s="1"/>
  <c r="G363" i="1"/>
  <c r="AG363" i="1" s="1"/>
  <c r="G462" i="1"/>
  <c r="AG462" i="1" s="1"/>
  <c r="G219" i="1"/>
  <c r="AG219" i="1" s="1"/>
  <c r="G543" i="1"/>
  <c r="AG543" i="1" s="1"/>
  <c r="G579" i="1"/>
  <c r="AG579" i="1" s="1"/>
  <c r="G615" i="1"/>
  <c r="AG615" i="1" s="1"/>
  <c r="G651" i="1"/>
  <c r="AG651" i="1" s="1"/>
  <c r="G687" i="1"/>
  <c r="AG687" i="1" s="1"/>
  <c r="AZ752" i="1"/>
  <c r="AO752" i="1"/>
  <c r="AN752" i="1"/>
  <c r="AZ767" i="1"/>
  <c r="AO767" i="1"/>
  <c r="AN767" i="1"/>
  <c r="AZ843" i="1"/>
  <c r="AO843" i="1"/>
  <c r="AN843" i="1"/>
  <c r="AZ858" i="1"/>
  <c r="AO858" i="1"/>
  <c r="AN858" i="1"/>
  <c r="AZ861" i="1"/>
  <c r="AO861" i="1"/>
  <c r="AN861" i="1"/>
  <c r="AN915" i="1"/>
  <c r="AZ915" i="1"/>
  <c r="AO915" i="1"/>
  <c r="AN875" i="1"/>
  <c r="AZ875" i="1"/>
  <c r="AO875" i="1"/>
  <c r="AN879" i="1"/>
  <c r="AZ879" i="1"/>
  <c r="AO879" i="1"/>
  <c r="AN948" i="1"/>
  <c r="AO948" i="1"/>
  <c r="AZ948" i="1"/>
  <c r="AN952" i="1"/>
  <c r="AO952" i="1"/>
  <c r="AZ952" i="1"/>
  <c r="AN977" i="1"/>
  <c r="AO977" i="1"/>
  <c r="AZ977" i="1"/>
  <c r="AN1010" i="1"/>
  <c r="AZ1010" i="1"/>
  <c r="AO1010" i="1"/>
  <c r="AN1014" i="1"/>
  <c r="AZ1014" i="1"/>
  <c r="AO1014" i="1"/>
  <c r="AN1048" i="1"/>
  <c r="AZ1048" i="1"/>
  <c r="AO1048" i="1"/>
  <c r="AN1052" i="1"/>
  <c r="AZ1052" i="1"/>
  <c r="AO1052" i="1"/>
  <c r="AZ1204" i="1"/>
  <c r="AO1204" i="1"/>
  <c r="AN1204" i="1"/>
  <c r="AZ1203" i="1"/>
  <c r="AO1203" i="1"/>
  <c r="AN1203" i="1"/>
  <c r="AN1238" i="1"/>
  <c r="AZ1238" i="1"/>
  <c r="AO1238" i="1"/>
  <c r="AN1336" i="1"/>
  <c r="AO1336" i="1"/>
  <c r="AZ1336" i="1"/>
  <c r="AN1281" i="1"/>
  <c r="AO1281" i="1"/>
  <c r="AZ1281" i="1"/>
  <c r="AN1285" i="1"/>
  <c r="AO1285" i="1"/>
  <c r="AZ1285" i="1"/>
  <c r="AZ816" i="1"/>
  <c r="AO816" i="1"/>
  <c r="AN816" i="1"/>
  <c r="AZ831" i="1"/>
  <c r="AO831" i="1"/>
  <c r="AN831" i="1"/>
  <c r="AZ835" i="1"/>
  <c r="AO835" i="1"/>
  <c r="AN835" i="1"/>
  <c r="AZ850" i="1"/>
  <c r="AO850" i="1"/>
  <c r="AN850" i="1"/>
  <c r="AZ854" i="1"/>
  <c r="AO854" i="1"/>
  <c r="AN854" i="1"/>
  <c r="AZ899" i="1"/>
  <c r="AO899" i="1"/>
  <c r="AN899" i="1"/>
  <c r="AN929" i="1"/>
  <c r="AZ929" i="1"/>
  <c r="AO929" i="1"/>
  <c r="AN933" i="1"/>
  <c r="AZ933" i="1"/>
  <c r="AO933" i="1"/>
  <c r="AN965" i="1"/>
  <c r="AZ965" i="1"/>
  <c r="AO965" i="1"/>
  <c r="AN969" i="1"/>
  <c r="AZ969" i="1"/>
  <c r="AO969" i="1"/>
  <c r="AN994" i="1"/>
  <c r="AZ994" i="1"/>
  <c r="AO994" i="1"/>
  <c r="AN998" i="1"/>
  <c r="AZ998" i="1"/>
  <c r="AO998" i="1"/>
  <c r="AN1145" i="1"/>
  <c r="AO1145" i="1"/>
  <c r="AZ1145" i="1"/>
  <c r="AN1149" i="1"/>
  <c r="AO1149" i="1"/>
  <c r="AZ1149" i="1"/>
  <c r="AN1181" i="1"/>
  <c r="AO1181" i="1"/>
  <c r="AZ1181" i="1"/>
  <c r="AN1185" i="1"/>
  <c r="AO1185" i="1"/>
  <c r="AZ1185" i="1"/>
  <c r="AN1218" i="1"/>
  <c r="AZ1218" i="1"/>
  <c r="AO1218" i="1"/>
  <c r="AN1222" i="1"/>
  <c r="AZ1222" i="1"/>
  <c r="AO1222" i="1"/>
  <c r="AN1318" i="1"/>
  <c r="AO1318" i="1"/>
  <c r="AZ1318" i="1"/>
  <c r="AN1322" i="1"/>
  <c r="AO1322" i="1"/>
  <c r="AZ1322" i="1"/>
  <c r="AN1265" i="1"/>
  <c r="AO1265" i="1"/>
  <c r="AZ1265" i="1"/>
  <c r="AN1298" i="1"/>
  <c r="AZ1298" i="1"/>
  <c r="AO1298" i="1"/>
  <c r="AN1302" i="1"/>
  <c r="AZ1302" i="1"/>
  <c r="AO1302" i="1"/>
  <c r="AN1343" i="1"/>
  <c r="AO1343" i="1"/>
  <c r="AZ1343" i="1"/>
  <c r="AN1347" i="1"/>
  <c r="AO1347" i="1"/>
  <c r="AZ1347" i="1"/>
  <c r="AZ749" i="1"/>
  <c r="AO749" i="1"/>
  <c r="AN749" i="1"/>
  <c r="AZ825" i="1"/>
  <c r="AO825" i="1"/>
  <c r="AN825" i="1"/>
  <c r="AZ840" i="1"/>
  <c r="AO840" i="1"/>
  <c r="AN840" i="1"/>
  <c r="AZ844" i="1"/>
  <c r="AO844" i="1"/>
  <c r="AN844" i="1"/>
  <c r="AZ859" i="1"/>
  <c r="AO859" i="1"/>
  <c r="AN859" i="1"/>
  <c r="AZ863" i="1"/>
  <c r="AO863" i="1"/>
  <c r="AN863" i="1"/>
  <c r="AN916" i="1"/>
  <c r="AO916" i="1"/>
  <c r="AZ916" i="1"/>
  <c r="AN878" i="1"/>
  <c r="AZ878" i="1"/>
  <c r="AO878" i="1"/>
  <c r="AN903" i="1"/>
  <c r="AZ903" i="1"/>
  <c r="AO903" i="1"/>
  <c r="AN907" i="1"/>
  <c r="AZ907" i="1"/>
  <c r="AO907" i="1"/>
  <c r="AN949" i="1"/>
  <c r="AZ949" i="1"/>
  <c r="AO949" i="1"/>
  <c r="AN953" i="1"/>
  <c r="AZ953" i="1"/>
  <c r="AO953" i="1"/>
  <c r="AN1011" i="1"/>
  <c r="AO1011" i="1"/>
  <c r="AZ1011" i="1"/>
  <c r="AN1015" i="1"/>
  <c r="AO1015" i="1"/>
  <c r="AZ1015" i="1"/>
  <c r="AN1083" i="1"/>
  <c r="AO1083" i="1"/>
  <c r="AZ1083" i="1"/>
  <c r="AN1087" i="1"/>
  <c r="AO1087" i="1"/>
  <c r="AZ1087" i="1"/>
  <c r="AZ1339" i="1"/>
  <c r="AO1339" i="1"/>
  <c r="AN1339" i="1"/>
  <c r="AZ743" i="1"/>
  <c r="AO743" i="1"/>
  <c r="AN743" i="1"/>
  <c r="AZ758" i="1"/>
  <c r="AO758" i="1"/>
  <c r="AN758" i="1"/>
  <c r="AZ834" i="1"/>
  <c r="AO834" i="1"/>
  <c r="AN834" i="1"/>
  <c r="AZ849" i="1"/>
  <c r="AO849" i="1"/>
  <c r="AN849" i="1"/>
  <c r="AZ853" i="1"/>
  <c r="AO853" i="1"/>
  <c r="AN853" i="1"/>
  <c r="AN968" i="1"/>
  <c r="AO968" i="1"/>
  <c r="AZ968" i="1"/>
  <c r="AN995" i="1"/>
  <c r="AO995" i="1"/>
  <c r="AZ995" i="1"/>
  <c r="AN1065" i="1"/>
  <c r="AO1065" i="1"/>
  <c r="AZ1065" i="1"/>
  <c r="AN1069" i="1"/>
  <c r="AO1069" i="1"/>
  <c r="AZ1069" i="1"/>
  <c r="AN1128" i="1"/>
  <c r="AZ1128" i="1"/>
  <c r="AO1128" i="1"/>
  <c r="AN1132" i="1"/>
  <c r="AZ1132" i="1"/>
  <c r="AO1132" i="1"/>
  <c r="AN1182" i="1"/>
  <c r="AZ1182" i="1"/>
  <c r="AO1182" i="1"/>
  <c r="AN1186" i="1"/>
  <c r="AZ1186" i="1"/>
  <c r="AO1186" i="1"/>
  <c r="G269" i="1"/>
  <c r="AG269" i="1" s="1"/>
  <c r="G287" i="1"/>
  <c r="AG287" i="1" s="1"/>
  <c r="G305" i="1"/>
  <c r="AG305" i="1" s="1"/>
  <c r="G539" i="1"/>
  <c r="AG539" i="1" s="1"/>
  <c r="G719" i="1"/>
  <c r="AG719" i="1" s="1"/>
  <c r="G260" i="1"/>
  <c r="AG260" i="1" s="1"/>
  <c r="G278" i="1"/>
  <c r="AG278" i="1" s="1"/>
  <c r="G296" i="1"/>
  <c r="AG296" i="1" s="1"/>
  <c r="G404" i="1"/>
  <c r="AG404" i="1" s="1"/>
  <c r="G422" i="1"/>
  <c r="AG422" i="1" s="1"/>
  <c r="G440" i="1"/>
  <c r="AG440" i="1" s="1"/>
  <c r="G710" i="1"/>
  <c r="AG710" i="1" s="1"/>
  <c r="G728" i="1"/>
  <c r="AG728" i="1" s="1"/>
  <c r="G737" i="1"/>
  <c r="AG737" i="1" s="1"/>
  <c r="G413" i="1"/>
  <c r="AG413" i="1" s="1"/>
  <c r="G314" i="1"/>
  <c r="AG314" i="1" s="1"/>
  <c r="G431" i="1"/>
  <c r="AG431" i="1" s="1"/>
  <c r="G17" i="1"/>
  <c r="AG17" i="1" s="1"/>
  <c r="G449" i="1"/>
  <c r="AG449" i="1" s="1"/>
  <c r="G8" i="1"/>
  <c r="AG8" i="1" s="1"/>
  <c r="G71" i="1"/>
  <c r="AG71" i="1" s="1"/>
  <c r="G323" i="1"/>
  <c r="AG323" i="1" s="1"/>
  <c r="G395" i="1"/>
  <c r="AG395" i="1" s="1"/>
  <c r="G125" i="1"/>
  <c r="AG125" i="1" s="1"/>
  <c r="G161" i="1"/>
  <c r="AG161" i="1" s="1"/>
  <c r="G197" i="1"/>
  <c r="AG197" i="1" s="1"/>
  <c r="G512" i="1"/>
  <c r="AG512" i="1" s="1"/>
  <c r="G26" i="1"/>
  <c r="AG26" i="1" s="1"/>
  <c r="G368" i="1"/>
  <c r="AG368" i="1" s="1"/>
  <c r="G242" i="1"/>
  <c r="AG242" i="1" s="1"/>
  <c r="G566" i="1"/>
  <c r="AG566" i="1" s="1"/>
  <c r="G602" i="1"/>
  <c r="AG602" i="1" s="1"/>
  <c r="G638" i="1"/>
  <c r="AG638" i="1" s="1"/>
  <c r="G674" i="1"/>
  <c r="AG674" i="1" s="1"/>
  <c r="G701" i="1"/>
  <c r="AG701" i="1" s="1"/>
  <c r="G341" i="1"/>
  <c r="AG341" i="1" s="1"/>
  <c r="G116" i="1"/>
  <c r="AG116" i="1" s="1"/>
  <c r="G152" i="1"/>
  <c r="AG152" i="1" s="1"/>
  <c r="G188" i="1"/>
  <c r="AG188" i="1" s="1"/>
  <c r="G503" i="1"/>
  <c r="AG503" i="1" s="1"/>
  <c r="G80" i="1"/>
  <c r="AG80" i="1" s="1"/>
  <c r="G350" i="1"/>
  <c r="AG350" i="1" s="1"/>
  <c r="G386" i="1"/>
  <c r="AG386" i="1" s="1"/>
  <c r="G485" i="1"/>
  <c r="AG485" i="1" s="1"/>
  <c r="G251" i="1"/>
  <c r="AG251" i="1" s="1"/>
  <c r="G575" i="1"/>
  <c r="AG575" i="1" s="1"/>
  <c r="G611" i="1"/>
  <c r="AG611" i="1" s="1"/>
  <c r="G647" i="1"/>
  <c r="AG647" i="1" s="1"/>
  <c r="G683" i="1"/>
  <c r="AG683" i="1" s="1"/>
  <c r="G35" i="1"/>
  <c r="AG35" i="1" s="1"/>
  <c r="G359" i="1"/>
  <c r="AG359" i="1" s="1"/>
  <c r="G476" i="1"/>
  <c r="AG476" i="1" s="1"/>
  <c r="G107" i="1"/>
  <c r="AG107" i="1" s="1"/>
  <c r="G143" i="1"/>
  <c r="AG143" i="1" s="1"/>
  <c r="G179" i="1"/>
  <c r="AG179" i="1" s="1"/>
  <c r="G215" i="1"/>
  <c r="AG215" i="1" s="1"/>
  <c r="G494" i="1"/>
  <c r="AG494" i="1" s="1"/>
  <c r="G530" i="1"/>
  <c r="AG530" i="1" s="1"/>
  <c r="G62" i="1"/>
  <c r="AG62" i="1" s="1"/>
  <c r="G332" i="1"/>
  <c r="AG332" i="1" s="1"/>
  <c r="G467" i="1"/>
  <c r="AG467" i="1" s="1"/>
  <c r="G224" i="1"/>
  <c r="AG224" i="1" s="1"/>
  <c r="G548" i="1"/>
  <c r="AG548" i="1" s="1"/>
  <c r="G584" i="1"/>
  <c r="AG584" i="1" s="1"/>
  <c r="G620" i="1"/>
  <c r="AG620" i="1" s="1"/>
  <c r="G656" i="1"/>
  <c r="AG656" i="1" s="1"/>
  <c r="G692" i="1"/>
  <c r="AG692" i="1" s="1"/>
  <c r="G53" i="1"/>
  <c r="AG53" i="1" s="1"/>
  <c r="G89" i="1"/>
  <c r="AG89" i="1" s="1"/>
  <c r="G377" i="1"/>
  <c r="AG377" i="1" s="1"/>
  <c r="G458" i="1"/>
  <c r="AG458" i="1" s="1"/>
  <c r="G98" i="1"/>
  <c r="AG98" i="1" s="1"/>
  <c r="G134" i="1"/>
  <c r="AG134" i="1" s="1"/>
  <c r="G170" i="1"/>
  <c r="AG170" i="1" s="1"/>
  <c r="G206" i="1"/>
  <c r="AG206" i="1" s="1"/>
  <c r="G521" i="1"/>
  <c r="AG521" i="1" s="1"/>
  <c r="G44" i="1"/>
  <c r="AG44" i="1" s="1"/>
  <c r="G233" i="1"/>
  <c r="AG233" i="1" s="1"/>
  <c r="G557" i="1"/>
  <c r="AG557" i="1" s="1"/>
  <c r="G593" i="1"/>
  <c r="AG593" i="1" s="1"/>
  <c r="G629" i="1"/>
  <c r="AG629" i="1" s="1"/>
  <c r="G665" i="1"/>
  <c r="AG665" i="1" s="1"/>
  <c r="G715" i="1"/>
  <c r="AG715" i="1" s="1"/>
  <c r="G733" i="1"/>
  <c r="AG733" i="1" s="1"/>
  <c r="G724" i="1"/>
  <c r="AG724" i="1" s="1"/>
  <c r="G445" i="1"/>
  <c r="AG445" i="1" s="1"/>
  <c r="G400" i="1"/>
  <c r="AG400" i="1" s="1"/>
  <c r="G310" i="1"/>
  <c r="AG310" i="1" s="1"/>
  <c r="G292" i="1"/>
  <c r="AG292" i="1" s="1"/>
  <c r="G274" i="1"/>
  <c r="AG274" i="1" s="1"/>
  <c r="G256" i="1"/>
  <c r="AG256" i="1" s="1"/>
  <c r="G13" i="1"/>
  <c r="AG13" i="1" s="1"/>
  <c r="G535" i="1"/>
  <c r="AG535" i="1" s="1"/>
  <c r="G436" i="1"/>
  <c r="AG436" i="1" s="1"/>
  <c r="G301" i="1"/>
  <c r="AG301" i="1" s="1"/>
  <c r="G283" i="1"/>
  <c r="AG283" i="1" s="1"/>
  <c r="G265" i="1"/>
  <c r="AG265" i="1" s="1"/>
  <c r="G409" i="1"/>
  <c r="AG409" i="1" s="1"/>
  <c r="G4" i="1"/>
  <c r="AG4" i="1" s="1"/>
  <c r="G706" i="1"/>
  <c r="AG706" i="1" s="1"/>
  <c r="G418" i="1"/>
  <c r="AG418" i="1" s="1"/>
  <c r="G427" i="1"/>
  <c r="AG427" i="1" s="1"/>
  <c r="G67" i="1"/>
  <c r="AG67" i="1" s="1"/>
  <c r="G319" i="1"/>
  <c r="AG319" i="1" s="1"/>
  <c r="G121" i="1"/>
  <c r="AG121" i="1" s="1"/>
  <c r="G157" i="1"/>
  <c r="AG157" i="1" s="1"/>
  <c r="G193" i="1"/>
  <c r="AG193" i="1" s="1"/>
  <c r="G508" i="1"/>
  <c r="AG508" i="1" s="1"/>
  <c r="G22" i="1"/>
  <c r="AG22" i="1" s="1"/>
  <c r="G364" i="1"/>
  <c r="AG364" i="1" s="1"/>
  <c r="G238" i="1"/>
  <c r="AG238" i="1" s="1"/>
  <c r="G562" i="1"/>
  <c r="AG562" i="1" s="1"/>
  <c r="G598" i="1"/>
  <c r="AG598" i="1" s="1"/>
  <c r="G634" i="1"/>
  <c r="AG634" i="1" s="1"/>
  <c r="G670" i="1"/>
  <c r="AG670" i="1" s="1"/>
  <c r="G337" i="1"/>
  <c r="AG337" i="1" s="1"/>
  <c r="G112" i="1"/>
  <c r="AG112" i="1" s="1"/>
  <c r="G148" i="1"/>
  <c r="AG148" i="1" s="1"/>
  <c r="G184" i="1"/>
  <c r="AG184" i="1" s="1"/>
  <c r="G499" i="1"/>
  <c r="AG499" i="1" s="1"/>
  <c r="G76" i="1"/>
  <c r="AG76" i="1" s="1"/>
  <c r="G346" i="1"/>
  <c r="AG346" i="1" s="1"/>
  <c r="G247" i="1"/>
  <c r="AG247" i="1" s="1"/>
  <c r="G571" i="1"/>
  <c r="AG571" i="1" s="1"/>
  <c r="G607" i="1"/>
  <c r="AG607" i="1" s="1"/>
  <c r="G643" i="1"/>
  <c r="AG643" i="1" s="1"/>
  <c r="G661" i="1"/>
  <c r="AG661" i="1" s="1"/>
  <c r="G679" i="1"/>
  <c r="AG679" i="1" s="1"/>
  <c r="G697" i="1"/>
  <c r="AG697" i="1" s="1"/>
  <c r="G31" i="1"/>
  <c r="AG31" i="1" s="1"/>
  <c r="G355" i="1"/>
  <c r="AG355" i="1" s="1"/>
  <c r="G391" i="1"/>
  <c r="AG391" i="1" s="1"/>
  <c r="G472" i="1"/>
  <c r="AG472" i="1" s="1"/>
  <c r="G103" i="1"/>
  <c r="AG103" i="1" s="1"/>
  <c r="G139" i="1"/>
  <c r="AG139" i="1" s="1"/>
  <c r="G175" i="1"/>
  <c r="AG175" i="1" s="1"/>
  <c r="G211" i="1"/>
  <c r="AG211" i="1" s="1"/>
  <c r="G490" i="1"/>
  <c r="AG490" i="1" s="1"/>
  <c r="G526" i="1"/>
  <c r="AG526" i="1" s="1"/>
  <c r="G58" i="1"/>
  <c r="AG58" i="1" s="1"/>
  <c r="G328" i="1"/>
  <c r="AG328" i="1" s="1"/>
  <c r="G463" i="1"/>
  <c r="AG463" i="1" s="1"/>
  <c r="G220" i="1"/>
  <c r="AG220" i="1" s="1"/>
  <c r="G544" i="1"/>
  <c r="AG544" i="1" s="1"/>
  <c r="G580" i="1"/>
  <c r="AG580" i="1" s="1"/>
  <c r="G616" i="1"/>
  <c r="AG616" i="1" s="1"/>
  <c r="G652" i="1"/>
  <c r="AG652" i="1" s="1"/>
  <c r="G688" i="1"/>
  <c r="AG688" i="1" s="1"/>
  <c r="G49" i="1"/>
  <c r="AG49" i="1" s="1"/>
  <c r="G85" i="1"/>
  <c r="AG85" i="1" s="1"/>
  <c r="G373" i="1"/>
  <c r="AG373" i="1" s="1"/>
  <c r="G454" i="1"/>
  <c r="AG454" i="1" s="1"/>
  <c r="G94" i="1"/>
  <c r="AG94" i="1" s="1"/>
  <c r="G130" i="1"/>
  <c r="AG130" i="1" s="1"/>
  <c r="G166" i="1"/>
  <c r="AG166" i="1" s="1"/>
  <c r="G202" i="1"/>
  <c r="AG202" i="1" s="1"/>
  <c r="G517" i="1"/>
  <c r="AG517" i="1" s="1"/>
  <c r="G40" i="1"/>
  <c r="AG40" i="1" s="1"/>
  <c r="G382" i="1"/>
  <c r="AG382" i="1" s="1"/>
  <c r="G481" i="1"/>
  <c r="AG481" i="1" s="1"/>
  <c r="G229" i="1"/>
  <c r="AG229" i="1" s="1"/>
  <c r="G553" i="1"/>
  <c r="AG553" i="1" s="1"/>
  <c r="G589" i="1"/>
  <c r="AG589" i="1" s="1"/>
  <c r="G625" i="1"/>
  <c r="AG625" i="1" s="1"/>
  <c r="BC589" i="1" l="1"/>
  <c r="AR589" i="1"/>
  <c r="BC229" i="1"/>
  <c r="AR229" i="1"/>
  <c r="BC382" i="1"/>
  <c r="AR382" i="1"/>
  <c r="BC517" i="1"/>
  <c r="AR517" i="1"/>
  <c r="BC166" i="1"/>
  <c r="AR166" i="1"/>
  <c r="BC94" i="1"/>
  <c r="AR94" i="1"/>
  <c r="BC373" i="1"/>
  <c r="AR373" i="1"/>
  <c r="BC49" i="1"/>
  <c r="AR49" i="1"/>
  <c r="BC652" i="1"/>
  <c r="AR652" i="1"/>
  <c r="BC580" i="1"/>
  <c r="AR580" i="1"/>
  <c r="BC220" i="1"/>
  <c r="AR220" i="1"/>
  <c r="BC328" i="1"/>
  <c r="AR328" i="1"/>
  <c r="BC526" i="1"/>
  <c r="AR526" i="1"/>
  <c r="BC211" i="1"/>
  <c r="AR211" i="1"/>
  <c r="BC139" i="1"/>
  <c r="AR139" i="1"/>
  <c r="BC472" i="1"/>
  <c r="AR472" i="1"/>
  <c r="BC355" i="1"/>
  <c r="AR355" i="1"/>
  <c r="BC697" i="1"/>
  <c r="AR697" i="1"/>
  <c r="BC661" i="1"/>
  <c r="AR661" i="1"/>
  <c r="BC607" i="1"/>
  <c r="AR607" i="1"/>
  <c r="BC247" i="1"/>
  <c r="AR247" i="1"/>
  <c r="BC76" i="1"/>
  <c r="AR76" i="1"/>
  <c r="BC184" i="1"/>
  <c r="AR184" i="1"/>
  <c r="BC112" i="1"/>
  <c r="AR112" i="1"/>
  <c r="BC670" i="1"/>
  <c r="AR670" i="1"/>
  <c r="BC598" i="1"/>
  <c r="AR598" i="1"/>
  <c r="BC238" i="1"/>
  <c r="AR238" i="1"/>
  <c r="BC22" i="1"/>
  <c r="AR22" i="1"/>
  <c r="BC193" i="1"/>
  <c r="AR193" i="1"/>
  <c r="BC121" i="1"/>
  <c r="AR121" i="1"/>
  <c r="BC67" i="1"/>
  <c r="AR67" i="1"/>
  <c r="AR418" i="1"/>
  <c r="BC418" i="1"/>
  <c r="BC4" i="1"/>
  <c r="AR4" i="1"/>
  <c r="BC265" i="1"/>
  <c r="AR265" i="1"/>
  <c r="BC301" i="1"/>
  <c r="AR301" i="1"/>
  <c r="BC535" i="1"/>
  <c r="AR535" i="1"/>
  <c r="BC256" i="1"/>
  <c r="AR256" i="1"/>
  <c r="BC292" i="1"/>
  <c r="AR292" i="1"/>
  <c r="AR400" i="1"/>
  <c r="BC400" i="1"/>
  <c r="AR724" i="1"/>
  <c r="BC724" i="1"/>
  <c r="BC715" i="1"/>
  <c r="AR715" i="1"/>
  <c r="BC629" i="1"/>
  <c r="AR629" i="1"/>
  <c r="BC557" i="1"/>
  <c r="AR557" i="1"/>
  <c r="BC44" i="1"/>
  <c r="AR44" i="1"/>
  <c r="BC206" i="1"/>
  <c r="AR206" i="1"/>
  <c r="BC134" i="1"/>
  <c r="AR134" i="1"/>
  <c r="BC458" i="1"/>
  <c r="AR458" i="1"/>
  <c r="BC89" i="1"/>
  <c r="AR89" i="1"/>
  <c r="BC692" i="1"/>
  <c r="AR692" i="1"/>
  <c r="BC620" i="1"/>
  <c r="AR620" i="1"/>
  <c r="BC548" i="1"/>
  <c r="AR548" i="1"/>
  <c r="BC467" i="1"/>
  <c r="AR467" i="1"/>
  <c r="BC62" i="1"/>
  <c r="AR62" i="1"/>
  <c r="BC494" i="1"/>
  <c r="AR494" i="1"/>
  <c r="BC179" i="1"/>
  <c r="AR179" i="1"/>
  <c r="BC107" i="1"/>
  <c r="AR107" i="1"/>
  <c r="BC359" i="1"/>
  <c r="AR359" i="1"/>
  <c r="BC683" i="1"/>
  <c r="AR683" i="1"/>
  <c r="BC611" i="1"/>
  <c r="AR611" i="1"/>
  <c r="BC251" i="1"/>
  <c r="AR251" i="1"/>
  <c r="BC386" i="1"/>
  <c r="AR386" i="1"/>
  <c r="BC80" i="1"/>
  <c r="AR80" i="1"/>
  <c r="BC188" i="1"/>
  <c r="AR188" i="1"/>
  <c r="BC116" i="1"/>
  <c r="AR116" i="1"/>
  <c r="BC701" i="1"/>
  <c r="AR701" i="1"/>
  <c r="BC638" i="1"/>
  <c r="AR638" i="1"/>
  <c r="BC566" i="1"/>
  <c r="AR566" i="1"/>
  <c r="BC368" i="1"/>
  <c r="AR368" i="1"/>
  <c r="BC512" i="1"/>
  <c r="AR512" i="1"/>
  <c r="BC161" i="1"/>
  <c r="AR161" i="1"/>
  <c r="BC395" i="1"/>
  <c r="AR395" i="1"/>
  <c r="BC71" i="1"/>
  <c r="AR71" i="1"/>
  <c r="BC449" i="1"/>
  <c r="AR449" i="1"/>
  <c r="BC431" i="1"/>
  <c r="AR431" i="1"/>
  <c r="BC413" i="1"/>
  <c r="AR413" i="1"/>
  <c r="AR728" i="1"/>
  <c r="BC728" i="1"/>
  <c r="AR440" i="1"/>
  <c r="BC440" i="1"/>
  <c r="AR404" i="1"/>
  <c r="BC404" i="1"/>
  <c r="BC278" i="1"/>
  <c r="AR278" i="1"/>
  <c r="BC719" i="1"/>
  <c r="AR719" i="1"/>
  <c r="BC305" i="1"/>
  <c r="AR305" i="1"/>
  <c r="BC269" i="1"/>
  <c r="AR269" i="1"/>
  <c r="BC651" i="1"/>
  <c r="AR651" i="1"/>
  <c r="BC579" i="1"/>
  <c r="AR579" i="1"/>
  <c r="BC219" i="1"/>
  <c r="AR219" i="1"/>
  <c r="BC363" i="1"/>
  <c r="AR363" i="1"/>
  <c r="BC507" i="1"/>
  <c r="AR507" i="1"/>
  <c r="BC156" i="1"/>
  <c r="AR156" i="1"/>
  <c r="BC354" i="1"/>
  <c r="AR354" i="1"/>
  <c r="BC696" i="1"/>
  <c r="AR696" i="1"/>
  <c r="BC642" i="1"/>
  <c r="AR642" i="1"/>
  <c r="BC570" i="1"/>
  <c r="AR570" i="1"/>
  <c r="BC381" i="1"/>
  <c r="AR381" i="1"/>
  <c r="BC516" i="1"/>
  <c r="AR516" i="1"/>
  <c r="BC165" i="1"/>
  <c r="AR165" i="1"/>
  <c r="BC93" i="1"/>
  <c r="AR93" i="1"/>
  <c r="BC336" i="1"/>
  <c r="AR336" i="1"/>
  <c r="BC633" i="1"/>
  <c r="AR633" i="1"/>
  <c r="BC561" i="1"/>
  <c r="AR561" i="1"/>
  <c r="BC327" i="1"/>
  <c r="AR327" i="1"/>
  <c r="BC525" i="1"/>
  <c r="AR525" i="1"/>
  <c r="BC174" i="1"/>
  <c r="AR174" i="1"/>
  <c r="BC102" i="1"/>
  <c r="AR102" i="1"/>
  <c r="BC318" i="1"/>
  <c r="AR318" i="1"/>
  <c r="BC660" i="1"/>
  <c r="AR660" i="1"/>
  <c r="BC588" i="1"/>
  <c r="AR588" i="1"/>
  <c r="BC228" i="1"/>
  <c r="AR228" i="1"/>
  <c r="BC345" i="1"/>
  <c r="AR345" i="1"/>
  <c r="BC498" i="1"/>
  <c r="AR498" i="1"/>
  <c r="BC183" i="1"/>
  <c r="AR183" i="1"/>
  <c r="BC111" i="1"/>
  <c r="AR111" i="1"/>
  <c r="BC372" i="1"/>
  <c r="AR372" i="1"/>
  <c r="BC48" i="1"/>
  <c r="AR48" i="1"/>
  <c r="BC417" i="1"/>
  <c r="AR417" i="1"/>
  <c r="BC282" i="1"/>
  <c r="AR282" i="1"/>
  <c r="BC444" i="1"/>
  <c r="AR444" i="1"/>
  <c r="BC399" i="1"/>
  <c r="AR399" i="1"/>
  <c r="BC255" i="1"/>
  <c r="AR255" i="1"/>
  <c r="BC291" i="1"/>
  <c r="AR291" i="1"/>
  <c r="AR426" i="1"/>
  <c r="BC426" i="1"/>
  <c r="BC534" i="1"/>
  <c r="AR534" i="1"/>
  <c r="BC732" i="1"/>
  <c r="AR732" i="1"/>
  <c r="BC723" i="1"/>
  <c r="AR723" i="1"/>
  <c r="BC695" i="1"/>
  <c r="AR695" i="1"/>
  <c r="BC659" i="1"/>
  <c r="AR659" i="1"/>
  <c r="BC605" i="1"/>
  <c r="AR605" i="1"/>
  <c r="BC245" i="1"/>
  <c r="AR245" i="1"/>
  <c r="BC74" i="1"/>
  <c r="AR74" i="1"/>
  <c r="BC182" i="1"/>
  <c r="AR182" i="1"/>
  <c r="BC110" i="1"/>
  <c r="AR110" i="1"/>
  <c r="BC335" i="1"/>
  <c r="AR335" i="1"/>
  <c r="BC668" i="1"/>
  <c r="AR668" i="1"/>
  <c r="BC596" i="1"/>
  <c r="AR596" i="1"/>
  <c r="BC236" i="1"/>
  <c r="AR236" i="1"/>
  <c r="BC20" i="1"/>
  <c r="AR20" i="1"/>
  <c r="BC191" i="1"/>
  <c r="AR191" i="1"/>
  <c r="BC119" i="1"/>
  <c r="AR119" i="1"/>
  <c r="BC65" i="1"/>
  <c r="AR65" i="1"/>
  <c r="BC587" i="1"/>
  <c r="AR587" i="1"/>
  <c r="BC227" i="1"/>
  <c r="AR227" i="1"/>
  <c r="BC380" i="1"/>
  <c r="AR380" i="1"/>
  <c r="BC515" i="1"/>
  <c r="AR515" i="1"/>
  <c r="BC200" i="1"/>
  <c r="AR200" i="1"/>
  <c r="BC128" i="1"/>
  <c r="AR128" i="1"/>
  <c r="BC452" i="1"/>
  <c r="AR452" i="1"/>
  <c r="BC47" i="1"/>
  <c r="AR47" i="1"/>
  <c r="BC650" i="1"/>
  <c r="AR650" i="1"/>
  <c r="BC578" i="1"/>
  <c r="AR578" i="1"/>
  <c r="BC218" i="1"/>
  <c r="AR218" i="1"/>
  <c r="BC326" i="1"/>
  <c r="AR326" i="1"/>
  <c r="BC524" i="1"/>
  <c r="AR524" i="1"/>
  <c r="BC173" i="1"/>
  <c r="AR173" i="1"/>
  <c r="BC101" i="1"/>
  <c r="AR101" i="1"/>
  <c r="BC353" i="1"/>
  <c r="AR353" i="1"/>
  <c r="BC11" i="1"/>
  <c r="AR11" i="1"/>
  <c r="AR434" i="1"/>
  <c r="BC434" i="1"/>
  <c r="BC254" i="1"/>
  <c r="AR254" i="1"/>
  <c r="BC290" i="1"/>
  <c r="AR290" i="1"/>
  <c r="AR704" i="1"/>
  <c r="BC704" i="1"/>
  <c r="AR398" i="1"/>
  <c r="BC398" i="1"/>
  <c r="BC425" i="1"/>
  <c r="AR425" i="1"/>
  <c r="BC281" i="1"/>
  <c r="AR281" i="1"/>
  <c r="AR416" i="1"/>
  <c r="BC416" i="1"/>
  <c r="BC713" i="1"/>
  <c r="AR713" i="1"/>
  <c r="BC681" i="1"/>
  <c r="AR681" i="1"/>
  <c r="BC609" i="1"/>
  <c r="AR609" i="1"/>
  <c r="BC249" i="1"/>
  <c r="AR249" i="1"/>
  <c r="BC348" i="1"/>
  <c r="AR348" i="1"/>
  <c r="BC501" i="1"/>
  <c r="AR501" i="1"/>
  <c r="BC150" i="1"/>
  <c r="AR150" i="1"/>
  <c r="BC339" i="1"/>
  <c r="AR339" i="1"/>
  <c r="BC636" i="1"/>
  <c r="AR636" i="1"/>
  <c r="BC564" i="1"/>
  <c r="AR564" i="1"/>
  <c r="BC366" i="1"/>
  <c r="AR366" i="1"/>
  <c r="BC510" i="1"/>
  <c r="AR510" i="1"/>
  <c r="BC159" i="1"/>
  <c r="AR159" i="1"/>
  <c r="BC321" i="1"/>
  <c r="AR321" i="1"/>
  <c r="BC699" i="1"/>
  <c r="AR699" i="1"/>
  <c r="BC627" i="1"/>
  <c r="AR627" i="1"/>
  <c r="BC555" i="1"/>
  <c r="AR555" i="1"/>
  <c r="BC384" i="1"/>
  <c r="AR384" i="1"/>
  <c r="BC519" i="1"/>
  <c r="AR519" i="1"/>
  <c r="BC168" i="1"/>
  <c r="AR168" i="1"/>
  <c r="BC96" i="1"/>
  <c r="AR96" i="1"/>
  <c r="BC393" i="1"/>
  <c r="AR393" i="1"/>
  <c r="BC87" i="1"/>
  <c r="AR87" i="1"/>
  <c r="BC690" i="1"/>
  <c r="AR690" i="1"/>
  <c r="BC618" i="1"/>
  <c r="AR618" i="1"/>
  <c r="BC546" i="1"/>
  <c r="AR546" i="1"/>
  <c r="BC465" i="1"/>
  <c r="AR465" i="1"/>
  <c r="BC60" i="1"/>
  <c r="AR60" i="1"/>
  <c r="BC492" i="1"/>
  <c r="AR492" i="1"/>
  <c r="BC177" i="1"/>
  <c r="AR177" i="1"/>
  <c r="BC105" i="1"/>
  <c r="AR105" i="1"/>
  <c r="BC357" i="1"/>
  <c r="AR357" i="1"/>
  <c r="BC15" i="1"/>
  <c r="AR15" i="1"/>
  <c r="BC429" i="1"/>
  <c r="AR429" i="1"/>
  <c r="BC276" i="1"/>
  <c r="AR276" i="1"/>
  <c r="BC312" i="1"/>
  <c r="AR312" i="1"/>
  <c r="BC735" i="1"/>
  <c r="AR735" i="1"/>
  <c r="AR438" i="1"/>
  <c r="BC438" i="1"/>
  <c r="BC6" i="1"/>
  <c r="AR6" i="1"/>
  <c r="BC285" i="1"/>
  <c r="AR285" i="1"/>
  <c r="BC447" i="1"/>
  <c r="AR447" i="1"/>
  <c r="AR708" i="1"/>
  <c r="BC708" i="1"/>
  <c r="AD587" i="1"/>
  <c r="AD227" i="1"/>
  <c r="AD74" i="1"/>
  <c r="AD209" i="1"/>
  <c r="AD164" i="1"/>
  <c r="AD92" i="1"/>
  <c r="AD335" i="1"/>
  <c r="AD686" i="1"/>
  <c r="AD614" i="1"/>
  <c r="AD542" i="1"/>
  <c r="AD362" i="1"/>
  <c r="AD524" i="1"/>
  <c r="AD173" i="1"/>
  <c r="AD101" i="1"/>
  <c r="AD65" i="1"/>
  <c r="AD677" i="1"/>
  <c r="AD641" i="1"/>
  <c r="AD569" i="1"/>
  <c r="AD479" i="1"/>
  <c r="AD38" i="1"/>
  <c r="AD182" i="1"/>
  <c r="AD110" i="1"/>
  <c r="AD371" i="1"/>
  <c r="AD668" i="1"/>
  <c r="AD596" i="1"/>
  <c r="AD236" i="1"/>
  <c r="AD326" i="1"/>
  <c r="AD506" i="1"/>
  <c r="AD155" i="1"/>
  <c r="AD470" i="1"/>
  <c r="AD29" i="1"/>
  <c r="AD407" i="1"/>
  <c r="AD722" i="1"/>
  <c r="AD281" i="1"/>
  <c r="AD533" i="1"/>
  <c r="AD731" i="1"/>
  <c r="AD2" i="1"/>
  <c r="AD254" i="1"/>
  <c r="AD290" i="1"/>
  <c r="AD416" i="1"/>
  <c r="F443" i="1"/>
  <c r="AF443" i="1" s="1"/>
  <c r="F713" i="1"/>
  <c r="AF713" i="1" s="1"/>
  <c r="F731" i="1"/>
  <c r="AF731" i="1" s="1"/>
  <c r="F533" i="1"/>
  <c r="AF533" i="1" s="1"/>
  <c r="F416" i="1"/>
  <c r="AF416" i="1" s="1"/>
  <c r="F299" i="1"/>
  <c r="AF299" i="1" s="1"/>
  <c r="F281" i="1"/>
  <c r="AF281" i="1" s="1"/>
  <c r="F263" i="1"/>
  <c r="AF263" i="1" s="1"/>
  <c r="F425" i="1"/>
  <c r="AF425" i="1" s="1"/>
  <c r="F398" i="1"/>
  <c r="AF398" i="1" s="1"/>
  <c r="F11" i="1"/>
  <c r="AF11" i="1" s="1"/>
  <c r="F704" i="1"/>
  <c r="AF704" i="1" s="1"/>
  <c r="F308" i="1"/>
  <c r="AF308" i="1" s="1"/>
  <c r="F290" i="1"/>
  <c r="AF290" i="1" s="1"/>
  <c r="F272" i="1"/>
  <c r="AF272" i="1" s="1"/>
  <c r="F254" i="1"/>
  <c r="AF254" i="1" s="1"/>
  <c r="F2" i="1"/>
  <c r="AF2" i="1" s="1"/>
  <c r="F722" i="1"/>
  <c r="AF722" i="1" s="1"/>
  <c r="F434" i="1"/>
  <c r="AF434" i="1" s="1"/>
  <c r="F407" i="1"/>
  <c r="AF407" i="1" s="1"/>
  <c r="F65" i="1"/>
  <c r="AF65" i="1" s="1"/>
  <c r="F317" i="1"/>
  <c r="AF317" i="1" s="1"/>
  <c r="F101" i="1"/>
  <c r="AF101" i="1" s="1"/>
  <c r="F137" i="1"/>
  <c r="AF137" i="1" s="1"/>
  <c r="F173" i="1"/>
  <c r="AF173" i="1" s="1"/>
  <c r="F488" i="1"/>
  <c r="AF488" i="1" s="1"/>
  <c r="F524" i="1"/>
  <c r="AF524" i="1" s="1"/>
  <c r="F20" i="1"/>
  <c r="AF20" i="1" s="1"/>
  <c r="F362" i="1"/>
  <c r="AF362" i="1" s="1"/>
  <c r="F218" i="1"/>
  <c r="AF218" i="1" s="1"/>
  <c r="F542" i="1"/>
  <c r="AF542" i="1" s="1"/>
  <c r="F578" i="1"/>
  <c r="AF578" i="1" s="1"/>
  <c r="F614" i="1"/>
  <c r="AF614" i="1" s="1"/>
  <c r="F650" i="1"/>
  <c r="AF650" i="1" s="1"/>
  <c r="F686" i="1"/>
  <c r="AF686" i="1" s="1"/>
  <c r="F83" i="1"/>
  <c r="AF83" i="1" s="1"/>
  <c r="F335" i="1"/>
  <c r="AF335" i="1" s="1"/>
  <c r="F389" i="1"/>
  <c r="AF389" i="1" s="1"/>
  <c r="F92" i="1"/>
  <c r="AF92" i="1" s="1"/>
  <c r="F128" i="1"/>
  <c r="AF128" i="1" s="1"/>
  <c r="F164" i="1"/>
  <c r="AF164" i="1" s="1"/>
  <c r="F200" i="1"/>
  <c r="AF200" i="1" s="1"/>
  <c r="F209" i="1"/>
  <c r="AF209" i="1" s="1"/>
  <c r="F515" i="1"/>
  <c r="AF515" i="1" s="1"/>
  <c r="F74" i="1"/>
  <c r="AF74" i="1" s="1"/>
  <c r="F344" i="1"/>
  <c r="AF344" i="1" s="1"/>
  <c r="F227" i="1"/>
  <c r="AF227" i="1" s="1"/>
  <c r="F551" i="1"/>
  <c r="AF551" i="1" s="1"/>
  <c r="F587" i="1"/>
  <c r="AF587" i="1" s="1"/>
  <c r="F623" i="1"/>
  <c r="AF623" i="1" s="1"/>
  <c r="F29" i="1"/>
  <c r="AF29" i="1" s="1"/>
  <c r="F353" i="1"/>
  <c r="AF353" i="1" s="1"/>
  <c r="F470" i="1"/>
  <c r="AF470" i="1" s="1"/>
  <c r="F119" i="1"/>
  <c r="AF119" i="1" s="1"/>
  <c r="F155" i="1"/>
  <c r="AF155" i="1" s="1"/>
  <c r="F191" i="1"/>
  <c r="AF191" i="1" s="1"/>
  <c r="F506" i="1"/>
  <c r="AF506" i="1" s="1"/>
  <c r="F56" i="1"/>
  <c r="AF56" i="1" s="1"/>
  <c r="F326" i="1"/>
  <c r="AF326" i="1" s="1"/>
  <c r="F461" i="1"/>
  <c r="AF461" i="1" s="1"/>
  <c r="F236" i="1"/>
  <c r="AF236" i="1" s="1"/>
  <c r="F560" i="1"/>
  <c r="AF560" i="1" s="1"/>
  <c r="F596" i="1"/>
  <c r="AF596" i="1" s="1"/>
  <c r="F632" i="1"/>
  <c r="AF632" i="1" s="1"/>
  <c r="F668" i="1"/>
  <c r="AF668" i="1" s="1"/>
  <c r="F47" i="1"/>
  <c r="AF47" i="1" s="1"/>
  <c r="F371" i="1"/>
  <c r="AF371" i="1" s="1"/>
  <c r="F452" i="1"/>
  <c r="AF452" i="1" s="1"/>
  <c r="F110" i="1"/>
  <c r="AF110" i="1" s="1"/>
  <c r="F146" i="1"/>
  <c r="AF146" i="1" s="1"/>
  <c r="F182" i="1"/>
  <c r="AF182" i="1" s="1"/>
  <c r="F497" i="1"/>
  <c r="AF497" i="1" s="1"/>
  <c r="F38" i="1"/>
  <c r="AF38" i="1" s="1"/>
  <c r="F380" i="1"/>
  <c r="AF380" i="1" s="1"/>
  <c r="F479" i="1"/>
  <c r="AF479" i="1" s="1"/>
  <c r="F245" i="1"/>
  <c r="AF245" i="1" s="1"/>
  <c r="F569" i="1"/>
  <c r="AF569" i="1" s="1"/>
  <c r="F605" i="1"/>
  <c r="AF605" i="1" s="1"/>
  <c r="F641" i="1"/>
  <c r="AF641" i="1" s="1"/>
  <c r="F659" i="1"/>
  <c r="AF659" i="1" s="1"/>
  <c r="F677" i="1"/>
  <c r="AF677" i="1" s="1"/>
  <c r="F695" i="1"/>
  <c r="AF695" i="1" s="1"/>
  <c r="W2" i="1"/>
  <c r="BC625" i="1"/>
  <c r="AR625" i="1"/>
  <c r="BC553" i="1"/>
  <c r="AR553" i="1"/>
  <c r="BC481" i="1"/>
  <c r="AR481" i="1"/>
  <c r="BC40" i="1"/>
  <c r="AR40" i="1"/>
  <c r="BC202" i="1"/>
  <c r="AR202" i="1"/>
  <c r="BC130" i="1"/>
  <c r="AR130" i="1"/>
  <c r="BC454" i="1"/>
  <c r="AR454" i="1"/>
  <c r="BC85" i="1"/>
  <c r="AR85" i="1"/>
  <c r="BC688" i="1"/>
  <c r="AR688" i="1"/>
  <c r="BC616" i="1"/>
  <c r="AR616" i="1"/>
  <c r="BC544" i="1"/>
  <c r="AR544" i="1"/>
  <c r="BC463" i="1"/>
  <c r="AR463" i="1"/>
  <c r="BC58" i="1"/>
  <c r="AR58" i="1"/>
  <c r="BC490" i="1"/>
  <c r="AR490" i="1"/>
  <c r="BC175" i="1"/>
  <c r="AR175" i="1"/>
  <c r="BC103" i="1"/>
  <c r="AR103" i="1"/>
  <c r="BC391" i="1"/>
  <c r="AR391" i="1"/>
  <c r="BC31" i="1"/>
  <c r="AR31" i="1"/>
  <c r="BC679" i="1"/>
  <c r="AR679" i="1"/>
  <c r="BC643" i="1"/>
  <c r="AR643" i="1"/>
  <c r="BC571" i="1"/>
  <c r="AR571" i="1"/>
  <c r="BC346" i="1"/>
  <c r="AR346" i="1"/>
  <c r="BC499" i="1"/>
  <c r="AR499" i="1"/>
  <c r="BC148" i="1"/>
  <c r="AR148" i="1"/>
  <c r="BC337" i="1"/>
  <c r="AR337" i="1"/>
  <c r="BC634" i="1"/>
  <c r="AR634" i="1"/>
  <c r="BC562" i="1"/>
  <c r="AR562" i="1"/>
  <c r="BC364" i="1"/>
  <c r="AR364" i="1"/>
  <c r="BC508" i="1"/>
  <c r="AR508" i="1"/>
  <c r="BC157" i="1"/>
  <c r="AR157" i="1"/>
  <c r="BC319" i="1"/>
  <c r="AR319" i="1"/>
  <c r="BC427" i="1"/>
  <c r="AR427" i="1"/>
  <c r="AR706" i="1"/>
  <c r="BC706" i="1"/>
  <c r="BC409" i="1"/>
  <c r="AR409" i="1"/>
  <c r="BC283" i="1"/>
  <c r="AR283" i="1"/>
  <c r="AR436" i="1"/>
  <c r="BC436" i="1"/>
  <c r="BC13" i="1"/>
  <c r="AR13" i="1"/>
  <c r="BC274" i="1"/>
  <c r="AR274" i="1"/>
  <c r="BC310" i="1"/>
  <c r="AR310" i="1"/>
  <c r="AR445" i="1"/>
  <c r="BC445" i="1"/>
  <c r="BC733" i="1"/>
  <c r="AR733" i="1"/>
  <c r="BC665" i="1"/>
  <c r="AR665" i="1"/>
  <c r="BC593" i="1"/>
  <c r="AR593" i="1"/>
  <c r="BC233" i="1"/>
  <c r="AR233" i="1"/>
  <c r="BC521" i="1"/>
  <c r="AR521" i="1"/>
  <c r="BC170" i="1"/>
  <c r="AR170" i="1"/>
  <c r="BC98" i="1"/>
  <c r="AR98" i="1"/>
  <c r="BC377" i="1"/>
  <c r="AR377" i="1"/>
  <c r="BC53" i="1"/>
  <c r="AR53" i="1"/>
  <c r="BC656" i="1"/>
  <c r="AR656" i="1"/>
  <c r="BC584" i="1"/>
  <c r="AR584" i="1"/>
  <c r="BC224" i="1"/>
  <c r="AR224" i="1"/>
  <c r="BC332" i="1"/>
  <c r="AR332" i="1"/>
  <c r="BC530" i="1"/>
  <c r="AR530" i="1"/>
  <c r="BC215" i="1"/>
  <c r="AR215" i="1"/>
  <c r="BC143" i="1"/>
  <c r="AR143" i="1"/>
  <c r="BC476" i="1"/>
  <c r="AR476" i="1"/>
  <c r="BC35" i="1"/>
  <c r="AR35" i="1"/>
  <c r="BC647" i="1"/>
  <c r="AR647" i="1"/>
  <c r="BC575" i="1"/>
  <c r="AR575" i="1"/>
  <c r="BC485" i="1"/>
  <c r="AR485" i="1"/>
  <c r="BC350" i="1"/>
  <c r="AR350" i="1"/>
  <c r="BC503" i="1"/>
  <c r="AR503" i="1"/>
  <c r="BC152" i="1"/>
  <c r="AR152" i="1"/>
  <c r="BC341" i="1"/>
  <c r="AR341" i="1"/>
  <c r="BC674" i="1"/>
  <c r="AR674" i="1"/>
  <c r="BC602" i="1"/>
  <c r="AR602" i="1"/>
  <c r="BC242" i="1"/>
  <c r="AR242" i="1"/>
  <c r="BC26" i="1"/>
  <c r="AR26" i="1"/>
  <c r="BC197" i="1"/>
  <c r="AR197" i="1"/>
  <c r="BC125" i="1"/>
  <c r="AR125" i="1"/>
  <c r="BC323" i="1"/>
  <c r="AR323" i="1"/>
  <c r="BC8" i="1"/>
  <c r="AR8" i="1"/>
  <c r="BC17" i="1"/>
  <c r="AR17" i="1"/>
  <c r="BC314" i="1"/>
  <c r="AR314" i="1"/>
  <c r="BC737" i="1"/>
  <c r="AR737" i="1"/>
  <c r="AR710" i="1"/>
  <c r="BC710" i="1"/>
  <c r="AR422" i="1"/>
  <c r="BC422" i="1"/>
  <c r="BC296" i="1"/>
  <c r="AR296" i="1"/>
  <c r="BC260" i="1"/>
  <c r="AR260" i="1"/>
  <c r="BC539" i="1"/>
  <c r="AR539" i="1"/>
  <c r="BC287" i="1"/>
  <c r="AR287" i="1"/>
  <c r="BC687" i="1"/>
  <c r="AR687" i="1"/>
  <c r="BC615" i="1"/>
  <c r="AR615" i="1"/>
  <c r="BC543" i="1"/>
  <c r="AR543" i="1"/>
  <c r="BC462" i="1"/>
  <c r="AR462" i="1"/>
  <c r="BC21" i="1"/>
  <c r="AR21" i="1"/>
  <c r="BC192" i="1"/>
  <c r="AR192" i="1"/>
  <c r="BC120" i="1"/>
  <c r="AR120" i="1"/>
  <c r="BC30" i="1"/>
  <c r="AR30" i="1"/>
  <c r="BC678" i="1"/>
  <c r="AR678" i="1"/>
  <c r="BC606" i="1"/>
  <c r="AR606" i="1"/>
  <c r="BC246" i="1"/>
  <c r="AR246" i="1"/>
  <c r="BC39" i="1"/>
  <c r="AR39" i="1"/>
  <c r="BC201" i="1"/>
  <c r="AR201" i="1"/>
  <c r="BC129" i="1"/>
  <c r="AR129" i="1"/>
  <c r="BC453" i="1"/>
  <c r="AR453" i="1"/>
  <c r="BC669" i="1"/>
  <c r="AR669" i="1"/>
  <c r="BC597" i="1"/>
  <c r="AR597" i="1"/>
  <c r="BC237" i="1"/>
  <c r="AR237" i="1"/>
  <c r="BC57" i="1"/>
  <c r="AR57" i="1"/>
  <c r="BC489" i="1"/>
  <c r="AR489" i="1"/>
  <c r="BC138" i="1"/>
  <c r="AR138" i="1"/>
  <c r="BC471" i="1"/>
  <c r="AR471" i="1"/>
  <c r="BC66" i="1"/>
  <c r="AR66" i="1"/>
  <c r="BC624" i="1"/>
  <c r="AR624" i="1"/>
  <c r="BC552" i="1"/>
  <c r="AR552" i="1"/>
  <c r="BC480" i="1"/>
  <c r="AR480" i="1"/>
  <c r="BC75" i="1"/>
  <c r="AR75" i="1"/>
  <c r="BC210" i="1"/>
  <c r="AR210" i="1"/>
  <c r="BC147" i="1"/>
  <c r="AR147" i="1"/>
  <c r="AR390" i="1"/>
  <c r="BC390" i="1"/>
  <c r="BC84" i="1"/>
  <c r="AR84" i="1"/>
  <c r="BC3" i="1"/>
  <c r="AR3" i="1"/>
  <c r="BC264" i="1"/>
  <c r="AR264" i="1"/>
  <c r="BC300" i="1"/>
  <c r="AR300" i="1"/>
  <c r="BC12" i="1"/>
  <c r="AR12" i="1"/>
  <c r="AR408" i="1"/>
  <c r="BC408" i="1"/>
  <c r="BC273" i="1"/>
  <c r="AR273" i="1"/>
  <c r="BC309" i="1"/>
  <c r="AR309" i="1"/>
  <c r="BC705" i="1"/>
  <c r="AR705" i="1"/>
  <c r="AR714" i="1"/>
  <c r="BC714" i="1"/>
  <c r="BC435" i="1"/>
  <c r="AR435" i="1"/>
  <c r="E713" i="1"/>
  <c r="AE713" i="1" s="1"/>
  <c r="E443" i="1"/>
  <c r="E704" i="1"/>
  <c r="AE704" i="1" s="1"/>
  <c r="E308" i="1"/>
  <c r="AE308" i="1" s="1"/>
  <c r="E290" i="1"/>
  <c r="AE290" i="1" s="1"/>
  <c r="E272" i="1"/>
  <c r="AE272" i="1" s="1"/>
  <c r="E254" i="1"/>
  <c r="AE254" i="1" s="1"/>
  <c r="E722" i="1"/>
  <c r="AE722" i="1" s="1"/>
  <c r="E434" i="1"/>
  <c r="AE434" i="1" s="1"/>
  <c r="E407" i="1"/>
  <c r="AE407" i="1" s="1"/>
  <c r="E731" i="1"/>
  <c r="AE731" i="1" s="1"/>
  <c r="E533" i="1"/>
  <c r="AE533" i="1" s="1"/>
  <c r="E416" i="1"/>
  <c r="AE416" i="1" s="1"/>
  <c r="E299" i="1"/>
  <c r="AE299" i="1" s="1"/>
  <c r="E281" i="1"/>
  <c r="AE281" i="1" s="1"/>
  <c r="E263" i="1"/>
  <c r="AE263" i="1" s="1"/>
  <c r="E425" i="1"/>
  <c r="AE425" i="1" s="1"/>
  <c r="E2" i="1"/>
  <c r="AE2" i="1" s="1"/>
  <c r="E398" i="1"/>
  <c r="AE398" i="1" s="1"/>
  <c r="E11" i="1"/>
  <c r="AE11" i="1" s="1"/>
  <c r="E29" i="1"/>
  <c r="AE29" i="1" s="1"/>
  <c r="E317" i="1"/>
  <c r="AE317" i="1" s="1"/>
  <c r="E119" i="1"/>
  <c r="AE119" i="1" s="1"/>
  <c r="E155" i="1"/>
  <c r="AE155" i="1" s="1"/>
  <c r="E191" i="1"/>
  <c r="AE191" i="1" s="1"/>
  <c r="E506" i="1"/>
  <c r="AE506" i="1" s="1"/>
  <c r="E56" i="1"/>
  <c r="AE56" i="1" s="1"/>
  <c r="E362" i="1"/>
  <c r="AE362" i="1" s="1"/>
  <c r="E236" i="1"/>
  <c r="AE236" i="1" s="1"/>
  <c r="E560" i="1"/>
  <c r="AE560" i="1" s="1"/>
  <c r="E596" i="1"/>
  <c r="AE596" i="1" s="1"/>
  <c r="E632" i="1"/>
  <c r="AE632" i="1" s="1"/>
  <c r="E668" i="1"/>
  <c r="AE668" i="1" s="1"/>
  <c r="E47" i="1"/>
  <c r="AE47" i="1" s="1"/>
  <c r="E335" i="1"/>
  <c r="AE335" i="1" s="1"/>
  <c r="E389" i="1"/>
  <c r="AE389" i="1" s="1"/>
  <c r="E110" i="1"/>
  <c r="AE110" i="1" s="1"/>
  <c r="E146" i="1"/>
  <c r="AE146" i="1" s="1"/>
  <c r="E182" i="1"/>
  <c r="AE182" i="1" s="1"/>
  <c r="E497" i="1"/>
  <c r="AE497" i="1" s="1"/>
  <c r="E38" i="1"/>
  <c r="AE38" i="1" s="1"/>
  <c r="E344" i="1"/>
  <c r="AE344" i="1" s="1"/>
  <c r="E245" i="1"/>
  <c r="AE245" i="1" s="1"/>
  <c r="E569" i="1"/>
  <c r="AE569" i="1" s="1"/>
  <c r="E605" i="1"/>
  <c r="AE605" i="1" s="1"/>
  <c r="E641" i="1"/>
  <c r="AE641" i="1" s="1"/>
  <c r="E659" i="1"/>
  <c r="AE659" i="1" s="1"/>
  <c r="E677" i="1"/>
  <c r="AE677" i="1" s="1"/>
  <c r="E695" i="1"/>
  <c r="AE695" i="1" s="1"/>
  <c r="E65" i="1"/>
  <c r="AE65" i="1" s="1"/>
  <c r="E353" i="1"/>
  <c r="AE353" i="1" s="1"/>
  <c r="E470" i="1"/>
  <c r="AE470" i="1" s="1"/>
  <c r="E101" i="1"/>
  <c r="AE101" i="1" s="1"/>
  <c r="E137" i="1"/>
  <c r="AE137" i="1" s="1"/>
  <c r="E173" i="1"/>
  <c r="AE173" i="1" s="1"/>
  <c r="E488" i="1"/>
  <c r="AE488" i="1" s="1"/>
  <c r="E524" i="1"/>
  <c r="AE524" i="1" s="1"/>
  <c r="E20" i="1"/>
  <c r="AE20" i="1" s="1"/>
  <c r="E326" i="1"/>
  <c r="AE326" i="1" s="1"/>
  <c r="E461" i="1"/>
  <c r="AE461" i="1" s="1"/>
  <c r="E218" i="1"/>
  <c r="AE218" i="1" s="1"/>
  <c r="E542" i="1"/>
  <c r="AE542" i="1" s="1"/>
  <c r="E578" i="1"/>
  <c r="AE578" i="1" s="1"/>
  <c r="E614" i="1"/>
  <c r="AE614" i="1" s="1"/>
  <c r="E650" i="1"/>
  <c r="AE650" i="1" s="1"/>
  <c r="E686" i="1"/>
  <c r="AE686" i="1" s="1"/>
  <c r="E83" i="1"/>
  <c r="AE83" i="1" s="1"/>
  <c r="E371" i="1"/>
  <c r="AE371" i="1" s="1"/>
  <c r="E452" i="1"/>
  <c r="AE452" i="1" s="1"/>
  <c r="E92" i="1"/>
  <c r="AE92" i="1" s="1"/>
  <c r="E128" i="1"/>
  <c r="AE128" i="1" s="1"/>
  <c r="E164" i="1"/>
  <c r="AE164" i="1" s="1"/>
  <c r="E200" i="1"/>
  <c r="AE200" i="1" s="1"/>
  <c r="E209" i="1"/>
  <c r="AE209" i="1" s="1"/>
  <c r="E515" i="1"/>
  <c r="AE515" i="1" s="1"/>
  <c r="E74" i="1"/>
  <c r="AE74" i="1" s="1"/>
  <c r="E380" i="1"/>
  <c r="AE380" i="1" s="1"/>
  <c r="E479" i="1"/>
  <c r="AE479" i="1" s="1"/>
  <c r="E227" i="1"/>
  <c r="AE227" i="1" s="1"/>
  <c r="E551" i="1"/>
  <c r="AE551" i="1" s="1"/>
  <c r="E587" i="1"/>
  <c r="AE587" i="1" s="1"/>
  <c r="E623" i="1"/>
  <c r="AE623" i="1" s="1"/>
  <c r="G412" i="1"/>
  <c r="AG412" i="1" s="1"/>
  <c r="G430" i="1"/>
  <c r="AG430" i="1" s="1"/>
  <c r="G718" i="1"/>
  <c r="AG718" i="1" s="1"/>
  <c r="G313" i="1"/>
  <c r="AG313" i="1" s="1"/>
  <c r="G403" i="1"/>
  <c r="AG403" i="1" s="1"/>
  <c r="G736" i="1"/>
  <c r="AG736" i="1" s="1"/>
  <c r="G538" i="1"/>
  <c r="AG538" i="1" s="1"/>
  <c r="G448" i="1"/>
  <c r="AG448" i="1" s="1"/>
  <c r="G295" i="1"/>
  <c r="AG295" i="1" s="1"/>
  <c r="G277" i="1"/>
  <c r="AG277" i="1" s="1"/>
  <c r="G259" i="1"/>
  <c r="AG259" i="1" s="1"/>
  <c r="G421" i="1"/>
  <c r="AG421" i="1" s="1"/>
  <c r="G727" i="1"/>
  <c r="AG727" i="1" s="1"/>
  <c r="G439" i="1"/>
  <c r="AG439" i="1" s="1"/>
  <c r="G16" i="1"/>
  <c r="AG16" i="1" s="1"/>
  <c r="G709" i="1"/>
  <c r="AG709" i="1" s="1"/>
  <c r="G304" i="1"/>
  <c r="AG304" i="1" s="1"/>
  <c r="G286" i="1"/>
  <c r="AG286" i="1" s="1"/>
  <c r="G268" i="1"/>
  <c r="AG268" i="1" s="1"/>
  <c r="G7" i="1"/>
  <c r="AG7" i="1" s="1"/>
  <c r="G52" i="1"/>
  <c r="AG52" i="1" s="1"/>
  <c r="G88" i="1"/>
  <c r="AG88" i="1" s="1"/>
  <c r="G376" i="1"/>
  <c r="AG376" i="1" s="1"/>
  <c r="G115" i="1"/>
  <c r="AG115" i="1" s="1"/>
  <c r="G151" i="1"/>
  <c r="AG151" i="1" s="1"/>
  <c r="G187" i="1"/>
  <c r="AG187" i="1" s="1"/>
  <c r="G502" i="1"/>
  <c r="AG502" i="1" s="1"/>
  <c r="G79" i="1"/>
  <c r="AG79" i="1" s="1"/>
  <c r="G349" i="1"/>
  <c r="AG349" i="1" s="1"/>
  <c r="G232" i="1"/>
  <c r="AG232" i="1" s="1"/>
  <c r="G556" i="1"/>
  <c r="AG556" i="1" s="1"/>
  <c r="G592" i="1"/>
  <c r="AG592" i="1" s="1"/>
  <c r="G628" i="1"/>
  <c r="AG628" i="1" s="1"/>
  <c r="G664" i="1"/>
  <c r="AG664" i="1" s="1"/>
  <c r="G70" i="1"/>
  <c r="AG70" i="1" s="1"/>
  <c r="G322" i="1"/>
  <c r="AG322" i="1" s="1"/>
  <c r="G475" i="1"/>
  <c r="AG475" i="1" s="1"/>
  <c r="G106" i="1"/>
  <c r="AG106" i="1" s="1"/>
  <c r="G142" i="1"/>
  <c r="AG142" i="1" s="1"/>
  <c r="G178" i="1"/>
  <c r="AG178" i="1" s="1"/>
  <c r="G214" i="1"/>
  <c r="AG214" i="1" s="1"/>
  <c r="G493" i="1"/>
  <c r="AG493" i="1" s="1"/>
  <c r="G529" i="1"/>
  <c r="AG529" i="1" s="1"/>
  <c r="G61" i="1"/>
  <c r="AG61" i="1" s="1"/>
  <c r="G331" i="1"/>
  <c r="AG331" i="1" s="1"/>
  <c r="G241" i="1"/>
  <c r="AG241" i="1" s="1"/>
  <c r="G565" i="1"/>
  <c r="AG565" i="1" s="1"/>
  <c r="G601" i="1"/>
  <c r="AG601" i="1" s="1"/>
  <c r="G637" i="1"/>
  <c r="AG637" i="1" s="1"/>
  <c r="G673" i="1"/>
  <c r="AG673" i="1" s="1"/>
  <c r="G340" i="1"/>
  <c r="AG340" i="1" s="1"/>
  <c r="G394" i="1"/>
  <c r="AG394" i="1" s="1"/>
  <c r="G457" i="1"/>
  <c r="AG457" i="1" s="1"/>
  <c r="G97" i="1"/>
  <c r="AG97" i="1" s="1"/>
  <c r="G133" i="1"/>
  <c r="AG133" i="1" s="1"/>
  <c r="G169" i="1"/>
  <c r="AG169" i="1" s="1"/>
  <c r="G205" i="1"/>
  <c r="AG205" i="1" s="1"/>
  <c r="G520" i="1"/>
  <c r="AG520" i="1" s="1"/>
  <c r="G43" i="1"/>
  <c r="AG43" i="1" s="1"/>
  <c r="G385" i="1"/>
  <c r="AG385" i="1" s="1"/>
  <c r="G484" i="1"/>
  <c r="AG484" i="1" s="1"/>
  <c r="G250" i="1"/>
  <c r="AG250" i="1" s="1"/>
  <c r="G574" i="1"/>
  <c r="AG574" i="1" s="1"/>
  <c r="G610" i="1"/>
  <c r="AG610" i="1" s="1"/>
  <c r="G646" i="1"/>
  <c r="AG646" i="1" s="1"/>
  <c r="G682" i="1"/>
  <c r="AG682" i="1" s="1"/>
  <c r="G34" i="1"/>
  <c r="AG34" i="1" s="1"/>
  <c r="G358" i="1"/>
  <c r="AG358" i="1" s="1"/>
  <c r="G124" i="1"/>
  <c r="AG124" i="1" s="1"/>
  <c r="G160" i="1"/>
  <c r="AG160" i="1" s="1"/>
  <c r="G196" i="1"/>
  <c r="AG196" i="1" s="1"/>
  <c r="G511" i="1"/>
  <c r="AG511" i="1" s="1"/>
  <c r="G25" i="1"/>
  <c r="AG25" i="1" s="1"/>
  <c r="G367" i="1"/>
  <c r="AG367" i="1" s="1"/>
  <c r="G466" i="1"/>
  <c r="AG466" i="1" s="1"/>
  <c r="G223" i="1"/>
  <c r="AG223" i="1" s="1"/>
  <c r="G547" i="1"/>
  <c r="AG547" i="1" s="1"/>
  <c r="G583" i="1"/>
  <c r="AG583" i="1" s="1"/>
  <c r="G619" i="1"/>
  <c r="AG619" i="1" s="1"/>
  <c r="G655" i="1"/>
  <c r="AG655" i="1" s="1"/>
  <c r="G691" i="1"/>
  <c r="AG691" i="1" s="1"/>
  <c r="G700" i="1"/>
  <c r="AG700" i="1" s="1"/>
  <c r="BC677" i="1"/>
  <c r="AR677" i="1"/>
  <c r="BC641" i="1"/>
  <c r="AR641" i="1"/>
  <c r="BC569" i="1"/>
  <c r="AR569" i="1"/>
  <c r="BC344" i="1"/>
  <c r="AR344" i="1"/>
  <c r="BC497" i="1"/>
  <c r="AR497" i="1"/>
  <c r="BC146" i="1"/>
  <c r="AR146" i="1"/>
  <c r="BC389" i="1"/>
  <c r="AR389" i="1"/>
  <c r="BC83" i="1"/>
  <c r="AR83" i="1"/>
  <c r="BC632" i="1"/>
  <c r="AR632" i="1"/>
  <c r="BC560" i="1"/>
  <c r="AR560" i="1"/>
  <c r="BC362" i="1"/>
  <c r="AR362" i="1"/>
  <c r="BC506" i="1"/>
  <c r="AR506" i="1"/>
  <c r="BC155" i="1"/>
  <c r="AR155" i="1"/>
  <c r="BC317" i="1"/>
  <c r="AR317" i="1"/>
  <c r="BC623" i="1"/>
  <c r="AR623" i="1"/>
  <c r="BC551" i="1"/>
  <c r="AR551" i="1"/>
  <c r="BC479" i="1"/>
  <c r="AR479" i="1"/>
  <c r="BC38" i="1"/>
  <c r="AR38" i="1"/>
  <c r="BC209" i="1"/>
  <c r="AR209" i="1"/>
  <c r="BC164" i="1"/>
  <c r="AR164" i="1"/>
  <c r="BC92" i="1"/>
  <c r="AR92" i="1"/>
  <c r="BC371" i="1"/>
  <c r="AR371" i="1"/>
  <c r="BC686" i="1"/>
  <c r="AR686" i="1"/>
  <c r="BC614" i="1"/>
  <c r="AR614" i="1"/>
  <c r="BC542" i="1"/>
  <c r="AR542" i="1"/>
  <c r="BC461" i="1"/>
  <c r="AR461" i="1"/>
  <c r="BC56" i="1"/>
  <c r="AR56" i="1"/>
  <c r="BC488" i="1"/>
  <c r="AR488" i="1"/>
  <c r="BC137" i="1"/>
  <c r="AR137" i="1"/>
  <c r="BC470" i="1"/>
  <c r="AR470" i="1"/>
  <c r="BC29" i="1"/>
  <c r="AR29" i="1"/>
  <c r="BC407" i="1"/>
  <c r="AR407" i="1"/>
  <c r="AR722" i="1"/>
  <c r="BC722" i="1"/>
  <c r="BC272" i="1"/>
  <c r="AR272" i="1"/>
  <c r="BC308" i="1"/>
  <c r="AR308" i="1"/>
  <c r="BC731" i="1"/>
  <c r="AR731" i="1"/>
  <c r="BC2" i="1"/>
  <c r="AR2" i="1"/>
  <c r="BC263" i="1"/>
  <c r="AR263" i="1"/>
  <c r="BC299" i="1"/>
  <c r="AR299" i="1"/>
  <c r="BC533" i="1"/>
  <c r="AR533" i="1"/>
  <c r="BC443" i="1"/>
  <c r="AR443" i="1"/>
  <c r="G446" i="1"/>
  <c r="AG446" i="1" s="1"/>
  <c r="G428" i="1"/>
  <c r="AG428" i="1" s="1"/>
  <c r="G14" i="1"/>
  <c r="AG14" i="1" s="1"/>
  <c r="G725" i="1"/>
  <c r="AG725" i="1" s="1"/>
  <c r="G410" i="1"/>
  <c r="AG410" i="1" s="1"/>
  <c r="G302" i="1"/>
  <c r="AG302" i="1" s="1"/>
  <c r="G284" i="1"/>
  <c r="AG284" i="1" s="1"/>
  <c r="G266" i="1"/>
  <c r="AG266" i="1" s="1"/>
  <c r="G401" i="1"/>
  <c r="AG401" i="1" s="1"/>
  <c r="G5" i="1"/>
  <c r="AG5" i="1" s="1"/>
  <c r="G716" i="1"/>
  <c r="AG716" i="1" s="1"/>
  <c r="G707" i="1"/>
  <c r="AG707" i="1" s="1"/>
  <c r="G419" i="1"/>
  <c r="AG419" i="1" s="1"/>
  <c r="G734" i="1"/>
  <c r="AG734" i="1" s="1"/>
  <c r="G536" i="1"/>
  <c r="AG536" i="1" s="1"/>
  <c r="G311" i="1"/>
  <c r="AG311" i="1" s="1"/>
  <c r="G293" i="1"/>
  <c r="AG293" i="1" s="1"/>
  <c r="G275" i="1"/>
  <c r="AG275" i="1" s="1"/>
  <c r="G257" i="1"/>
  <c r="AG257" i="1" s="1"/>
  <c r="G437" i="1"/>
  <c r="AG437" i="1" s="1"/>
  <c r="G338" i="1"/>
  <c r="AG338" i="1" s="1"/>
  <c r="G455" i="1"/>
  <c r="AG455" i="1" s="1"/>
  <c r="G95" i="1"/>
  <c r="AG95" i="1" s="1"/>
  <c r="G131" i="1"/>
  <c r="AG131" i="1" s="1"/>
  <c r="G167" i="1"/>
  <c r="AG167" i="1" s="1"/>
  <c r="G203" i="1"/>
  <c r="AG203" i="1" s="1"/>
  <c r="G518" i="1"/>
  <c r="AG518" i="1" s="1"/>
  <c r="G41" i="1"/>
  <c r="AG41" i="1" s="1"/>
  <c r="G383" i="1"/>
  <c r="AG383" i="1" s="1"/>
  <c r="G482" i="1"/>
  <c r="AG482" i="1" s="1"/>
  <c r="G248" i="1"/>
  <c r="AG248" i="1" s="1"/>
  <c r="G572" i="1"/>
  <c r="AG572" i="1" s="1"/>
  <c r="G608" i="1"/>
  <c r="AG608" i="1" s="1"/>
  <c r="G644" i="1"/>
  <c r="AG644" i="1" s="1"/>
  <c r="G662" i="1"/>
  <c r="AG662" i="1" s="1"/>
  <c r="G680" i="1"/>
  <c r="AG680" i="1" s="1"/>
  <c r="G698" i="1"/>
  <c r="AG698" i="1" s="1"/>
  <c r="G32" i="1"/>
  <c r="AG32" i="1" s="1"/>
  <c r="G356" i="1"/>
  <c r="AG356" i="1" s="1"/>
  <c r="G122" i="1"/>
  <c r="AG122" i="1" s="1"/>
  <c r="G158" i="1"/>
  <c r="AG158" i="1" s="1"/>
  <c r="G194" i="1"/>
  <c r="AG194" i="1" s="1"/>
  <c r="G509" i="1"/>
  <c r="AG509" i="1" s="1"/>
  <c r="G23" i="1"/>
  <c r="AG23" i="1" s="1"/>
  <c r="G365" i="1"/>
  <c r="AG365" i="1" s="1"/>
  <c r="G464" i="1"/>
  <c r="AG464" i="1" s="1"/>
  <c r="G221" i="1"/>
  <c r="AG221" i="1" s="1"/>
  <c r="G545" i="1"/>
  <c r="AG545" i="1" s="1"/>
  <c r="G581" i="1"/>
  <c r="AG581" i="1" s="1"/>
  <c r="G617" i="1"/>
  <c r="AG617" i="1" s="1"/>
  <c r="G653" i="1"/>
  <c r="AG653" i="1" s="1"/>
  <c r="G689" i="1"/>
  <c r="AG689" i="1" s="1"/>
  <c r="G50" i="1"/>
  <c r="AG50" i="1" s="1"/>
  <c r="G86" i="1"/>
  <c r="AG86" i="1" s="1"/>
  <c r="G374" i="1"/>
  <c r="AG374" i="1" s="1"/>
  <c r="G113" i="1"/>
  <c r="AG113" i="1" s="1"/>
  <c r="G149" i="1"/>
  <c r="AG149" i="1" s="1"/>
  <c r="G185" i="1"/>
  <c r="AG185" i="1" s="1"/>
  <c r="G500" i="1"/>
  <c r="AG500" i="1" s="1"/>
  <c r="G77" i="1"/>
  <c r="AG77" i="1" s="1"/>
  <c r="G347" i="1"/>
  <c r="AG347" i="1" s="1"/>
  <c r="G230" i="1"/>
  <c r="AG230" i="1" s="1"/>
  <c r="G554" i="1"/>
  <c r="AG554" i="1" s="1"/>
  <c r="G590" i="1"/>
  <c r="AG590" i="1" s="1"/>
  <c r="G626" i="1"/>
  <c r="AG626" i="1" s="1"/>
  <c r="G68" i="1"/>
  <c r="AG68" i="1" s="1"/>
  <c r="G320" i="1"/>
  <c r="AG320" i="1" s="1"/>
  <c r="G392" i="1"/>
  <c r="AG392" i="1" s="1"/>
  <c r="G473" i="1"/>
  <c r="AG473" i="1" s="1"/>
  <c r="G104" i="1"/>
  <c r="AG104" i="1" s="1"/>
  <c r="G140" i="1"/>
  <c r="AG140" i="1" s="1"/>
  <c r="G176" i="1"/>
  <c r="AG176" i="1" s="1"/>
  <c r="G212" i="1"/>
  <c r="AG212" i="1" s="1"/>
  <c r="G491" i="1"/>
  <c r="AG491" i="1" s="1"/>
  <c r="G527" i="1"/>
  <c r="AG527" i="1" s="1"/>
  <c r="G59" i="1"/>
  <c r="AG59" i="1" s="1"/>
  <c r="G329" i="1"/>
  <c r="AG329" i="1" s="1"/>
  <c r="G239" i="1"/>
  <c r="AG239" i="1" s="1"/>
  <c r="G563" i="1"/>
  <c r="AG563" i="1" s="1"/>
  <c r="G599" i="1"/>
  <c r="AG599" i="1" s="1"/>
  <c r="G635" i="1"/>
  <c r="AG635" i="1" s="1"/>
  <c r="G671" i="1"/>
  <c r="AG671" i="1" s="1"/>
  <c r="BC645" i="1"/>
  <c r="AR645" i="1"/>
  <c r="BC573" i="1"/>
  <c r="AR573" i="1"/>
  <c r="BC483" i="1"/>
  <c r="AR483" i="1"/>
  <c r="BC78" i="1"/>
  <c r="AR78" i="1"/>
  <c r="BC186" i="1"/>
  <c r="AR186" i="1"/>
  <c r="BC114" i="1"/>
  <c r="AR114" i="1"/>
  <c r="BC672" i="1"/>
  <c r="AR672" i="1"/>
  <c r="BC600" i="1"/>
  <c r="AR600" i="1"/>
  <c r="BC240" i="1"/>
  <c r="AR240" i="1"/>
  <c r="BC24" i="1"/>
  <c r="AR24" i="1"/>
  <c r="BC195" i="1"/>
  <c r="AR195" i="1"/>
  <c r="BC123" i="1"/>
  <c r="AR123" i="1"/>
  <c r="BC69" i="1"/>
  <c r="AR69" i="1"/>
  <c r="BC663" i="1"/>
  <c r="AR663" i="1"/>
  <c r="BC591" i="1"/>
  <c r="AR591" i="1"/>
  <c r="BC231" i="1"/>
  <c r="AR231" i="1"/>
  <c r="BC42" i="1"/>
  <c r="AR42" i="1"/>
  <c r="BC204" i="1"/>
  <c r="AR204" i="1"/>
  <c r="BC132" i="1"/>
  <c r="AR132" i="1"/>
  <c r="BC456" i="1"/>
  <c r="AR456" i="1"/>
  <c r="BC375" i="1"/>
  <c r="AR375" i="1"/>
  <c r="BC51" i="1"/>
  <c r="AR51" i="1"/>
  <c r="BC654" i="1"/>
  <c r="AR654" i="1"/>
  <c r="BC582" i="1"/>
  <c r="AR582" i="1"/>
  <c r="BC222" i="1"/>
  <c r="AR222" i="1"/>
  <c r="BC330" i="1"/>
  <c r="AR330" i="1"/>
  <c r="BC528" i="1"/>
  <c r="AR528" i="1"/>
  <c r="BC213" i="1"/>
  <c r="AR213" i="1"/>
  <c r="BC141" i="1"/>
  <c r="AR141" i="1"/>
  <c r="BC474" i="1"/>
  <c r="AR474" i="1"/>
  <c r="BC33" i="1"/>
  <c r="AR33" i="1"/>
  <c r="AR402" i="1"/>
  <c r="BC402" i="1"/>
  <c r="BC258" i="1"/>
  <c r="AR258" i="1"/>
  <c r="BC294" i="1"/>
  <c r="AR294" i="1"/>
  <c r="AR420" i="1"/>
  <c r="BC420" i="1"/>
  <c r="BC411" i="1"/>
  <c r="AR411" i="1"/>
  <c r="AR726" i="1"/>
  <c r="BC726" i="1"/>
  <c r="BC267" i="1"/>
  <c r="AR267" i="1"/>
  <c r="BC303" i="1"/>
  <c r="AR303" i="1"/>
  <c r="BC537" i="1"/>
  <c r="AR537" i="1"/>
  <c r="BC717" i="1"/>
  <c r="AR717" i="1"/>
  <c r="AD623" i="1"/>
  <c r="AD551" i="1"/>
  <c r="AD344" i="1"/>
  <c r="AD515" i="1"/>
  <c r="AD200" i="1"/>
  <c r="AD128" i="1"/>
  <c r="AD389" i="1"/>
  <c r="AD83" i="1"/>
  <c r="AD650" i="1"/>
  <c r="AD578" i="1"/>
  <c r="AD218" i="1"/>
  <c r="AD20" i="1"/>
  <c r="AD488" i="1"/>
  <c r="AD137" i="1"/>
  <c r="AD317" i="1"/>
  <c r="AD695" i="1"/>
  <c r="AD659" i="1"/>
  <c r="AD605" i="1"/>
  <c r="AD245" i="1"/>
  <c r="AD380" i="1"/>
  <c r="AD497" i="1"/>
  <c r="AD146" i="1"/>
  <c r="AD452" i="1"/>
  <c r="AD47" i="1"/>
  <c r="AD632" i="1"/>
  <c r="AD560" i="1"/>
  <c r="AD461" i="1"/>
  <c r="AD56" i="1"/>
  <c r="AD191" i="1"/>
  <c r="AD119" i="1"/>
  <c r="AD353" i="1"/>
  <c r="AD11" i="1"/>
  <c r="AD434" i="1"/>
  <c r="AD263" i="1"/>
  <c r="AD299" i="1"/>
  <c r="AD704" i="1"/>
  <c r="AD398" i="1"/>
  <c r="AD425" i="1"/>
  <c r="AD272" i="1"/>
  <c r="AD308" i="1"/>
  <c r="AD713" i="1"/>
  <c r="BA623" i="1" l="1"/>
  <c r="AP623" i="1"/>
  <c r="BA551" i="1"/>
  <c r="BA74" i="1"/>
  <c r="BA164" i="1"/>
  <c r="AP164" i="1"/>
  <c r="BA371" i="1"/>
  <c r="BA614" i="1"/>
  <c r="BA461" i="1"/>
  <c r="BA488" i="1"/>
  <c r="AP488" i="1"/>
  <c r="BA470" i="1"/>
  <c r="BA641" i="1"/>
  <c r="AP641" i="1"/>
  <c r="BA569" i="1"/>
  <c r="AP569" i="1"/>
  <c r="BA344" i="1"/>
  <c r="BA389" i="1"/>
  <c r="BA47" i="1"/>
  <c r="AP47" i="1"/>
  <c r="BA560" i="1"/>
  <c r="AP560" i="1"/>
  <c r="BA362" i="1"/>
  <c r="AP362" i="1"/>
  <c r="BA506" i="1"/>
  <c r="AP506" i="1"/>
  <c r="BA155" i="1"/>
  <c r="AP155" i="1"/>
  <c r="BA317" i="1"/>
  <c r="BA11" i="1"/>
  <c r="BA2" i="1"/>
  <c r="BA263" i="1"/>
  <c r="BA299" i="1"/>
  <c r="BA533" i="1"/>
  <c r="AP533" i="1"/>
  <c r="AP407" i="1"/>
  <c r="BA407" i="1"/>
  <c r="BA722" i="1"/>
  <c r="AP722" i="1"/>
  <c r="BA272" i="1"/>
  <c r="AP272" i="1"/>
  <c r="BA308" i="1"/>
  <c r="AE443" i="1"/>
  <c r="BB677" i="1"/>
  <c r="AQ677" i="1"/>
  <c r="BB641" i="1"/>
  <c r="BB569" i="1"/>
  <c r="AQ569" i="1"/>
  <c r="BB479" i="1"/>
  <c r="AQ38" i="1"/>
  <c r="BB38" i="1"/>
  <c r="BB182" i="1"/>
  <c r="BB110" i="1"/>
  <c r="AQ110" i="1"/>
  <c r="BB371" i="1"/>
  <c r="BB668" i="1"/>
  <c r="AQ668" i="1"/>
  <c r="BB596" i="1"/>
  <c r="BB236" i="1"/>
  <c r="AQ236" i="1"/>
  <c r="BB326" i="1"/>
  <c r="AQ326" i="1"/>
  <c r="BB506" i="1"/>
  <c r="AQ506" i="1"/>
  <c r="BB155" i="1"/>
  <c r="AQ155" i="1"/>
  <c r="BB470" i="1"/>
  <c r="AQ29" i="1"/>
  <c r="BB29" i="1"/>
  <c r="BB587" i="1"/>
  <c r="BB227" i="1"/>
  <c r="AQ74" i="1"/>
  <c r="BB74" i="1"/>
  <c r="BB209" i="1"/>
  <c r="AQ209" i="1"/>
  <c r="BB164" i="1"/>
  <c r="AQ164" i="1"/>
  <c r="BB92" i="1"/>
  <c r="AQ92" i="1"/>
  <c r="BB335" i="1"/>
  <c r="AQ335" i="1"/>
  <c r="BB686" i="1"/>
  <c r="AQ686" i="1"/>
  <c r="BB614" i="1"/>
  <c r="BB542" i="1"/>
  <c r="BB362" i="1"/>
  <c r="AQ362" i="1"/>
  <c r="BB524" i="1"/>
  <c r="AQ524" i="1"/>
  <c r="BB173" i="1"/>
  <c r="BB101" i="1"/>
  <c r="AQ101" i="1"/>
  <c r="AQ65" i="1"/>
  <c r="BB65" i="1"/>
  <c r="BB434" i="1"/>
  <c r="AQ434" i="1"/>
  <c r="BB2" i="1"/>
  <c r="BB272" i="1"/>
  <c r="AQ272" i="1"/>
  <c r="BB308" i="1"/>
  <c r="BB11" i="1"/>
  <c r="BB425" i="1"/>
  <c r="AQ425" i="1"/>
  <c r="BB281" i="1"/>
  <c r="BB416" i="1"/>
  <c r="AQ416" i="1"/>
  <c r="BB731" i="1"/>
  <c r="AQ443" i="1"/>
  <c r="BB443" i="1"/>
  <c r="AZ290" i="1"/>
  <c r="AZ2" i="1"/>
  <c r="AO2" i="1"/>
  <c r="AZ533" i="1"/>
  <c r="AO533" i="1"/>
  <c r="AZ722" i="1"/>
  <c r="AO722" i="1"/>
  <c r="AZ29" i="1"/>
  <c r="AO29" i="1"/>
  <c r="AZ155" i="1"/>
  <c r="AZ326" i="1"/>
  <c r="AO326" i="1"/>
  <c r="AZ596" i="1"/>
  <c r="AZ371" i="1"/>
  <c r="AZ182" i="1"/>
  <c r="AO182" i="1"/>
  <c r="AO479" i="1"/>
  <c r="AZ479" i="1"/>
  <c r="AZ641" i="1"/>
  <c r="AO641" i="1"/>
  <c r="AZ65" i="1"/>
  <c r="AO65" i="1"/>
  <c r="AZ173" i="1"/>
  <c r="AO173" i="1"/>
  <c r="AZ362" i="1"/>
  <c r="AO362" i="1"/>
  <c r="AZ614" i="1"/>
  <c r="AZ335" i="1"/>
  <c r="AO335" i="1"/>
  <c r="AZ164" i="1"/>
  <c r="AO164" i="1"/>
  <c r="AZ74" i="1"/>
  <c r="AO74" i="1"/>
  <c r="AZ587" i="1"/>
  <c r="AZ713" i="1"/>
  <c r="AO713" i="1"/>
  <c r="AZ272" i="1"/>
  <c r="AO272" i="1"/>
  <c r="AZ398" i="1"/>
  <c r="AZ299" i="1"/>
  <c r="AO299" i="1"/>
  <c r="AZ434" i="1"/>
  <c r="AO434" i="1"/>
  <c r="AZ353" i="1"/>
  <c r="AO353" i="1"/>
  <c r="AZ191" i="1"/>
  <c r="AO191" i="1"/>
  <c r="AO461" i="1"/>
  <c r="AZ461" i="1"/>
  <c r="AZ632" i="1"/>
  <c r="AO632" i="1"/>
  <c r="AZ452" i="1"/>
  <c r="AZ497" i="1"/>
  <c r="AO497" i="1"/>
  <c r="AZ245" i="1"/>
  <c r="AZ659" i="1"/>
  <c r="AZ317" i="1"/>
  <c r="AZ488" i="1"/>
  <c r="AO488" i="1"/>
  <c r="AZ218" i="1"/>
  <c r="AO218" i="1"/>
  <c r="AZ650" i="1"/>
  <c r="AO650" i="1"/>
  <c r="AZ389" i="1"/>
  <c r="AZ200" i="1"/>
  <c r="AO200" i="1"/>
  <c r="AZ344" i="1"/>
  <c r="AZ623" i="1"/>
  <c r="AO623" i="1"/>
  <c r="BC635" i="1"/>
  <c r="AR635" i="1"/>
  <c r="BC563" i="1"/>
  <c r="AR563" i="1"/>
  <c r="BC329" i="1"/>
  <c r="AR329" i="1"/>
  <c r="BC527" i="1"/>
  <c r="AR527" i="1"/>
  <c r="BC212" i="1"/>
  <c r="AR212" i="1"/>
  <c r="BC140" i="1"/>
  <c r="AR140" i="1"/>
  <c r="BC473" i="1"/>
  <c r="AR473" i="1"/>
  <c r="BC320" i="1"/>
  <c r="AR320" i="1"/>
  <c r="BC626" i="1"/>
  <c r="AR626" i="1"/>
  <c r="BC554" i="1"/>
  <c r="AR554" i="1"/>
  <c r="BC347" i="1"/>
  <c r="AR347" i="1"/>
  <c r="BC500" i="1"/>
  <c r="AR500" i="1"/>
  <c r="BC149" i="1"/>
  <c r="AR149" i="1"/>
  <c r="BC374" i="1"/>
  <c r="AR374" i="1"/>
  <c r="BC50" i="1"/>
  <c r="AR50" i="1"/>
  <c r="BC653" i="1"/>
  <c r="AR653" i="1"/>
  <c r="BC581" i="1"/>
  <c r="AR581" i="1"/>
  <c r="BC221" i="1"/>
  <c r="AR221" i="1"/>
  <c r="BC365" i="1"/>
  <c r="AR365" i="1"/>
  <c r="BC509" i="1"/>
  <c r="AR509" i="1"/>
  <c r="BC158" i="1"/>
  <c r="AR158" i="1"/>
  <c r="BC356" i="1"/>
  <c r="AR356" i="1"/>
  <c r="AR698" i="1"/>
  <c r="BC698" i="1"/>
  <c r="BC662" i="1"/>
  <c r="AR662" i="1"/>
  <c r="BC608" i="1"/>
  <c r="AR608" i="1"/>
  <c r="BC248" i="1"/>
  <c r="AR248" i="1"/>
  <c r="BC383" i="1"/>
  <c r="AR383" i="1"/>
  <c r="BC518" i="1"/>
  <c r="AR518" i="1"/>
  <c r="BC167" i="1"/>
  <c r="AR167" i="1"/>
  <c r="BC95" i="1"/>
  <c r="AR95" i="1"/>
  <c r="BC338" i="1"/>
  <c r="AR338" i="1"/>
  <c r="BC257" i="1"/>
  <c r="AR257" i="1"/>
  <c r="BC293" i="1"/>
  <c r="AR293" i="1"/>
  <c r="BC536" i="1"/>
  <c r="AR536" i="1"/>
  <c r="BC419" i="1"/>
  <c r="AR419" i="1"/>
  <c r="AR716" i="1"/>
  <c r="BC716" i="1"/>
  <c r="BC401" i="1"/>
  <c r="AR401" i="1"/>
  <c r="BC284" i="1"/>
  <c r="AR284" i="1"/>
  <c r="AR410" i="1"/>
  <c r="BC410" i="1"/>
  <c r="BC14" i="1"/>
  <c r="AR14" i="1"/>
  <c r="BC446" i="1"/>
  <c r="AR446" i="1"/>
  <c r="AR700" i="1"/>
  <c r="BC700" i="1"/>
  <c r="BC655" i="1"/>
  <c r="AR655" i="1"/>
  <c r="BC583" i="1"/>
  <c r="AR583" i="1"/>
  <c r="BC223" i="1"/>
  <c r="AR223" i="1"/>
  <c r="BC367" i="1"/>
  <c r="AR367" i="1"/>
  <c r="BC511" i="1"/>
  <c r="AR511" i="1"/>
  <c r="BC160" i="1"/>
  <c r="AR160" i="1"/>
  <c r="BC358" i="1"/>
  <c r="AR358" i="1"/>
  <c r="BC682" i="1"/>
  <c r="AR682" i="1"/>
  <c r="BC610" i="1"/>
  <c r="AR610" i="1"/>
  <c r="BC250" i="1"/>
  <c r="AR250" i="1"/>
  <c r="BC385" i="1"/>
  <c r="AR385" i="1"/>
  <c r="BC520" i="1"/>
  <c r="AR520" i="1"/>
  <c r="BC169" i="1"/>
  <c r="AR169" i="1"/>
  <c r="BC97" i="1"/>
  <c r="AR97" i="1"/>
  <c r="AR394" i="1"/>
  <c r="BC394" i="1"/>
  <c r="BC673" i="1"/>
  <c r="AR673" i="1"/>
  <c r="BC601" i="1"/>
  <c r="AR601" i="1"/>
  <c r="BC241" i="1"/>
  <c r="AR241" i="1"/>
  <c r="BC61" i="1"/>
  <c r="AR61" i="1"/>
  <c r="BC493" i="1"/>
  <c r="AR493" i="1"/>
  <c r="BC178" i="1"/>
  <c r="AR178" i="1"/>
  <c r="BC106" i="1"/>
  <c r="AR106" i="1"/>
  <c r="BC322" i="1"/>
  <c r="AR322" i="1"/>
  <c r="BC664" i="1"/>
  <c r="AR664" i="1"/>
  <c r="BC592" i="1"/>
  <c r="AR592" i="1"/>
  <c r="BC232" i="1"/>
  <c r="AR232" i="1"/>
  <c r="BC79" i="1"/>
  <c r="AR79" i="1"/>
  <c r="BC187" i="1"/>
  <c r="AR187" i="1"/>
  <c r="BC115" i="1"/>
  <c r="AR115" i="1"/>
  <c r="BC88" i="1"/>
  <c r="AR88" i="1"/>
  <c r="BC7" i="1"/>
  <c r="AR7" i="1"/>
  <c r="BC286" i="1"/>
  <c r="AR286" i="1"/>
  <c r="BC709" i="1"/>
  <c r="AR709" i="1"/>
  <c r="BC439" i="1"/>
  <c r="AR439" i="1"/>
  <c r="BC421" i="1"/>
  <c r="AR421" i="1"/>
  <c r="BC277" i="1"/>
  <c r="AR277" i="1"/>
  <c r="BC448" i="1"/>
  <c r="AR448" i="1"/>
  <c r="BC736" i="1"/>
  <c r="AR736" i="1"/>
  <c r="BC313" i="1"/>
  <c r="AR313" i="1"/>
  <c r="AR430" i="1"/>
  <c r="BC430" i="1"/>
  <c r="BA479" i="1"/>
  <c r="AP479" i="1"/>
  <c r="BA209" i="1"/>
  <c r="BA92" i="1"/>
  <c r="AP92" i="1"/>
  <c r="BA686" i="1"/>
  <c r="AP686" i="1"/>
  <c r="BA542" i="1"/>
  <c r="AP542" i="1"/>
  <c r="BA20" i="1"/>
  <c r="AP20" i="1"/>
  <c r="BA137" i="1"/>
  <c r="AP137" i="1"/>
  <c r="BA65" i="1"/>
  <c r="AP65" i="1"/>
  <c r="BA677" i="1"/>
  <c r="BA497" i="1"/>
  <c r="AP497" i="1"/>
  <c r="BA146" i="1"/>
  <c r="AP146" i="1"/>
  <c r="BA632" i="1"/>
  <c r="AP632" i="1"/>
  <c r="AZ308" i="1"/>
  <c r="AO308" i="1"/>
  <c r="AZ425" i="1"/>
  <c r="AO425" i="1"/>
  <c r="AZ704" i="1"/>
  <c r="AO704" i="1"/>
  <c r="AZ263" i="1"/>
  <c r="AZ11" i="1"/>
  <c r="AZ119" i="1"/>
  <c r="AO119" i="1"/>
  <c r="AZ56" i="1"/>
  <c r="AO56" i="1"/>
  <c r="AZ560" i="1"/>
  <c r="AO560" i="1"/>
  <c r="AZ47" i="1"/>
  <c r="AO47" i="1"/>
  <c r="AZ146" i="1"/>
  <c r="AO146" i="1"/>
  <c r="AZ380" i="1"/>
  <c r="AZ605" i="1"/>
  <c r="AO605" i="1"/>
  <c r="AZ695" i="1"/>
  <c r="AO695" i="1"/>
  <c r="AZ137" i="1"/>
  <c r="AO137" i="1"/>
  <c r="AZ20" i="1"/>
  <c r="AO20" i="1"/>
  <c r="AZ578" i="1"/>
  <c r="AO578" i="1"/>
  <c r="AZ83" i="1"/>
  <c r="AZ128" i="1"/>
  <c r="AZ515" i="1"/>
  <c r="AZ551" i="1"/>
  <c r="BC671" i="1"/>
  <c r="AR671" i="1"/>
  <c r="BC599" i="1"/>
  <c r="AR599" i="1"/>
  <c r="BC239" i="1"/>
  <c r="AR239" i="1"/>
  <c r="BC59" i="1"/>
  <c r="AR59" i="1"/>
  <c r="BC491" i="1"/>
  <c r="AR491" i="1"/>
  <c r="BC176" i="1"/>
  <c r="AR176" i="1"/>
  <c r="BC104" i="1"/>
  <c r="AR104" i="1"/>
  <c r="AR392" i="1"/>
  <c r="BC392" i="1"/>
  <c r="BC68" i="1"/>
  <c r="AR68" i="1"/>
  <c r="BC590" i="1"/>
  <c r="AR590" i="1"/>
  <c r="BC230" i="1"/>
  <c r="AR230" i="1"/>
  <c r="BC77" i="1"/>
  <c r="AR77" i="1"/>
  <c r="BC185" i="1"/>
  <c r="AR185" i="1"/>
  <c r="BC113" i="1"/>
  <c r="AR113" i="1"/>
  <c r="BC86" i="1"/>
  <c r="AR86" i="1"/>
  <c r="BC689" i="1"/>
  <c r="AR689" i="1"/>
  <c r="BC617" i="1"/>
  <c r="AR617" i="1"/>
  <c r="BC545" i="1"/>
  <c r="AR545" i="1"/>
  <c r="BC464" i="1"/>
  <c r="AR464" i="1"/>
  <c r="BC23" i="1"/>
  <c r="AR23" i="1"/>
  <c r="BC194" i="1"/>
  <c r="AR194" i="1"/>
  <c r="BC122" i="1"/>
  <c r="AR122" i="1"/>
  <c r="BC32" i="1"/>
  <c r="AR32" i="1"/>
  <c r="BC680" i="1"/>
  <c r="AR680" i="1"/>
  <c r="BC644" i="1"/>
  <c r="AR644" i="1"/>
  <c r="BC572" i="1"/>
  <c r="AR572" i="1"/>
  <c r="BC482" i="1"/>
  <c r="AR482" i="1"/>
  <c r="BC41" i="1"/>
  <c r="AR41" i="1"/>
  <c r="BC203" i="1"/>
  <c r="AR203" i="1"/>
  <c r="BC131" i="1"/>
  <c r="AR131" i="1"/>
  <c r="BC455" i="1"/>
  <c r="AR455" i="1"/>
  <c r="BC437" i="1"/>
  <c r="AR437" i="1"/>
  <c r="BC275" i="1"/>
  <c r="AR275" i="1"/>
  <c r="BC311" i="1"/>
  <c r="AR311" i="1"/>
  <c r="BC734" i="1"/>
  <c r="AR734" i="1"/>
  <c r="BC707" i="1"/>
  <c r="AR707" i="1"/>
  <c r="BC5" i="1"/>
  <c r="AR5" i="1"/>
  <c r="BC266" i="1"/>
  <c r="AR266" i="1"/>
  <c r="BC302" i="1"/>
  <c r="AR302" i="1"/>
  <c r="BC725" i="1"/>
  <c r="AR725" i="1"/>
  <c r="AR428" i="1"/>
  <c r="BC428" i="1"/>
  <c r="BC691" i="1"/>
  <c r="AR691" i="1"/>
  <c r="BC619" i="1"/>
  <c r="AR619" i="1"/>
  <c r="BC547" i="1"/>
  <c r="AR547" i="1"/>
  <c r="BC466" i="1"/>
  <c r="AR466" i="1"/>
  <c r="BC25" i="1"/>
  <c r="AR25" i="1"/>
  <c r="BC196" i="1"/>
  <c r="AR196" i="1"/>
  <c r="BC124" i="1"/>
  <c r="AR124" i="1"/>
  <c r="BC34" i="1"/>
  <c r="AR34" i="1"/>
  <c r="BC646" i="1"/>
  <c r="AR646" i="1"/>
  <c r="BC574" i="1"/>
  <c r="AR574" i="1"/>
  <c r="BC484" i="1"/>
  <c r="AR484" i="1"/>
  <c r="BC43" i="1"/>
  <c r="AR43" i="1"/>
  <c r="BC205" i="1"/>
  <c r="AR205" i="1"/>
  <c r="BC133" i="1"/>
  <c r="AR133" i="1"/>
  <c r="BC457" i="1"/>
  <c r="AR457" i="1"/>
  <c r="BC340" i="1"/>
  <c r="AR340" i="1"/>
  <c r="BC637" i="1"/>
  <c r="AR637" i="1"/>
  <c r="BC565" i="1"/>
  <c r="AR565" i="1"/>
  <c r="BC331" i="1"/>
  <c r="AR331" i="1"/>
  <c r="BC529" i="1"/>
  <c r="AR529" i="1"/>
  <c r="BC214" i="1"/>
  <c r="AR214" i="1"/>
  <c r="BC142" i="1"/>
  <c r="AR142" i="1"/>
  <c r="BC475" i="1"/>
  <c r="AR475" i="1"/>
  <c r="BC70" i="1"/>
  <c r="AR70" i="1"/>
  <c r="BC628" i="1"/>
  <c r="AR628" i="1"/>
  <c r="BC556" i="1"/>
  <c r="AR556" i="1"/>
  <c r="BC349" i="1"/>
  <c r="AR349" i="1"/>
  <c r="BC502" i="1"/>
  <c r="AR502" i="1"/>
  <c r="BC151" i="1"/>
  <c r="AR151" i="1"/>
  <c r="BC376" i="1"/>
  <c r="AR376" i="1"/>
  <c r="BC52" i="1"/>
  <c r="AR52" i="1"/>
  <c r="BC268" i="1"/>
  <c r="AR268" i="1"/>
  <c r="BC304" i="1"/>
  <c r="AR304" i="1"/>
  <c r="BC16" i="1"/>
  <c r="AR16" i="1"/>
  <c r="BC727" i="1"/>
  <c r="AR727" i="1"/>
  <c r="BC259" i="1"/>
  <c r="AR259" i="1"/>
  <c r="BC295" i="1"/>
  <c r="AR295" i="1"/>
  <c r="BC538" i="1"/>
  <c r="AR538" i="1"/>
  <c r="BC403" i="1"/>
  <c r="AR403" i="1"/>
  <c r="AR718" i="1"/>
  <c r="BC718" i="1"/>
  <c r="AR412" i="1"/>
  <c r="BC412" i="1"/>
  <c r="BA587" i="1"/>
  <c r="BA227" i="1"/>
  <c r="BA380" i="1"/>
  <c r="BA515" i="1"/>
  <c r="BA200" i="1"/>
  <c r="AP200" i="1"/>
  <c r="BA128" i="1"/>
  <c r="BA452" i="1"/>
  <c r="BA83" i="1"/>
  <c r="AP83" i="1"/>
  <c r="BA650" i="1"/>
  <c r="AP650" i="1"/>
  <c r="BA578" i="1"/>
  <c r="AP578" i="1"/>
  <c r="BA218" i="1"/>
  <c r="AP218" i="1"/>
  <c r="BA326" i="1"/>
  <c r="AP326" i="1"/>
  <c r="BA524" i="1"/>
  <c r="AP524" i="1"/>
  <c r="BA173" i="1"/>
  <c r="AP173" i="1"/>
  <c r="BA101" i="1"/>
  <c r="AP101" i="1"/>
  <c r="BA353" i="1"/>
  <c r="AP353" i="1"/>
  <c r="BA695" i="1"/>
  <c r="AP695" i="1"/>
  <c r="BA659" i="1"/>
  <c r="BA605" i="1"/>
  <c r="AP605" i="1"/>
  <c r="BA245" i="1"/>
  <c r="BA38" i="1"/>
  <c r="BA182" i="1"/>
  <c r="BA110" i="1"/>
  <c r="BA335" i="1"/>
  <c r="AP335" i="1"/>
  <c r="BA668" i="1"/>
  <c r="AP668" i="1"/>
  <c r="BA596" i="1"/>
  <c r="BA236" i="1"/>
  <c r="AP236" i="1"/>
  <c r="BA56" i="1"/>
  <c r="BA191" i="1"/>
  <c r="AP191" i="1"/>
  <c r="BA119" i="1"/>
  <c r="AP119" i="1"/>
  <c r="BA29" i="1"/>
  <c r="AP29" i="1"/>
  <c r="BA398" i="1"/>
  <c r="AP425" i="1"/>
  <c r="BA425" i="1"/>
  <c r="BA281" i="1"/>
  <c r="BA416" i="1"/>
  <c r="AP416" i="1"/>
  <c r="BA731" i="1"/>
  <c r="AP731" i="1"/>
  <c r="BA434" i="1"/>
  <c r="AP434" i="1"/>
  <c r="BA254" i="1"/>
  <c r="BA290" i="1"/>
  <c r="BA704" i="1"/>
  <c r="AP704" i="1"/>
  <c r="AP713" i="1"/>
  <c r="BA713" i="1"/>
  <c r="H443" i="1"/>
  <c r="AH443" i="1" s="1"/>
  <c r="H713" i="1"/>
  <c r="H704" i="1"/>
  <c r="H308" i="1"/>
  <c r="H290" i="1"/>
  <c r="AH290" i="1" s="1"/>
  <c r="H272" i="1"/>
  <c r="H254" i="1"/>
  <c r="AH254" i="1" s="1"/>
  <c r="H2" i="1"/>
  <c r="AH2" i="1" s="1"/>
  <c r="H722" i="1"/>
  <c r="AH722" i="1" s="1"/>
  <c r="H434" i="1"/>
  <c r="H407" i="1"/>
  <c r="AH407" i="1" s="1"/>
  <c r="H731" i="1"/>
  <c r="AH731" i="1" s="1"/>
  <c r="H533" i="1"/>
  <c r="AH533" i="1" s="1"/>
  <c r="H416" i="1"/>
  <c r="AH416" i="1" s="1"/>
  <c r="H299" i="1"/>
  <c r="H281" i="1"/>
  <c r="AH281" i="1" s="1"/>
  <c r="H263" i="1"/>
  <c r="H425" i="1"/>
  <c r="H398" i="1"/>
  <c r="H11" i="1"/>
  <c r="H29" i="1"/>
  <c r="AH29" i="1" s="1"/>
  <c r="H353" i="1"/>
  <c r="H470" i="1"/>
  <c r="AH470" i="1" s="1"/>
  <c r="H119" i="1"/>
  <c r="H155" i="1"/>
  <c r="AH155" i="1" s="1"/>
  <c r="H191" i="1"/>
  <c r="H506" i="1"/>
  <c r="AH506" i="1" s="1"/>
  <c r="H56" i="1"/>
  <c r="H326" i="1"/>
  <c r="AH326" i="1" s="1"/>
  <c r="H461" i="1"/>
  <c r="H236" i="1"/>
  <c r="AH236" i="1" s="1"/>
  <c r="H560" i="1"/>
  <c r="H596" i="1"/>
  <c r="AH596" i="1" s="1"/>
  <c r="H632" i="1"/>
  <c r="H668" i="1"/>
  <c r="AH668" i="1" s="1"/>
  <c r="H47" i="1"/>
  <c r="H371" i="1"/>
  <c r="AH371" i="1" s="1"/>
  <c r="H452" i="1"/>
  <c r="H110" i="1"/>
  <c r="AH110" i="1" s="1"/>
  <c r="H146" i="1"/>
  <c r="H182" i="1"/>
  <c r="AH182" i="1" s="1"/>
  <c r="H497" i="1"/>
  <c r="H38" i="1"/>
  <c r="AH38" i="1" s="1"/>
  <c r="H380" i="1"/>
  <c r="H479" i="1"/>
  <c r="AH479" i="1" s="1"/>
  <c r="H245" i="1"/>
  <c r="H569" i="1"/>
  <c r="AH569" i="1" s="1"/>
  <c r="H605" i="1"/>
  <c r="H641" i="1"/>
  <c r="AH641" i="1" s="1"/>
  <c r="H659" i="1"/>
  <c r="H677" i="1"/>
  <c r="AH677" i="1" s="1"/>
  <c r="H695" i="1"/>
  <c r="H65" i="1"/>
  <c r="AH65" i="1" s="1"/>
  <c r="H317" i="1"/>
  <c r="H101" i="1"/>
  <c r="AH101" i="1" s="1"/>
  <c r="H137" i="1"/>
  <c r="H173" i="1"/>
  <c r="AH173" i="1" s="1"/>
  <c r="H488" i="1"/>
  <c r="H524" i="1"/>
  <c r="AH524" i="1" s="1"/>
  <c r="H20" i="1"/>
  <c r="H362" i="1"/>
  <c r="AH362" i="1" s="1"/>
  <c r="H218" i="1"/>
  <c r="H542" i="1"/>
  <c r="AH542" i="1" s="1"/>
  <c r="H578" i="1"/>
  <c r="H614" i="1"/>
  <c r="AH614" i="1" s="1"/>
  <c r="H650" i="1"/>
  <c r="H686" i="1"/>
  <c r="AH686" i="1" s="1"/>
  <c r="H83" i="1"/>
  <c r="H335" i="1"/>
  <c r="AH335" i="1" s="1"/>
  <c r="H389" i="1"/>
  <c r="H92" i="1"/>
  <c r="AH92" i="1" s="1"/>
  <c r="H128" i="1"/>
  <c r="H164" i="1"/>
  <c r="AH164" i="1" s="1"/>
  <c r="H200" i="1"/>
  <c r="H209" i="1"/>
  <c r="AH209" i="1" s="1"/>
  <c r="H515" i="1"/>
  <c r="H74" i="1"/>
  <c r="AH74" i="1" s="1"/>
  <c r="H344" i="1"/>
  <c r="H227" i="1"/>
  <c r="AH227" i="1" s="1"/>
  <c r="H551" i="1"/>
  <c r="H587" i="1"/>
  <c r="AH587" i="1" s="1"/>
  <c r="H623" i="1"/>
  <c r="AH623" i="1" s="1"/>
  <c r="BB695" i="1"/>
  <c r="AQ695" i="1"/>
  <c r="BB659" i="1"/>
  <c r="BB605" i="1"/>
  <c r="AQ605" i="1"/>
  <c r="BB245" i="1"/>
  <c r="BB380" i="1"/>
  <c r="BB497" i="1"/>
  <c r="AQ497" i="1"/>
  <c r="BB146" i="1"/>
  <c r="AQ146" i="1"/>
  <c r="BB452" i="1"/>
  <c r="AQ47" i="1"/>
  <c r="BB47" i="1"/>
  <c r="BB632" i="1"/>
  <c r="BB560" i="1"/>
  <c r="AQ560" i="1"/>
  <c r="BB461" i="1"/>
  <c r="AQ461" i="1"/>
  <c r="BB56" i="1"/>
  <c r="BB191" i="1"/>
  <c r="BB119" i="1"/>
  <c r="AQ119" i="1"/>
  <c r="BB353" i="1"/>
  <c r="AQ353" i="1"/>
  <c r="BB623" i="1"/>
  <c r="BB551" i="1"/>
  <c r="BB344" i="1"/>
  <c r="BB515" i="1"/>
  <c r="BB200" i="1"/>
  <c r="AQ200" i="1"/>
  <c r="BB128" i="1"/>
  <c r="BB389" i="1"/>
  <c r="AQ83" i="1"/>
  <c r="BB83" i="1"/>
  <c r="BB650" i="1"/>
  <c r="AQ650" i="1"/>
  <c r="BB578" i="1"/>
  <c r="AQ578" i="1"/>
  <c r="BB218" i="1"/>
  <c r="AQ218" i="1"/>
  <c r="AQ20" i="1"/>
  <c r="BB20" i="1"/>
  <c r="BB488" i="1"/>
  <c r="AQ488" i="1"/>
  <c r="BB137" i="1"/>
  <c r="BB317" i="1"/>
  <c r="BB407" i="1"/>
  <c r="AQ407" i="1"/>
  <c r="BB722" i="1"/>
  <c r="AQ722" i="1"/>
  <c r="BB254" i="1"/>
  <c r="BB290" i="1"/>
  <c r="BB704" i="1"/>
  <c r="AQ704" i="1"/>
  <c r="BB398" i="1"/>
  <c r="AQ398" i="1"/>
  <c r="BB263" i="1"/>
  <c r="AQ263" i="1"/>
  <c r="BB299" i="1"/>
  <c r="BB533" i="1"/>
  <c r="AQ533" i="1"/>
  <c r="BB713" i="1"/>
  <c r="AQ713" i="1"/>
  <c r="AZ416" i="1"/>
  <c r="AO416" i="1"/>
  <c r="AZ254" i="1"/>
  <c r="AZ731" i="1"/>
  <c r="AO731" i="1"/>
  <c r="AZ281" i="1"/>
  <c r="AO281" i="1"/>
  <c r="AZ407" i="1"/>
  <c r="AO407" i="1"/>
  <c r="AZ470" i="1"/>
  <c r="AZ506" i="1"/>
  <c r="AO506" i="1"/>
  <c r="AZ236" i="1"/>
  <c r="AO236" i="1"/>
  <c r="AZ668" i="1"/>
  <c r="AO668" i="1"/>
  <c r="AZ110" i="1"/>
  <c r="AO110" i="1"/>
  <c r="AZ38" i="1"/>
  <c r="AZ569" i="1"/>
  <c r="AO569" i="1"/>
  <c r="AZ677" i="1"/>
  <c r="AZ101" i="1"/>
  <c r="AO101" i="1"/>
  <c r="AZ524" i="1"/>
  <c r="AO524" i="1"/>
  <c r="AZ542" i="1"/>
  <c r="AO542" i="1"/>
  <c r="AZ686" i="1"/>
  <c r="AO686" i="1"/>
  <c r="AZ92" i="1"/>
  <c r="AO92" i="1"/>
  <c r="AZ209" i="1"/>
  <c r="AO209" i="1"/>
  <c r="AZ227" i="1"/>
  <c r="AO227" i="1"/>
  <c r="BD623" i="1" l="1"/>
  <c r="AS623" i="1"/>
  <c r="AH551" i="1"/>
  <c r="AH344" i="1"/>
  <c r="AH515" i="1"/>
  <c r="AH200" i="1"/>
  <c r="AH128" i="1"/>
  <c r="AH389" i="1"/>
  <c r="AH83" i="1"/>
  <c r="AH650" i="1"/>
  <c r="AH578" i="1"/>
  <c r="AH218" i="1"/>
  <c r="AH20" i="1"/>
  <c r="AH488" i="1"/>
  <c r="AH137" i="1"/>
  <c r="AH317" i="1"/>
  <c r="AH695" i="1"/>
  <c r="AH659" i="1"/>
  <c r="AH605" i="1"/>
  <c r="AH245" i="1"/>
  <c r="AH380" i="1"/>
  <c r="AH497" i="1"/>
  <c r="AH146" i="1"/>
  <c r="AH452" i="1"/>
  <c r="AH47" i="1"/>
  <c r="AH632" i="1"/>
  <c r="AH560" i="1"/>
  <c r="AH461" i="1"/>
  <c r="AH56" i="1"/>
  <c r="AH191" i="1"/>
  <c r="AH119" i="1"/>
  <c r="AH353" i="1"/>
  <c r="AH11" i="1"/>
  <c r="AH425" i="1"/>
  <c r="BD281" i="1"/>
  <c r="BD416" i="1"/>
  <c r="AS416" i="1"/>
  <c r="BD731" i="1"/>
  <c r="AH434" i="1"/>
  <c r="BD2" i="1"/>
  <c r="AH272" i="1"/>
  <c r="AH308" i="1"/>
  <c r="AH713" i="1"/>
  <c r="X2" i="1"/>
  <c r="BD587" i="1"/>
  <c r="BD227" i="1"/>
  <c r="AS227" i="1"/>
  <c r="BD74" i="1"/>
  <c r="BD209" i="1"/>
  <c r="AS209" i="1"/>
  <c r="BD164" i="1"/>
  <c r="AS164" i="1"/>
  <c r="BD92" i="1"/>
  <c r="AS92" i="1"/>
  <c r="BD335" i="1"/>
  <c r="AS335" i="1"/>
  <c r="BD686" i="1"/>
  <c r="AS686" i="1"/>
  <c r="BD614" i="1"/>
  <c r="AS614" i="1"/>
  <c r="BD542" i="1"/>
  <c r="BD362" i="1"/>
  <c r="AS362" i="1"/>
  <c r="BD524" i="1"/>
  <c r="AS524" i="1"/>
  <c r="BD173" i="1"/>
  <c r="BD101" i="1"/>
  <c r="AS101" i="1"/>
  <c r="BD65" i="1"/>
  <c r="AS65" i="1"/>
  <c r="BD677" i="1"/>
  <c r="AS677" i="1"/>
  <c r="BD641" i="1"/>
  <c r="AS641" i="1"/>
  <c r="BD569" i="1"/>
  <c r="AS569" i="1"/>
  <c r="AS479" i="1"/>
  <c r="BD479" i="1"/>
  <c r="BD38" i="1"/>
  <c r="AS38" i="1"/>
  <c r="BD182" i="1"/>
  <c r="AS182" i="1"/>
  <c r="BD110" i="1"/>
  <c r="AS110" i="1"/>
  <c r="BD371" i="1"/>
  <c r="BD668" i="1"/>
  <c r="BD596" i="1"/>
  <c r="BD236" i="1"/>
  <c r="AS236" i="1"/>
  <c r="BD326" i="1"/>
  <c r="AS326" i="1"/>
  <c r="BD506" i="1"/>
  <c r="AS506" i="1"/>
  <c r="BD155" i="1"/>
  <c r="AS155" i="1"/>
  <c r="AS470" i="1"/>
  <c r="BD470" i="1"/>
  <c r="BD29" i="1"/>
  <c r="AS29" i="1"/>
  <c r="AH398" i="1"/>
  <c r="AH263" i="1"/>
  <c r="AH299" i="1"/>
  <c r="BD533" i="1"/>
  <c r="AS533" i="1"/>
  <c r="BD407" i="1"/>
  <c r="AS407" i="1"/>
  <c r="BD722" i="1"/>
  <c r="AS722" i="1"/>
  <c r="BD254" i="1"/>
  <c r="BD290" i="1"/>
  <c r="AH704" i="1"/>
  <c r="BD443" i="1"/>
  <c r="BA443" i="1"/>
  <c r="BD704" i="1" l="1"/>
  <c r="AS704" i="1"/>
  <c r="BD263" i="1"/>
  <c r="AS263" i="1"/>
  <c r="I443" i="1"/>
  <c r="I713" i="1"/>
  <c r="I731" i="1"/>
  <c r="I704" i="1"/>
  <c r="I308" i="1"/>
  <c r="I290" i="1"/>
  <c r="I272" i="1"/>
  <c r="I254" i="1"/>
  <c r="I2" i="1"/>
  <c r="I722" i="1"/>
  <c r="I434" i="1"/>
  <c r="I407" i="1"/>
  <c r="I11" i="1"/>
  <c r="I533" i="1"/>
  <c r="I416" i="1"/>
  <c r="I299" i="1"/>
  <c r="I281" i="1"/>
  <c r="I263" i="1"/>
  <c r="I425" i="1"/>
  <c r="I398" i="1"/>
  <c r="I65" i="1"/>
  <c r="I317" i="1"/>
  <c r="I470" i="1"/>
  <c r="I119" i="1"/>
  <c r="I155" i="1"/>
  <c r="I191" i="1"/>
  <c r="I506" i="1"/>
  <c r="I20" i="1"/>
  <c r="I362" i="1"/>
  <c r="I461" i="1"/>
  <c r="I236" i="1"/>
  <c r="I560" i="1"/>
  <c r="I596" i="1"/>
  <c r="I632" i="1"/>
  <c r="I668" i="1"/>
  <c r="I83" i="1"/>
  <c r="I335" i="1"/>
  <c r="I452" i="1"/>
  <c r="I110" i="1"/>
  <c r="I146" i="1"/>
  <c r="I182" i="1"/>
  <c r="I497" i="1"/>
  <c r="I74" i="1"/>
  <c r="I344" i="1"/>
  <c r="I479" i="1"/>
  <c r="I245" i="1"/>
  <c r="I569" i="1"/>
  <c r="I605" i="1"/>
  <c r="I641" i="1"/>
  <c r="I659" i="1"/>
  <c r="I677" i="1"/>
  <c r="I695" i="1"/>
  <c r="I29" i="1"/>
  <c r="I353" i="1"/>
  <c r="I101" i="1"/>
  <c r="I137" i="1"/>
  <c r="I173" i="1"/>
  <c r="I488" i="1"/>
  <c r="I524" i="1"/>
  <c r="I56" i="1"/>
  <c r="I326" i="1"/>
  <c r="I218" i="1"/>
  <c r="I542" i="1"/>
  <c r="I578" i="1"/>
  <c r="I614" i="1"/>
  <c r="I650" i="1"/>
  <c r="I686" i="1"/>
  <c r="I47" i="1"/>
  <c r="I371" i="1"/>
  <c r="I389" i="1"/>
  <c r="I92" i="1"/>
  <c r="I128" i="1"/>
  <c r="I164" i="1"/>
  <c r="I200" i="1"/>
  <c r="I209" i="1"/>
  <c r="I515" i="1"/>
  <c r="I38" i="1"/>
  <c r="I380" i="1"/>
  <c r="I227" i="1"/>
  <c r="I551" i="1"/>
  <c r="I587" i="1"/>
  <c r="I623" i="1"/>
  <c r="BD308" i="1"/>
  <c r="AS308" i="1"/>
  <c r="BD434" i="1"/>
  <c r="AS434" i="1"/>
  <c r="BD353" i="1"/>
  <c r="AS353" i="1"/>
  <c r="BD191" i="1"/>
  <c r="BD452" i="1"/>
  <c r="BD146" i="1"/>
  <c r="BD497" i="1"/>
  <c r="AS497" i="1"/>
  <c r="BD245" i="1"/>
  <c r="BD659" i="1"/>
  <c r="BD218" i="1"/>
  <c r="AS218" i="1"/>
  <c r="BD650" i="1"/>
  <c r="AS650" i="1"/>
  <c r="BD128" i="1"/>
  <c r="AS128" i="1"/>
  <c r="BD515" i="1"/>
  <c r="AS515" i="1"/>
  <c r="BD344" i="1"/>
  <c r="AS344" i="1"/>
  <c r="BD551" i="1"/>
  <c r="BD299" i="1"/>
  <c r="BD398" i="1"/>
  <c r="AS398" i="1"/>
  <c r="BD713" i="1"/>
  <c r="AS713" i="1"/>
  <c r="BD272" i="1"/>
  <c r="BD425" i="1"/>
  <c r="AS425" i="1"/>
  <c r="BD11" i="1"/>
  <c r="AS11" i="1"/>
  <c r="BD119" i="1"/>
  <c r="AS119" i="1"/>
  <c r="BD56" i="1"/>
  <c r="AS461" i="1"/>
  <c r="BD461" i="1"/>
  <c r="BD560" i="1"/>
  <c r="AS560" i="1"/>
  <c r="BD632" i="1"/>
  <c r="AS632" i="1"/>
  <c r="BD47" i="1"/>
  <c r="AS47" i="1"/>
  <c r="BD380" i="1"/>
  <c r="BD605" i="1"/>
  <c r="AS605" i="1"/>
  <c r="BD695" i="1"/>
  <c r="AS695" i="1"/>
  <c r="BD317" i="1"/>
  <c r="BD137" i="1"/>
  <c r="AS137" i="1"/>
  <c r="BD488" i="1"/>
  <c r="AS488" i="1"/>
  <c r="BD20" i="1"/>
  <c r="AS20" i="1"/>
  <c r="BD578" i="1"/>
  <c r="AS578" i="1"/>
  <c r="BD83" i="1"/>
  <c r="AS83" i="1"/>
  <c r="BD389" i="1"/>
  <c r="BD200" i="1"/>
  <c r="AS200" i="1"/>
  <c r="AI587" i="1" l="1"/>
  <c r="AI227" i="1"/>
  <c r="AI38" i="1"/>
  <c r="AI209" i="1"/>
  <c r="AI164" i="1"/>
  <c r="AI92" i="1"/>
  <c r="AI371" i="1"/>
  <c r="AI686" i="1"/>
  <c r="AI614" i="1"/>
  <c r="AI542" i="1"/>
  <c r="AI326" i="1"/>
  <c r="AI524" i="1"/>
  <c r="AI173" i="1"/>
  <c r="AI101" i="1"/>
  <c r="AI29" i="1"/>
  <c r="AI677" i="1"/>
  <c r="AI641" i="1"/>
  <c r="AI569" i="1"/>
  <c r="AI479" i="1"/>
  <c r="AI74" i="1"/>
  <c r="AI182" i="1"/>
  <c r="AI110" i="1"/>
  <c r="AI335" i="1"/>
  <c r="AI668" i="1"/>
  <c r="AI596" i="1"/>
  <c r="AI236" i="1"/>
  <c r="AI362" i="1"/>
  <c r="AI506" i="1"/>
  <c r="AI155" i="1"/>
  <c r="AI470" i="1"/>
  <c r="AI65" i="1"/>
  <c r="AI425" i="1"/>
  <c r="AI281" i="1"/>
  <c r="AI416" i="1"/>
  <c r="AI11" i="1"/>
  <c r="AI434" i="1"/>
  <c r="AI2" i="1"/>
  <c r="AI272" i="1"/>
  <c r="AI308" i="1"/>
  <c r="AI731" i="1"/>
  <c r="AI443" i="1"/>
  <c r="AI623" i="1"/>
  <c r="AI551" i="1"/>
  <c r="AI380" i="1"/>
  <c r="AI515" i="1"/>
  <c r="AI200" i="1"/>
  <c r="AI128" i="1"/>
  <c r="AI389" i="1"/>
  <c r="AI47" i="1"/>
  <c r="AI650" i="1"/>
  <c r="AI578" i="1"/>
  <c r="AI218" i="1"/>
  <c r="AI56" i="1"/>
  <c r="AI488" i="1"/>
  <c r="AI137" i="1"/>
  <c r="AI353" i="1"/>
  <c r="AI695" i="1"/>
  <c r="AI659" i="1"/>
  <c r="AI605" i="1"/>
  <c r="AI245" i="1"/>
  <c r="AI344" i="1"/>
  <c r="AI497" i="1"/>
  <c r="AI146" i="1"/>
  <c r="AI452" i="1"/>
  <c r="AI83" i="1"/>
  <c r="AI632" i="1"/>
  <c r="AI560" i="1"/>
  <c r="AI461" i="1"/>
  <c r="AI20" i="1"/>
  <c r="AI191" i="1"/>
  <c r="AI119" i="1"/>
  <c r="AI317" i="1"/>
  <c r="AI398" i="1"/>
  <c r="AI263" i="1"/>
  <c r="AI299" i="1"/>
  <c r="AI533" i="1"/>
  <c r="AI407" i="1"/>
  <c r="AI722" i="1"/>
  <c r="AI254" i="1"/>
  <c r="AI290" i="1"/>
  <c r="AI704" i="1"/>
  <c r="AI713" i="1"/>
  <c r="AT713" i="1" l="1"/>
  <c r="BE713" i="1"/>
  <c r="BE290" i="1"/>
  <c r="AT290" i="1"/>
  <c r="BE722" i="1"/>
  <c r="AT722" i="1"/>
  <c r="BE533" i="1"/>
  <c r="AT533" i="1"/>
  <c r="BE263" i="1"/>
  <c r="AT263" i="1"/>
  <c r="BE317" i="1"/>
  <c r="AT317" i="1"/>
  <c r="BE191" i="1"/>
  <c r="BE461" i="1"/>
  <c r="AT461" i="1"/>
  <c r="BE632" i="1"/>
  <c r="BE452" i="1"/>
  <c r="AT452" i="1"/>
  <c r="BE497" i="1"/>
  <c r="AT497" i="1"/>
  <c r="BE245" i="1"/>
  <c r="AT245" i="1"/>
  <c r="BE659" i="1"/>
  <c r="BE353" i="1"/>
  <c r="BE488" i="1"/>
  <c r="AT488" i="1"/>
  <c r="BE218" i="1"/>
  <c r="AT218" i="1"/>
  <c r="BE650" i="1"/>
  <c r="BE389" i="1"/>
  <c r="AT389" i="1"/>
  <c r="BE200" i="1"/>
  <c r="AT200" i="1"/>
  <c r="BE380" i="1"/>
  <c r="AT380" i="1"/>
  <c r="BE623" i="1"/>
  <c r="BE731" i="1"/>
  <c r="AT731" i="1"/>
  <c r="BE272" i="1"/>
  <c r="AT272" i="1"/>
  <c r="BE434" i="1"/>
  <c r="AT434" i="1"/>
  <c r="BE416" i="1"/>
  <c r="AT416" i="1"/>
  <c r="AT425" i="1"/>
  <c r="BE425" i="1"/>
  <c r="BE470" i="1"/>
  <c r="AT470" i="1"/>
  <c r="BE506" i="1"/>
  <c r="AT506" i="1"/>
  <c r="BE236" i="1"/>
  <c r="AT236" i="1"/>
  <c r="BE668" i="1"/>
  <c r="BE110" i="1"/>
  <c r="BE74" i="1"/>
  <c r="BE569" i="1"/>
  <c r="AT569" i="1"/>
  <c r="BE677" i="1"/>
  <c r="BE101" i="1"/>
  <c r="AT101" i="1"/>
  <c r="BE524" i="1"/>
  <c r="AT524" i="1"/>
  <c r="BE542" i="1"/>
  <c r="BE686" i="1"/>
  <c r="AT686" i="1"/>
  <c r="BE92" i="1"/>
  <c r="AT92" i="1"/>
  <c r="BE209" i="1"/>
  <c r="BE227" i="1"/>
  <c r="AT227" i="1"/>
  <c r="BE704" i="1"/>
  <c r="BE254" i="1"/>
  <c r="AT254" i="1"/>
  <c r="BE407" i="1"/>
  <c r="BE299" i="1"/>
  <c r="BE398" i="1"/>
  <c r="BE119" i="1"/>
  <c r="AT119" i="1"/>
  <c r="BE20" i="1"/>
  <c r="AT20" i="1"/>
  <c r="BE560" i="1"/>
  <c r="AT560" i="1"/>
  <c r="BE83" i="1"/>
  <c r="BE146" i="1"/>
  <c r="BE344" i="1"/>
  <c r="BE605" i="1"/>
  <c r="AT605" i="1"/>
  <c r="BE695" i="1"/>
  <c r="AT695" i="1"/>
  <c r="BE137" i="1"/>
  <c r="AT137" i="1"/>
  <c r="BE56" i="1"/>
  <c r="AT56" i="1"/>
  <c r="BE578" i="1"/>
  <c r="AT578" i="1"/>
  <c r="BE47" i="1"/>
  <c r="AT47" i="1"/>
  <c r="BE128" i="1"/>
  <c r="AT128" i="1"/>
  <c r="BE515" i="1"/>
  <c r="BE551" i="1"/>
  <c r="BE443" i="1"/>
  <c r="BE308" i="1"/>
  <c r="AT308" i="1"/>
  <c r="BE2" i="1"/>
  <c r="BE11" i="1"/>
  <c r="AT11" i="1"/>
  <c r="BE281" i="1"/>
  <c r="BE65" i="1"/>
  <c r="AT65" i="1"/>
  <c r="BE155" i="1"/>
  <c r="AT155" i="1"/>
  <c r="BE362" i="1"/>
  <c r="BE596" i="1"/>
  <c r="AT596" i="1"/>
  <c r="BE335" i="1"/>
  <c r="AT335" i="1"/>
  <c r="BE182" i="1"/>
  <c r="AT182" i="1"/>
  <c r="BE479" i="1"/>
  <c r="BE641" i="1"/>
  <c r="AT641" i="1"/>
  <c r="BE29" i="1"/>
  <c r="AT29" i="1"/>
  <c r="BE173" i="1"/>
  <c r="BE326" i="1"/>
  <c r="BE614" i="1"/>
  <c r="BE371" i="1"/>
  <c r="BE164" i="1"/>
  <c r="AT164" i="1"/>
  <c r="BE38" i="1"/>
  <c r="AT38" i="1"/>
  <c r="BE587" i="1"/>
  <c r="AT587" i="1"/>
  <c r="W4" i="1" l="1"/>
  <c r="Z4" i="1"/>
  <c r="Y4" i="1"/>
  <c r="S3" i="1"/>
  <c r="S4" i="1"/>
  <c r="T4" i="1"/>
  <c r="U4" i="1"/>
  <c r="X4" i="1"/>
  <c r="Y3" i="1"/>
  <c r="Z5" i="1"/>
  <c r="X3" i="1" l="1"/>
  <c r="W5" i="1"/>
  <c r="S5" i="1"/>
  <c r="W3" i="1"/>
  <c r="Y5" i="1"/>
  <c r="T5" i="1"/>
  <c r="X5" i="1"/>
  <c r="T3" i="1"/>
  <c r="I715" i="1"/>
  <c r="AI715" i="1" s="1"/>
  <c r="I535" i="1"/>
  <c r="AI535" i="1" s="1"/>
  <c r="I436" i="1"/>
  <c r="AI436" i="1" s="1"/>
  <c r="I301" i="1"/>
  <c r="AI301" i="1" s="1"/>
  <c r="I283" i="1"/>
  <c r="AI283" i="1" s="1"/>
  <c r="I265" i="1"/>
  <c r="AI265" i="1" s="1"/>
  <c r="I409" i="1"/>
  <c r="AI409" i="1" s="1"/>
  <c r="I706" i="1"/>
  <c r="AI706" i="1" s="1"/>
  <c r="I418" i="1"/>
  <c r="AI418" i="1" s="1"/>
  <c r="I427" i="1"/>
  <c r="AI427" i="1" s="1"/>
  <c r="I733" i="1"/>
  <c r="AI733" i="1" s="1"/>
  <c r="I724" i="1"/>
  <c r="AI724" i="1" s="1"/>
  <c r="I445" i="1"/>
  <c r="AI445" i="1" s="1"/>
  <c r="I400" i="1"/>
  <c r="AI400" i="1" s="1"/>
  <c r="I310" i="1"/>
  <c r="AI310" i="1" s="1"/>
  <c r="I292" i="1"/>
  <c r="AI292" i="1" s="1"/>
  <c r="I274" i="1"/>
  <c r="AI274" i="1" s="1"/>
  <c r="I256" i="1"/>
  <c r="AI256" i="1" s="1"/>
  <c r="I4" i="1"/>
  <c r="AI4" i="1" s="1"/>
  <c r="I13" i="1"/>
  <c r="AI13" i="1" s="1"/>
  <c r="I31" i="1"/>
  <c r="AI31" i="1" s="1"/>
  <c r="I355" i="1"/>
  <c r="AI355" i="1" s="1"/>
  <c r="I391" i="1"/>
  <c r="AI391" i="1" s="1"/>
  <c r="I103" i="1"/>
  <c r="AI103" i="1" s="1"/>
  <c r="I139" i="1"/>
  <c r="AI139" i="1" s="1"/>
  <c r="I175" i="1"/>
  <c r="AI175" i="1" s="1"/>
  <c r="I490" i="1"/>
  <c r="AI490" i="1" s="1"/>
  <c r="I526" i="1"/>
  <c r="AI526" i="1" s="1"/>
  <c r="I58" i="1"/>
  <c r="AI58" i="1" s="1"/>
  <c r="I328" i="1"/>
  <c r="AI328" i="1" s="1"/>
  <c r="I220" i="1"/>
  <c r="AI220" i="1" s="1"/>
  <c r="I544" i="1"/>
  <c r="AI544" i="1" s="1"/>
  <c r="I580" i="1"/>
  <c r="AI580" i="1" s="1"/>
  <c r="I616" i="1"/>
  <c r="AI616" i="1" s="1"/>
  <c r="I652" i="1"/>
  <c r="AI652" i="1" s="1"/>
  <c r="I688" i="1"/>
  <c r="AI688" i="1" s="1"/>
  <c r="I49" i="1"/>
  <c r="AI49" i="1" s="1"/>
  <c r="I85" i="1"/>
  <c r="AI85" i="1" s="1"/>
  <c r="I373" i="1"/>
  <c r="AI373" i="1" s="1"/>
  <c r="I94" i="1"/>
  <c r="AI94" i="1" s="1"/>
  <c r="I130" i="1"/>
  <c r="AI130" i="1" s="1"/>
  <c r="I166" i="1"/>
  <c r="AI166" i="1" s="1"/>
  <c r="I202" i="1"/>
  <c r="AI202" i="1" s="1"/>
  <c r="I517" i="1"/>
  <c r="AI517" i="1" s="1"/>
  <c r="I40" i="1"/>
  <c r="AI40" i="1" s="1"/>
  <c r="I382" i="1"/>
  <c r="AI382" i="1" s="1"/>
  <c r="I229" i="1"/>
  <c r="AI229" i="1" s="1"/>
  <c r="I553" i="1"/>
  <c r="AI553" i="1" s="1"/>
  <c r="I589" i="1"/>
  <c r="AI589" i="1" s="1"/>
  <c r="I625" i="1"/>
  <c r="AI625" i="1" s="1"/>
  <c r="I67" i="1"/>
  <c r="AI67" i="1" s="1"/>
  <c r="I319" i="1"/>
  <c r="AI319" i="1" s="1"/>
  <c r="I472" i="1"/>
  <c r="AI472" i="1" s="1"/>
  <c r="I121" i="1"/>
  <c r="AI121" i="1" s="1"/>
  <c r="I157" i="1"/>
  <c r="AI157" i="1" s="1"/>
  <c r="I193" i="1"/>
  <c r="AI193" i="1" s="1"/>
  <c r="I211" i="1"/>
  <c r="AI211" i="1" s="1"/>
  <c r="I508" i="1"/>
  <c r="AI508" i="1" s="1"/>
  <c r="I22" i="1"/>
  <c r="AI22" i="1" s="1"/>
  <c r="I364" i="1"/>
  <c r="AI364" i="1" s="1"/>
  <c r="I463" i="1"/>
  <c r="AI463" i="1" s="1"/>
  <c r="I238" i="1"/>
  <c r="AI238" i="1" s="1"/>
  <c r="I562" i="1"/>
  <c r="AI562" i="1" s="1"/>
  <c r="I598" i="1"/>
  <c r="AI598" i="1" s="1"/>
  <c r="I634" i="1"/>
  <c r="AI634" i="1" s="1"/>
  <c r="I670" i="1"/>
  <c r="AI670" i="1" s="1"/>
  <c r="I337" i="1"/>
  <c r="AI337" i="1" s="1"/>
  <c r="I454" i="1"/>
  <c r="AI454" i="1" s="1"/>
  <c r="I112" i="1"/>
  <c r="AI112" i="1" s="1"/>
  <c r="I148" i="1"/>
  <c r="AI148" i="1" s="1"/>
  <c r="I184" i="1"/>
  <c r="AI184" i="1" s="1"/>
  <c r="I499" i="1"/>
  <c r="AI499" i="1" s="1"/>
  <c r="I76" i="1"/>
  <c r="AI76" i="1" s="1"/>
  <c r="I346" i="1"/>
  <c r="AI346" i="1" s="1"/>
  <c r="I481" i="1"/>
  <c r="AI481" i="1" s="1"/>
  <c r="I247" i="1"/>
  <c r="AI247" i="1" s="1"/>
  <c r="I571" i="1"/>
  <c r="AI571" i="1" s="1"/>
  <c r="I607" i="1"/>
  <c r="AI607" i="1" s="1"/>
  <c r="I643" i="1"/>
  <c r="AI643" i="1" s="1"/>
  <c r="I661" i="1"/>
  <c r="AI661" i="1" s="1"/>
  <c r="I679" i="1"/>
  <c r="AI679" i="1" s="1"/>
  <c r="I697" i="1"/>
  <c r="AI697" i="1" s="1"/>
  <c r="E446" i="1"/>
  <c r="E715" i="1"/>
  <c r="AE715" i="1" s="1"/>
  <c r="E733" i="1"/>
  <c r="AE733" i="1" s="1"/>
  <c r="E535" i="1"/>
  <c r="AE535" i="1" s="1"/>
  <c r="E436" i="1"/>
  <c r="AE436" i="1" s="1"/>
  <c r="E301" i="1"/>
  <c r="AE301" i="1" s="1"/>
  <c r="E283" i="1"/>
  <c r="AE283" i="1" s="1"/>
  <c r="E265" i="1"/>
  <c r="AE265" i="1" s="1"/>
  <c r="E409" i="1"/>
  <c r="AE409" i="1" s="1"/>
  <c r="E4" i="1"/>
  <c r="AE4" i="1" s="1"/>
  <c r="E706" i="1"/>
  <c r="AE706" i="1" s="1"/>
  <c r="E418" i="1"/>
  <c r="AE418" i="1" s="1"/>
  <c r="E427" i="1"/>
  <c r="AE427" i="1" s="1"/>
  <c r="E13" i="1"/>
  <c r="AE13" i="1" s="1"/>
  <c r="E724" i="1"/>
  <c r="AE724" i="1" s="1"/>
  <c r="E445" i="1"/>
  <c r="AE445" i="1" s="1"/>
  <c r="E400" i="1"/>
  <c r="AE400" i="1" s="1"/>
  <c r="E310" i="1"/>
  <c r="AE310" i="1" s="1"/>
  <c r="E292" i="1"/>
  <c r="AE292" i="1" s="1"/>
  <c r="E274" i="1"/>
  <c r="AE274" i="1" s="1"/>
  <c r="E256" i="1"/>
  <c r="AE256" i="1" s="1"/>
  <c r="E67" i="1"/>
  <c r="AE67" i="1" s="1"/>
  <c r="E355" i="1"/>
  <c r="AE355" i="1" s="1"/>
  <c r="E391" i="1"/>
  <c r="AE391" i="1" s="1"/>
  <c r="E472" i="1"/>
  <c r="AE472" i="1" s="1"/>
  <c r="E103" i="1"/>
  <c r="AE103" i="1" s="1"/>
  <c r="E139" i="1"/>
  <c r="AE139" i="1" s="1"/>
  <c r="E175" i="1"/>
  <c r="AE175" i="1" s="1"/>
  <c r="E211" i="1"/>
  <c r="AE211" i="1" s="1"/>
  <c r="E490" i="1"/>
  <c r="AE490" i="1" s="1"/>
  <c r="E526" i="1"/>
  <c r="AE526" i="1" s="1"/>
  <c r="E22" i="1"/>
  <c r="AE22" i="1" s="1"/>
  <c r="E328" i="1"/>
  <c r="AE328" i="1" s="1"/>
  <c r="E463" i="1"/>
  <c r="AE463" i="1" s="1"/>
  <c r="E220" i="1"/>
  <c r="AE220" i="1" s="1"/>
  <c r="E544" i="1"/>
  <c r="AE544" i="1" s="1"/>
  <c r="E580" i="1"/>
  <c r="AE580" i="1" s="1"/>
  <c r="E616" i="1"/>
  <c r="AE616" i="1" s="1"/>
  <c r="E652" i="1"/>
  <c r="AE652" i="1" s="1"/>
  <c r="E688" i="1"/>
  <c r="AE688" i="1" s="1"/>
  <c r="E85" i="1"/>
  <c r="AE85" i="1" s="1"/>
  <c r="E373" i="1"/>
  <c r="AE373" i="1" s="1"/>
  <c r="E454" i="1"/>
  <c r="AE454" i="1" s="1"/>
  <c r="E94" i="1"/>
  <c r="AE94" i="1" s="1"/>
  <c r="E130" i="1"/>
  <c r="AE130" i="1" s="1"/>
  <c r="E166" i="1"/>
  <c r="AE166" i="1" s="1"/>
  <c r="E202" i="1"/>
  <c r="AE202" i="1" s="1"/>
  <c r="E517" i="1"/>
  <c r="AE517" i="1" s="1"/>
  <c r="E76" i="1"/>
  <c r="AE76" i="1" s="1"/>
  <c r="E382" i="1"/>
  <c r="AE382" i="1" s="1"/>
  <c r="E481" i="1"/>
  <c r="AE481" i="1" s="1"/>
  <c r="E229" i="1"/>
  <c r="AE229" i="1" s="1"/>
  <c r="E553" i="1"/>
  <c r="AE553" i="1" s="1"/>
  <c r="E589" i="1"/>
  <c r="AE589" i="1" s="1"/>
  <c r="E625" i="1"/>
  <c r="AE625" i="1" s="1"/>
  <c r="E31" i="1"/>
  <c r="AE31" i="1" s="1"/>
  <c r="E319" i="1"/>
  <c r="AE319" i="1" s="1"/>
  <c r="E121" i="1"/>
  <c r="AE121" i="1" s="1"/>
  <c r="E157" i="1"/>
  <c r="AE157" i="1" s="1"/>
  <c r="E193" i="1"/>
  <c r="AE193" i="1" s="1"/>
  <c r="E508" i="1"/>
  <c r="AE508" i="1" s="1"/>
  <c r="E58" i="1"/>
  <c r="AE58" i="1" s="1"/>
  <c r="E364" i="1"/>
  <c r="AE364" i="1" s="1"/>
  <c r="E238" i="1"/>
  <c r="AE238" i="1" s="1"/>
  <c r="E562" i="1"/>
  <c r="AE562" i="1" s="1"/>
  <c r="E598" i="1"/>
  <c r="AE598" i="1" s="1"/>
  <c r="E634" i="1"/>
  <c r="AE634" i="1" s="1"/>
  <c r="E670" i="1"/>
  <c r="AE670" i="1" s="1"/>
  <c r="E49" i="1"/>
  <c r="AE49" i="1" s="1"/>
  <c r="E337" i="1"/>
  <c r="AE337" i="1" s="1"/>
  <c r="E112" i="1"/>
  <c r="AE112" i="1" s="1"/>
  <c r="E148" i="1"/>
  <c r="AE148" i="1" s="1"/>
  <c r="E184" i="1"/>
  <c r="AE184" i="1" s="1"/>
  <c r="E499" i="1"/>
  <c r="AE499" i="1" s="1"/>
  <c r="E40" i="1"/>
  <c r="AE40" i="1" s="1"/>
  <c r="E346" i="1"/>
  <c r="AE346" i="1" s="1"/>
  <c r="E247" i="1"/>
  <c r="AE247" i="1" s="1"/>
  <c r="E571" i="1"/>
  <c r="AE571" i="1" s="1"/>
  <c r="E607" i="1"/>
  <c r="AE607" i="1" s="1"/>
  <c r="E643" i="1"/>
  <c r="AE643" i="1" s="1"/>
  <c r="E661" i="1"/>
  <c r="AE661" i="1" s="1"/>
  <c r="E679" i="1"/>
  <c r="AE679" i="1" s="1"/>
  <c r="E697" i="1"/>
  <c r="AE697" i="1" s="1"/>
  <c r="D723" i="1"/>
  <c r="D435" i="1"/>
  <c r="D732" i="1"/>
  <c r="D714" i="1"/>
  <c r="D705" i="1"/>
  <c r="D426" i="1"/>
  <c r="D300" i="1"/>
  <c r="D282" i="1"/>
  <c r="D264" i="1"/>
  <c r="D408" i="1"/>
  <c r="D399" i="1"/>
  <c r="D12" i="1"/>
  <c r="D534" i="1"/>
  <c r="D309" i="1"/>
  <c r="D291" i="1"/>
  <c r="D273" i="1"/>
  <c r="D255" i="1"/>
  <c r="D417" i="1"/>
  <c r="D3" i="1"/>
  <c r="D48" i="1"/>
  <c r="D372" i="1"/>
  <c r="D93" i="1"/>
  <c r="D129" i="1"/>
  <c r="D165" i="1"/>
  <c r="D201" i="1"/>
  <c r="D516" i="1"/>
  <c r="D75" i="1"/>
  <c r="D345" i="1"/>
  <c r="D480" i="1"/>
  <c r="D246" i="1"/>
  <c r="D570" i="1"/>
  <c r="D606" i="1"/>
  <c r="D642" i="1"/>
  <c r="D678" i="1"/>
  <c r="D696" i="1"/>
  <c r="D66" i="1"/>
  <c r="D318" i="1"/>
  <c r="D471" i="1"/>
  <c r="D120" i="1"/>
  <c r="D156" i="1"/>
  <c r="D192" i="1"/>
  <c r="D507" i="1"/>
  <c r="D57" i="1"/>
  <c r="D327" i="1"/>
  <c r="D219" i="1"/>
  <c r="D543" i="1"/>
  <c r="D579" i="1"/>
  <c r="D615" i="1"/>
  <c r="D651" i="1"/>
  <c r="D687" i="1"/>
  <c r="D84" i="1"/>
  <c r="D336" i="1"/>
  <c r="D390" i="1"/>
  <c r="D453" i="1"/>
  <c r="D111" i="1"/>
  <c r="D147" i="1"/>
  <c r="D183" i="1"/>
  <c r="D210" i="1"/>
  <c r="D498" i="1"/>
  <c r="D39" i="1"/>
  <c r="D381" i="1"/>
  <c r="D228" i="1"/>
  <c r="D552" i="1"/>
  <c r="D588" i="1"/>
  <c r="D624" i="1"/>
  <c r="D660" i="1"/>
  <c r="D30" i="1"/>
  <c r="D354" i="1"/>
  <c r="D102" i="1"/>
  <c r="D138" i="1"/>
  <c r="D174" i="1"/>
  <c r="D489" i="1"/>
  <c r="D525" i="1"/>
  <c r="D21" i="1"/>
  <c r="D363" i="1"/>
  <c r="D462" i="1"/>
  <c r="D237" i="1"/>
  <c r="D561" i="1"/>
  <c r="D597" i="1"/>
  <c r="D633" i="1"/>
  <c r="D669" i="1"/>
  <c r="J715" i="1"/>
  <c r="AJ715" i="1" s="1"/>
  <c r="J436" i="1"/>
  <c r="AJ436" i="1" s="1"/>
  <c r="J310" i="1"/>
  <c r="AJ310" i="1" s="1"/>
  <c r="J292" i="1"/>
  <c r="AJ292" i="1" s="1"/>
  <c r="J274" i="1"/>
  <c r="AJ274" i="1" s="1"/>
  <c r="J256" i="1"/>
  <c r="AJ256" i="1" s="1"/>
  <c r="J409" i="1"/>
  <c r="AJ409" i="1" s="1"/>
  <c r="J4" i="1"/>
  <c r="AJ4" i="1" s="1"/>
  <c r="J706" i="1"/>
  <c r="AJ706" i="1" s="1"/>
  <c r="J418" i="1"/>
  <c r="AJ418" i="1" s="1"/>
  <c r="J427" i="1"/>
  <c r="AJ427" i="1" s="1"/>
  <c r="J733" i="1"/>
  <c r="AJ733" i="1" s="1"/>
  <c r="J724" i="1"/>
  <c r="AJ724" i="1" s="1"/>
  <c r="J535" i="1"/>
  <c r="AJ535" i="1" s="1"/>
  <c r="J445" i="1"/>
  <c r="AJ445" i="1" s="1"/>
  <c r="J400" i="1"/>
  <c r="AJ400" i="1" s="1"/>
  <c r="J301" i="1"/>
  <c r="AJ301" i="1" s="1"/>
  <c r="J283" i="1"/>
  <c r="AJ283" i="1" s="1"/>
  <c r="J265" i="1"/>
  <c r="AJ265" i="1" s="1"/>
  <c r="J13" i="1"/>
  <c r="AJ13" i="1" s="1"/>
  <c r="J31" i="1"/>
  <c r="AJ31" i="1" s="1"/>
  <c r="J355" i="1"/>
  <c r="AJ355" i="1" s="1"/>
  <c r="J391" i="1"/>
  <c r="AJ391" i="1" s="1"/>
  <c r="J472" i="1"/>
  <c r="AJ472" i="1" s="1"/>
  <c r="J121" i="1"/>
  <c r="AJ121" i="1" s="1"/>
  <c r="J157" i="1"/>
  <c r="AJ157" i="1" s="1"/>
  <c r="J193" i="1"/>
  <c r="AJ193" i="1" s="1"/>
  <c r="J211" i="1"/>
  <c r="AJ211" i="1" s="1"/>
  <c r="J508" i="1"/>
  <c r="AJ508" i="1" s="1"/>
  <c r="J58" i="1"/>
  <c r="AJ58" i="1" s="1"/>
  <c r="J328" i="1"/>
  <c r="AJ328" i="1" s="1"/>
  <c r="J463" i="1"/>
  <c r="AJ463" i="1" s="1"/>
  <c r="J238" i="1"/>
  <c r="AJ238" i="1" s="1"/>
  <c r="J562" i="1"/>
  <c r="AJ562" i="1" s="1"/>
  <c r="J598" i="1"/>
  <c r="AJ598" i="1" s="1"/>
  <c r="J634" i="1"/>
  <c r="AJ634" i="1" s="1"/>
  <c r="J670" i="1"/>
  <c r="AJ670" i="1" s="1"/>
  <c r="J49" i="1"/>
  <c r="AJ49" i="1" s="1"/>
  <c r="J373" i="1"/>
  <c r="AJ373" i="1" s="1"/>
  <c r="J454" i="1"/>
  <c r="AJ454" i="1" s="1"/>
  <c r="J112" i="1"/>
  <c r="AJ112" i="1" s="1"/>
  <c r="J148" i="1"/>
  <c r="AJ148" i="1" s="1"/>
  <c r="J184" i="1"/>
  <c r="AJ184" i="1" s="1"/>
  <c r="J499" i="1"/>
  <c r="AJ499" i="1" s="1"/>
  <c r="J40" i="1"/>
  <c r="AJ40" i="1" s="1"/>
  <c r="J382" i="1"/>
  <c r="AJ382" i="1" s="1"/>
  <c r="J481" i="1"/>
  <c r="AJ481" i="1" s="1"/>
  <c r="J247" i="1"/>
  <c r="AJ247" i="1" s="1"/>
  <c r="J571" i="1"/>
  <c r="AJ571" i="1" s="1"/>
  <c r="J607" i="1"/>
  <c r="AJ607" i="1" s="1"/>
  <c r="J643" i="1"/>
  <c r="AJ643" i="1" s="1"/>
  <c r="J661" i="1"/>
  <c r="AJ661" i="1" s="1"/>
  <c r="J679" i="1"/>
  <c r="AJ679" i="1" s="1"/>
  <c r="J697" i="1"/>
  <c r="AJ697" i="1" s="1"/>
  <c r="J67" i="1"/>
  <c r="AJ67" i="1" s="1"/>
  <c r="J319" i="1"/>
  <c r="AJ319" i="1" s="1"/>
  <c r="J103" i="1"/>
  <c r="AJ103" i="1" s="1"/>
  <c r="J139" i="1"/>
  <c r="AJ139" i="1" s="1"/>
  <c r="J175" i="1"/>
  <c r="AJ175" i="1" s="1"/>
  <c r="J490" i="1"/>
  <c r="AJ490" i="1" s="1"/>
  <c r="J526" i="1"/>
  <c r="AJ526" i="1" s="1"/>
  <c r="J22" i="1"/>
  <c r="AJ22" i="1" s="1"/>
  <c r="J364" i="1"/>
  <c r="AJ364" i="1" s="1"/>
  <c r="J220" i="1"/>
  <c r="AJ220" i="1" s="1"/>
  <c r="J544" i="1"/>
  <c r="AJ544" i="1" s="1"/>
  <c r="J580" i="1"/>
  <c r="AJ580" i="1" s="1"/>
  <c r="J616" i="1"/>
  <c r="AJ616" i="1" s="1"/>
  <c r="J652" i="1"/>
  <c r="AJ652" i="1" s="1"/>
  <c r="J688" i="1"/>
  <c r="AJ688" i="1" s="1"/>
  <c r="J85" i="1"/>
  <c r="AJ85" i="1" s="1"/>
  <c r="J337" i="1"/>
  <c r="AJ337" i="1" s="1"/>
  <c r="J94" i="1"/>
  <c r="AJ94" i="1" s="1"/>
  <c r="J130" i="1"/>
  <c r="AJ130" i="1" s="1"/>
  <c r="J166" i="1"/>
  <c r="AJ166" i="1" s="1"/>
  <c r="J202" i="1"/>
  <c r="AJ202" i="1" s="1"/>
  <c r="J517" i="1"/>
  <c r="AJ517" i="1" s="1"/>
  <c r="J76" i="1"/>
  <c r="AJ76" i="1" s="1"/>
  <c r="J346" i="1"/>
  <c r="AJ346" i="1" s="1"/>
  <c r="J229" i="1"/>
  <c r="AJ229" i="1" s="1"/>
  <c r="J553" i="1"/>
  <c r="AJ553" i="1" s="1"/>
  <c r="J589" i="1"/>
  <c r="AJ589" i="1" s="1"/>
  <c r="J625" i="1"/>
  <c r="AJ625" i="1" s="1"/>
  <c r="H715" i="1"/>
  <c r="AH715" i="1" s="1"/>
  <c r="H733" i="1"/>
  <c r="AH733" i="1" s="1"/>
  <c r="H535" i="1"/>
  <c r="AH535" i="1" s="1"/>
  <c r="H436" i="1"/>
  <c r="AH436" i="1" s="1"/>
  <c r="H301" i="1"/>
  <c r="AH301" i="1" s="1"/>
  <c r="H283" i="1"/>
  <c r="AH283" i="1" s="1"/>
  <c r="H265" i="1"/>
  <c r="AH265" i="1" s="1"/>
  <c r="H409" i="1"/>
  <c r="AH409" i="1" s="1"/>
  <c r="H706" i="1"/>
  <c r="AH706" i="1" s="1"/>
  <c r="H418" i="1"/>
  <c r="AH418" i="1" s="1"/>
  <c r="H427" i="1"/>
  <c r="AH427" i="1" s="1"/>
  <c r="H13" i="1"/>
  <c r="AH13" i="1" s="1"/>
  <c r="H724" i="1"/>
  <c r="AH724" i="1" s="1"/>
  <c r="H445" i="1"/>
  <c r="AH445" i="1" s="1"/>
  <c r="H400" i="1"/>
  <c r="AH400" i="1" s="1"/>
  <c r="H310" i="1"/>
  <c r="AH310" i="1" s="1"/>
  <c r="H292" i="1"/>
  <c r="AH292" i="1" s="1"/>
  <c r="H274" i="1"/>
  <c r="AH274" i="1" s="1"/>
  <c r="H256" i="1"/>
  <c r="AH256" i="1" s="1"/>
  <c r="H4" i="1"/>
  <c r="AH4" i="1" s="1"/>
  <c r="H67" i="1"/>
  <c r="AH67" i="1" s="1"/>
  <c r="H319" i="1"/>
  <c r="AH319" i="1" s="1"/>
  <c r="H391" i="1"/>
  <c r="AH391" i="1" s="1"/>
  <c r="H103" i="1"/>
  <c r="AH103" i="1" s="1"/>
  <c r="H139" i="1"/>
  <c r="AH139" i="1" s="1"/>
  <c r="H175" i="1"/>
  <c r="AH175" i="1" s="1"/>
  <c r="H490" i="1"/>
  <c r="AH490" i="1" s="1"/>
  <c r="H526" i="1"/>
  <c r="AH526" i="1" s="1"/>
  <c r="H22" i="1"/>
  <c r="AH22" i="1" s="1"/>
  <c r="H364" i="1"/>
  <c r="AH364" i="1" s="1"/>
  <c r="H220" i="1"/>
  <c r="AH220" i="1" s="1"/>
  <c r="H544" i="1"/>
  <c r="AH544" i="1" s="1"/>
  <c r="H580" i="1"/>
  <c r="AH580" i="1" s="1"/>
  <c r="H616" i="1"/>
  <c r="AH616" i="1" s="1"/>
  <c r="H652" i="1"/>
  <c r="AH652" i="1" s="1"/>
  <c r="H688" i="1"/>
  <c r="AH688" i="1" s="1"/>
  <c r="H85" i="1"/>
  <c r="AH85" i="1" s="1"/>
  <c r="H337" i="1"/>
  <c r="AH337" i="1" s="1"/>
  <c r="H94" i="1"/>
  <c r="AH94" i="1" s="1"/>
  <c r="H130" i="1"/>
  <c r="AH130" i="1" s="1"/>
  <c r="H166" i="1"/>
  <c r="AH166" i="1" s="1"/>
  <c r="H202" i="1"/>
  <c r="AH202" i="1" s="1"/>
  <c r="H517" i="1"/>
  <c r="AH517" i="1" s="1"/>
  <c r="H76" i="1"/>
  <c r="AH76" i="1" s="1"/>
  <c r="H346" i="1"/>
  <c r="AH346" i="1" s="1"/>
  <c r="H229" i="1"/>
  <c r="AH229" i="1" s="1"/>
  <c r="H553" i="1"/>
  <c r="AH553" i="1" s="1"/>
  <c r="H589" i="1"/>
  <c r="AH589" i="1" s="1"/>
  <c r="H625" i="1"/>
  <c r="AH625" i="1" s="1"/>
  <c r="H31" i="1"/>
  <c r="AH31" i="1" s="1"/>
  <c r="H355" i="1"/>
  <c r="AH355" i="1" s="1"/>
  <c r="H472" i="1"/>
  <c r="AH472" i="1" s="1"/>
  <c r="H121" i="1"/>
  <c r="AH121" i="1" s="1"/>
  <c r="H157" i="1"/>
  <c r="AH157" i="1" s="1"/>
  <c r="H193" i="1"/>
  <c r="AH193" i="1" s="1"/>
  <c r="H508" i="1"/>
  <c r="AH508" i="1" s="1"/>
  <c r="H58" i="1"/>
  <c r="AH58" i="1" s="1"/>
  <c r="H328" i="1"/>
  <c r="AH328" i="1" s="1"/>
  <c r="H463" i="1"/>
  <c r="AH463" i="1" s="1"/>
  <c r="H238" i="1"/>
  <c r="AH238" i="1" s="1"/>
  <c r="H562" i="1"/>
  <c r="AH562" i="1" s="1"/>
  <c r="H598" i="1"/>
  <c r="AH598" i="1" s="1"/>
  <c r="H634" i="1"/>
  <c r="AH634" i="1" s="1"/>
  <c r="H670" i="1"/>
  <c r="AH670" i="1" s="1"/>
  <c r="H49" i="1"/>
  <c r="AH49" i="1" s="1"/>
  <c r="H373" i="1"/>
  <c r="AH373" i="1" s="1"/>
  <c r="H454" i="1"/>
  <c r="AH454" i="1" s="1"/>
  <c r="H112" i="1"/>
  <c r="AH112" i="1" s="1"/>
  <c r="H148" i="1"/>
  <c r="AH148" i="1" s="1"/>
  <c r="H184" i="1"/>
  <c r="AH184" i="1" s="1"/>
  <c r="H499" i="1"/>
  <c r="AH499" i="1" s="1"/>
  <c r="H40" i="1"/>
  <c r="AH40" i="1" s="1"/>
  <c r="H382" i="1"/>
  <c r="AH382" i="1" s="1"/>
  <c r="H481" i="1"/>
  <c r="AH481" i="1" s="1"/>
  <c r="H247" i="1"/>
  <c r="AH247" i="1" s="1"/>
  <c r="H571" i="1"/>
  <c r="AH571" i="1" s="1"/>
  <c r="H607" i="1"/>
  <c r="AH607" i="1" s="1"/>
  <c r="H643" i="1"/>
  <c r="AH643" i="1" s="1"/>
  <c r="H661" i="1"/>
  <c r="AH661" i="1" s="1"/>
  <c r="H679" i="1"/>
  <c r="AH679" i="1" s="1"/>
  <c r="H697" i="1"/>
  <c r="AH697" i="1" s="1"/>
  <c r="Z3" i="1"/>
  <c r="T6" i="1"/>
  <c r="K446" i="1"/>
  <c r="AL446" i="1" s="1"/>
  <c r="K428" i="1"/>
  <c r="AL428" i="1" s="1"/>
  <c r="K734" i="1"/>
  <c r="AL734" i="1" s="1"/>
  <c r="K725" i="1"/>
  <c r="AL725" i="1" s="1"/>
  <c r="K410" i="1"/>
  <c r="AL410" i="1" s="1"/>
  <c r="K302" i="1"/>
  <c r="AL302" i="1" s="1"/>
  <c r="K284" i="1"/>
  <c r="AL284" i="1" s="1"/>
  <c r="K266" i="1"/>
  <c r="AL266" i="1" s="1"/>
  <c r="K401" i="1"/>
  <c r="AL401" i="1" s="1"/>
  <c r="K716" i="1"/>
  <c r="AL716" i="1" s="1"/>
  <c r="K707" i="1"/>
  <c r="AL707" i="1" s="1"/>
  <c r="K419" i="1"/>
  <c r="AL419" i="1" s="1"/>
  <c r="K14" i="1"/>
  <c r="AL14" i="1" s="1"/>
  <c r="K536" i="1"/>
  <c r="AL536" i="1" s="1"/>
  <c r="K311" i="1"/>
  <c r="AL311" i="1" s="1"/>
  <c r="K293" i="1"/>
  <c r="AL293" i="1" s="1"/>
  <c r="K275" i="1"/>
  <c r="AL275" i="1" s="1"/>
  <c r="K257" i="1"/>
  <c r="AL257" i="1" s="1"/>
  <c r="K437" i="1"/>
  <c r="AL437" i="1" s="1"/>
  <c r="K5" i="1"/>
  <c r="AL5" i="1" s="1"/>
  <c r="K50" i="1"/>
  <c r="AL50" i="1" s="1"/>
  <c r="K338" i="1"/>
  <c r="AL338" i="1" s="1"/>
  <c r="K95" i="1"/>
  <c r="AL95" i="1" s="1"/>
  <c r="K131" i="1"/>
  <c r="AL131" i="1" s="1"/>
  <c r="K167" i="1"/>
  <c r="AL167" i="1" s="1"/>
  <c r="K203" i="1"/>
  <c r="AL203" i="1" s="1"/>
  <c r="K518" i="1"/>
  <c r="AL518" i="1" s="1"/>
  <c r="K77" i="1"/>
  <c r="AL77" i="1" s="1"/>
  <c r="K383" i="1"/>
  <c r="AL383" i="1" s="1"/>
  <c r="K482" i="1"/>
  <c r="AL482" i="1" s="1"/>
  <c r="K248" i="1"/>
  <c r="AL248" i="1" s="1"/>
  <c r="K572" i="1"/>
  <c r="AL572" i="1" s="1"/>
  <c r="K608" i="1"/>
  <c r="AL608" i="1" s="1"/>
  <c r="K644" i="1"/>
  <c r="AL644" i="1" s="1"/>
  <c r="K680" i="1"/>
  <c r="AL680" i="1" s="1"/>
  <c r="K698" i="1"/>
  <c r="AL698" i="1" s="1"/>
  <c r="K68" i="1"/>
  <c r="AL68" i="1" s="1"/>
  <c r="K356" i="1"/>
  <c r="AL356" i="1" s="1"/>
  <c r="K473" i="1"/>
  <c r="AL473" i="1" s="1"/>
  <c r="K122" i="1"/>
  <c r="AL122" i="1" s="1"/>
  <c r="K158" i="1"/>
  <c r="AL158" i="1" s="1"/>
  <c r="K194" i="1"/>
  <c r="AL194" i="1" s="1"/>
  <c r="K509" i="1"/>
  <c r="AL509" i="1" s="1"/>
  <c r="K59" i="1"/>
  <c r="AL59" i="1" s="1"/>
  <c r="K365" i="1"/>
  <c r="AL365" i="1" s="1"/>
  <c r="K221" i="1"/>
  <c r="AL221" i="1" s="1"/>
  <c r="K545" i="1"/>
  <c r="AL545" i="1" s="1"/>
  <c r="K581" i="1"/>
  <c r="AL581" i="1" s="1"/>
  <c r="K617" i="1"/>
  <c r="AL617" i="1" s="1"/>
  <c r="K653" i="1"/>
  <c r="AL653" i="1" s="1"/>
  <c r="K689" i="1"/>
  <c r="AL689" i="1" s="1"/>
  <c r="K86" i="1"/>
  <c r="AL86" i="1" s="1"/>
  <c r="K374" i="1"/>
  <c r="AL374" i="1" s="1"/>
  <c r="K455" i="1"/>
  <c r="AL455" i="1" s="1"/>
  <c r="K113" i="1"/>
  <c r="AL113" i="1" s="1"/>
  <c r="K149" i="1"/>
  <c r="AL149" i="1" s="1"/>
  <c r="K185" i="1"/>
  <c r="AL185" i="1" s="1"/>
  <c r="K500" i="1"/>
  <c r="AL500" i="1" s="1"/>
  <c r="K41" i="1"/>
  <c r="AL41" i="1" s="1"/>
  <c r="K347" i="1"/>
  <c r="AL347" i="1" s="1"/>
  <c r="K230" i="1"/>
  <c r="AL230" i="1" s="1"/>
  <c r="K554" i="1"/>
  <c r="AL554" i="1" s="1"/>
  <c r="K590" i="1"/>
  <c r="AL590" i="1" s="1"/>
  <c r="K626" i="1"/>
  <c r="AL626" i="1" s="1"/>
  <c r="K662" i="1"/>
  <c r="AL662" i="1" s="1"/>
  <c r="K32" i="1"/>
  <c r="AL32" i="1" s="1"/>
  <c r="K320" i="1"/>
  <c r="AL320" i="1" s="1"/>
  <c r="K392" i="1"/>
  <c r="AL392" i="1" s="1"/>
  <c r="K104" i="1"/>
  <c r="AL104" i="1" s="1"/>
  <c r="K140" i="1"/>
  <c r="AL140" i="1" s="1"/>
  <c r="K176" i="1"/>
  <c r="AL176" i="1" s="1"/>
  <c r="K212" i="1"/>
  <c r="AL212" i="1" s="1"/>
  <c r="K491" i="1"/>
  <c r="AL491" i="1" s="1"/>
  <c r="K527" i="1"/>
  <c r="AL527" i="1" s="1"/>
  <c r="K23" i="1"/>
  <c r="AL23" i="1" s="1"/>
  <c r="K329" i="1"/>
  <c r="AL329" i="1" s="1"/>
  <c r="K464" i="1"/>
  <c r="AL464" i="1" s="1"/>
  <c r="K239" i="1"/>
  <c r="AL239" i="1" s="1"/>
  <c r="K563" i="1"/>
  <c r="AL563" i="1" s="1"/>
  <c r="K599" i="1"/>
  <c r="AL599" i="1" s="1"/>
  <c r="K635" i="1"/>
  <c r="AL635" i="1" s="1"/>
  <c r="K671" i="1"/>
  <c r="AL671" i="1" s="1"/>
  <c r="U5" i="1"/>
  <c r="J408" i="1"/>
  <c r="AJ408" i="1" s="1"/>
  <c r="J399" i="1"/>
  <c r="AJ399" i="1" s="1"/>
  <c r="J12" i="1"/>
  <c r="AJ12" i="1" s="1"/>
  <c r="J534" i="1"/>
  <c r="AJ534" i="1" s="1"/>
  <c r="J309" i="1"/>
  <c r="AJ309" i="1" s="1"/>
  <c r="J291" i="1"/>
  <c r="AJ291" i="1" s="1"/>
  <c r="J273" i="1"/>
  <c r="AJ273" i="1" s="1"/>
  <c r="J255" i="1"/>
  <c r="AJ255" i="1" s="1"/>
  <c r="J417" i="1"/>
  <c r="AJ417" i="1" s="1"/>
  <c r="J3" i="1"/>
  <c r="AJ3" i="1" s="1"/>
  <c r="J723" i="1"/>
  <c r="AJ723" i="1" s="1"/>
  <c r="J435" i="1"/>
  <c r="AJ435" i="1" s="1"/>
  <c r="J732" i="1"/>
  <c r="AJ732" i="1" s="1"/>
  <c r="J714" i="1"/>
  <c r="AJ714" i="1" s="1"/>
  <c r="J705" i="1"/>
  <c r="AJ705" i="1" s="1"/>
  <c r="J444" i="1"/>
  <c r="AJ444" i="1" s="1"/>
  <c r="J426" i="1"/>
  <c r="AJ426" i="1" s="1"/>
  <c r="J300" i="1"/>
  <c r="AJ300" i="1" s="1"/>
  <c r="J282" i="1"/>
  <c r="AJ282" i="1" s="1"/>
  <c r="J264" i="1"/>
  <c r="AJ264" i="1" s="1"/>
  <c r="J84" i="1"/>
  <c r="AJ84" i="1" s="1"/>
  <c r="J336" i="1"/>
  <c r="AJ336" i="1" s="1"/>
  <c r="J390" i="1"/>
  <c r="AJ390" i="1" s="1"/>
  <c r="J453" i="1"/>
  <c r="AJ453" i="1" s="1"/>
  <c r="J111" i="1"/>
  <c r="AJ111" i="1" s="1"/>
  <c r="J147" i="1"/>
  <c r="AJ147" i="1" s="1"/>
  <c r="J183" i="1"/>
  <c r="AJ183" i="1" s="1"/>
  <c r="J210" i="1"/>
  <c r="AJ210" i="1" s="1"/>
  <c r="J498" i="1"/>
  <c r="AJ498" i="1" s="1"/>
  <c r="J39" i="1"/>
  <c r="AJ39" i="1" s="1"/>
  <c r="J381" i="1"/>
  <c r="AJ381" i="1" s="1"/>
  <c r="J228" i="1"/>
  <c r="AJ228" i="1" s="1"/>
  <c r="J552" i="1"/>
  <c r="AJ552" i="1" s="1"/>
  <c r="J588" i="1"/>
  <c r="AJ588" i="1" s="1"/>
  <c r="J624" i="1"/>
  <c r="AJ624" i="1" s="1"/>
  <c r="J660" i="1"/>
  <c r="AJ660" i="1" s="1"/>
  <c r="J30" i="1"/>
  <c r="AJ30" i="1" s="1"/>
  <c r="J354" i="1"/>
  <c r="AJ354" i="1" s="1"/>
  <c r="J102" i="1"/>
  <c r="AJ102" i="1" s="1"/>
  <c r="J138" i="1"/>
  <c r="AJ138" i="1" s="1"/>
  <c r="J174" i="1"/>
  <c r="AJ174" i="1" s="1"/>
  <c r="J489" i="1"/>
  <c r="AJ489" i="1" s="1"/>
  <c r="J525" i="1"/>
  <c r="AJ525" i="1" s="1"/>
  <c r="J21" i="1"/>
  <c r="AJ21" i="1" s="1"/>
  <c r="J363" i="1"/>
  <c r="AJ363" i="1" s="1"/>
  <c r="J462" i="1"/>
  <c r="AJ462" i="1" s="1"/>
  <c r="J237" i="1"/>
  <c r="AJ237" i="1" s="1"/>
  <c r="J561" i="1"/>
  <c r="AJ561" i="1" s="1"/>
  <c r="J597" i="1"/>
  <c r="AJ597" i="1" s="1"/>
  <c r="J633" i="1"/>
  <c r="AJ633" i="1" s="1"/>
  <c r="J669" i="1"/>
  <c r="AJ669" i="1" s="1"/>
  <c r="J48" i="1"/>
  <c r="AJ48" i="1" s="1"/>
  <c r="J372" i="1"/>
  <c r="AJ372" i="1" s="1"/>
  <c r="J93" i="1"/>
  <c r="AJ93" i="1" s="1"/>
  <c r="J129" i="1"/>
  <c r="AJ129" i="1" s="1"/>
  <c r="J165" i="1"/>
  <c r="AJ165" i="1" s="1"/>
  <c r="J201" i="1"/>
  <c r="AJ201" i="1" s="1"/>
  <c r="J516" i="1"/>
  <c r="AJ516" i="1" s="1"/>
  <c r="J75" i="1"/>
  <c r="AJ75" i="1" s="1"/>
  <c r="J345" i="1"/>
  <c r="AJ345" i="1" s="1"/>
  <c r="J480" i="1"/>
  <c r="AJ480" i="1" s="1"/>
  <c r="J246" i="1"/>
  <c r="AJ246" i="1" s="1"/>
  <c r="J570" i="1"/>
  <c r="AJ570" i="1" s="1"/>
  <c r="J606" i="1"/>
  <c r="AJ606" i="1" s="1"/>
  <c r="J642" i="1"/>
  <c r="AJ642" i="1" s="1"/>
  <c r="J678" i="1"/>
  <c r="AJ678" i="1" s="1"/>
  <c r="J696" i="1"/>
  <c r="AJ696" i="1" s="1"/>
  <c r="J66" i="1"/>
  <c r="AJ66" i="1" s="1"/>
  <c r="J318" i="1"/>
  <c r="AJ318" i="1" s="1"/>
  <c r="J471" i="1"/>
  <c r="AJ471" i="1" s="1"/>
  <c r="J120" i="1"/>
  <c r="AJ120" i="1" s="1"/>
  <c r="J156" i="1"/>
  <c r="AJ156" i="1" s="1"/>
  <c r="J192" i="1"/>
  <c r="AJ192" i="1" s="1"/>
  <c r="J507" i="1"/>
  <c r="AJ507" i="1" s="1"/>
  <c r="J57" i="1"/>
  <c r="AJ57" i="1" s="1"/>
  <c r="J327" i="1"/>
  <c r="AJ327" i="1" s="1"/>
  <c r="J219" i="1"/>
  <c r="AJ219" i="1" s="1"/>
  <c r="J543" i="1"/>
  <c r="AJ543" i="1" s="1"/>
  <c r="J579" i="1"/>
  <c r="AJ579" i="1" s="1"/>
  <c r="J615" i="1"/>
  <c r="AJ615" i="1" s="1"/>
  <c r="J651" i="1"/>
  <c r="AJ651" i="1" s="1"/>
  <c r="J687" i="1"/>
  <c r="AJ687" i="1" s="1"/>
  <c r="U3" i="1"/>
  <c r="F715" i="1"/>
  <c r="AF715" i="1" s="1"/>
  <c r="F724" i="1"/>
  <c r="AF724" i="1" s="1"/>
  <c r="F445" i="1"/>
  <c r="AF445" i="1" s="1"/>
  <c r="F400" i="1"/>
  <c r="AF400" i="1" s="1"/>
  <c r="F310" i="1"/>
  <c r="AF310" i="1" s="1"/>
  <c r="F292" i="1"/>
  <c r="AF292" i="1" s="1"/>
  <c r="F274" i="1"/>
  <c r="AF274" i="1" s="1"/>
  <c r="F256" i="1"/>
  <c r="AF256" i="1" s="1"/>
  <c r="F4" i="1"/>
  <c r="AF4" i="1" s="1"/>
  <c r="F733" i="1"/>
  <c r="AF733" i="1" s="1"/>
  <c r="F535" i="1"/>
  <c r="AF535" i="1" s="1"/>
  <c r="F436" i="1"/>
  <c r="AF436" i="1" s="1"/>
  <c r="F301" i="1"/>
  <c r="AF301" i="1" s="1"/>
  <c r="F283" i="1"/>
  <c r="AF283" i="1" s="1"/>
  <c r="F265" i="1"/>
  <c r="AF265" i="1" s="1"/>
  <c r="F409" i="1"/>
  <c r="AF409" i="1" s="1"/>
  <c r="F706" i="1"/>
  <c r="AF706" i="1" s="1"/>
  <c r="F418" i="1"/>
  <c r="AF418" i="1" s="1"/>
  <c r="F427" i="1"/>
  <c r="AF427" i="1" s="1"/>
  <c r="F13" i="1"/>
  <c r="AF13" i="1" s="1"/>
  <c r="F31" i="1"/>
  <c r="AF31" i="1" s="1"/>
  <c r="F355" i="1"/>
  <c r="AF355" i="1" s="1"/>
  <c r="F472" i="1"/>
  <c r="AF472" i="1" s="1"/>
  <c r="F121" i="1"/>
  <c r="AF121" i="1" s="1"/>
  <c r="F157" i="1"/>
  <c r="AF157" i="1" s="1"/>
  <c r="F193" i="1"/>
  <c r="AF193" i="1" s="1"/>
  <c r="F211" i="1"/>
  <c r="AF211" i="1" s="1"/>
  <c r="F508" i="1"/>
  <c r="AF508" i="1" s="1"/>
  <c r="F58" i="1"/>
  <c r="AF58" i="1" s="1"/>
  <c r="F328" i="1"/>
  <c r="AF328" i="1" s="1"/>
  <c r="F463" i="1"/>
  <c r="AF463" i="1" s="1"/>
  <c r="F238" i="1"/>
  <c r="AF238" i="1" s="1"/>
  <c r="F562" i="1"/>
  <c r="AF562" i="1" s="1"/>
  <c r="F598" i="1"/>
  <c r="AF598" i="1" s="1"/>
  <c r="F634" i="1"/>
  <c r="AF634" i="1" s="1"/>
  <c r="F670" i="1"/>
  <c r="AF670" i="1" s="1"/>
  <c r="F49" i="1"/>
  <c r="AF49" i="1" s="1"/>
  <c r="F373" i="1"/>
  <c r="AF373" i="1" s="1"/>
  <c r="F454" i="1"/>
  <c r="AF454" i="1" s="1"/>
  <c r="F112" i="1"/>
  <c r="AF112" i="1" s="1"/>
  <c r="F148" i="1"/>
  <c r="AF148" i="1" s="1"/>
  <c r="F184" i="1"/>
  <c r="AF184" i="1" s="1"/>
  <c r="F499" i="1"/>
  <c r="AF499" i="1" s="1"/>
  <c r="F40" i="1"/>
  <c r="AF40" i="1" s="1"/>
  <c r="F382" i="1"/>
  <c r="AF382" i="1" s="1"/>
  <c r="F481" i="1"/>
  <c r="AF481" i="1" s="1"/>
  <c r="F247" i="1"/>
  <c r="AF247" i="1" s="1"/>
  <c r="F571" i="1"/>
  <c r="AF571" i="1" s="1"/>
  <c r="F607" i="1"/>
  <c r="AF607" i="1" s="1"/>
  <c r="F643" i="1"/>
  <c r="AF643" i="1" s="1"/>
  <c r="F661" i="1"/>
  <c r="AF661" i="1" s="1"/>
  <c r="F679" i="1"/>
  <c r="AF679" i="1" s="1"/>
  <c r="F697" i="1"/>
  <c r="AF697" i="1" s="1"/>
  <c r="F67" i="1"/>
  <c r="AF67" i="1" s="1"/>
  <c r="F319" i="1"/>
  <c r="AF319" i="1" s="1"/>
  <c r="F391" i="1"/>
  <c r="AF391" i="1" s="1"/>
  <c r="F103" i="1"/>
  <c r="AF103" i="1" s="1"/>
  <c r="F139" i="1"/>
  <c r="AF139" i="1" s="1"/>
  <c r="F175" i="1"/>
  <c r="AF175" i="1" s="1"/>
  <c r="F490" i="1"/>
  <c r="AF490" i="1" s="1"/>
  <c r="F526" i="1"/>
  <c r="AF526" i="1" s="1"/>
  <c r="F22" i="1"/>
  <c r="AF22" i="1" s="1"/>
  <c r="F364" i="1"/>
  <c r="AF364" i="1" s="1"/>
  <c r="F220" i="1"/>
  <c r="AF220" i="1" s="1"/>
  <c r="F544" i="1"/>
  <c r="AF544" i="1" s="1"/>
  <c r="F580" i="1"/>
  <c r="AF580" i="1" s="1"/>
  <c r="F616" i="1"/>
  <c r="AF616" i="1" s="1"/>
  <c r="F652" i="1"/>
  <c r="AF652" i="1" s="1"/>
  <c r="F688" i="1"/>
  <c r="AF688" i="1" s="1"/>
  <c r="F85" i="1"/>
  <c r="AF85" i="1" s="1"/>
  <c r="F337" i="1"/>
  <c r="AF337" i="1" s="1"/>
  <c r="F94" i="1"/>
  <c r="AF94" i="1" s="1"/>
  <c r="F130" i="1"/>
  <c r="AF130" i="1" s="1"/>
  <c r="F166" i="1"/>
  <c r="AF166" i="1" s="1"/>
  <c r="F202" i="1"/>
  <c r="AF202" i="1" s="1"/>
  <c r="F517" i="1"/>
  <c r="AF517" i="1" s="1"/>
  <c r="F76" i="1"/>
  <c r="AF76" i="1" s="1"/>
  <c r="F346" i="1"/>
  <c r="AF346" i="1" s="1"/>
  <c r="F229" i="1"/>
  <c r="AF229" i="1" s="1"/>
  <c r="F553" i="1"/>
  <c r="AF553" i="1" s="1"/>
  <c r="F589" i="1"/>
  <c r="AF589" i="1" s="1"/>
  <c r="F625" i="1"/>
  <c r="AF625" i="1" s="1"/>
  <c r="D715" i="1"/>
  <c r="D733" i="1"/>
  <c r="D724" i="1"/>
  <c r="D535" i="1"/>
  <c r="D445" i="1"/>
  <c r="D400" i="1"/>
  <c r="D301" i="1"/>
  <c r="D283" i="1"/>
  <c r="D265" i="1"/>
  <c r="D13" i="1"/>
  <c r="D436" i="1"/>
  <c r="D310" i="1"/>
  <c r="D292" i="1"/>
  <c r="D274" i="1"/>
  <c r="D256" i="1"/>
  <c r="D409" i="1"/>
  <c r="D4" i="1"/>
  <c r="D706" i="1"/>
  <c r="D418" i="1"/>
  <c r="D427" i="1"/>
  <c r="D67" i="1"/>
  <c r="D319" i="1"/>
  <c r="D103" i="1"/>
  <c r="D139" i="1"/>
  <c r="D175" i="1"/>
  <c r="D490" i="1"/>
  <c r="D526" i="1"/>
  <c r="D22" i="1"/>
  <c r="D364" i="1"/>
  <c r="D220" i="1"/>
  <c r="D544" i="1"/>
  <c r="D580" i="1"/>
  <c r="D616" i="1"/>
  <c r="D652" i="1"/>
  <c r="D688" i="1"/>
  <c r="D85" i="1"/>
  <c r="D337" i="1"/>
  <c r="D94" i="1"/>
  <c r="D130" i="1"/>
  <c r="D166" i="1"/>
  <c r="D202" i="1"/>
  <c r="D517" i="1"/>
  <c r="D76" i="1"/>
  <c r="D346" i="1"/>
  <c r="D229" i="1"/>
  <c r="D553" i="1"/>
  <c r="D589" i="1"/>
  <c r="D625" i="1"/>
  <c r="D31" i="1"/>
  <c r="D355" i="1"/>
  <c r="D391" i="1"/>
  <c r="D472" i="1"/>
  <c r="D121" i="1"/>
  <c r="D157" i="1"/>
  <c r="D193" i="1"/>
  <c r="D211" i="1"/>
  <c r="D508" i="1"/>
  <c r="D58" i="1"/>
  <c r="D328" i="1"/>
  <c r="D463" i="1"/>
  <c r="D238" i="1"/>
  <c r="D562" i="1"/>
  <c r="D598" i="1"/>
  <c r="D634" i="1"/>
  <c r="D670" i="1"/>
  <c r="D49" i="1"/>
  <c r="D373" i="1"/>
  <c r="D454" i="1"/>
  <c r="D112" i="1"/>
  <c r="D148" i="1"/>
  <c r="D184" i="1"/>
  <c r="D499" i="1"/>
  <c r="D40" i="1"/>
  <c r="D382" i="1"/>
  <c r="D481" i="1"/>
  <c r="D247" i="1"/>
  <c r="D571" i="1"/>
  <c r="D607" i="1"/>
  <c r="D643" i="1"/>
  <c r="D661" i="1"/>
  <c r="D679" i="1"/>
  <c r="D697" i="1"/>
  <c r="K715" i="1"/>
  <c r="AL715" i="1" s="1"/>
  <c r="K724" i="1"/>
  <c r="AL724" i="1" s="1"/>
  <c r="K445" i="1"/>
  <c r="AL445" i="1" s="1"/>
  <c r="K400" i="1"/>
  <c r="AL400" i="1" s="1"/>
  <c r="K310" i="1"/>
  <c r="AL310" i="1" s="1"/>
  <c r="K292" i="1"/>
  <c r="AL292" i="1" s="1"/>
  <c r="K274" i="1"/>
  <c r="AL274" i="1" s="1"/>
  <c r="K256" i="1"/>
  <c r="AL256" i="1" s="1"/>
  <c r="K4" i="1"/>
  <c r="AL4" i="1" s="1"/>
  <c r="K733" i="1"/>
  <c r="AL733" i="1" s="1"/>
  <c r="K535" i="1"/>
  <c r="AL535" i="1" s="1"/>
  <c r="K436" i="1"/>
  <c r="AL436" i="1" s="1"/>
  <c r="K301" i="1"/>
  <c r="AL301" i="1" s="1"/>
  <c r="K283" i="1"/>
  <c r="AL283" i="1" s="1"/>
  <c r="K265" i="1"/>
  <c r="AL265" i="1" s="1"/>
  <c r="K409" i="1"/>
  <c r="AL409" i="1" s="1"/>
  <c r="K706" i="1"/>
  <c r="AL706" i="1" s="1"/>
  <c r="K418" i="1"/>
  <c r="AL418" i="1" s="1"/>
  <c r="K427" i="1"/>
  <c r="AL427" i="1" s="1"/>
  <c r="K13" i="1"/>
  <c r="AL13" i="1" s="1"/>
  <c r="K31" i="1"/>
  <c r="AL31" i="1" s="1"/>
  <c r="K319" i="1"/>
  <c r="AL319" i="1" s="1"/>
  <c r="K472" i="1"/>
  <c r="AL472" i="1" s="1"/>
  <c r="K121" i="1"/>
  <c r="AL121" i="1" s="1"/>
  <c r="K157" i="1"/>
  <c r="AL157" i="1" s="1"/>
  <c r="K193" i="1"/>
  <c r="AL193" i="1" s="1"/>
  <c r="K211" i="1"/>
  <c r="AL211" i="1" s="1"/>
  <c r="K508" i="1"/>
  <c r="AL508" i="1" s="1"/>
  <c r="K58" i="1"/>
  <c r="AL58" i="1" s="1"/>
  <c r="K364" i="1"/>
  <c r="AL364" i="1" s="1"/>
  <c r="K463" i="1"/>
  <c r="AL463" i="1" s="1"/>
  <c r="K238" i="1"/>
  <c r="AL238" i="1" s="1"/>
  <c r="K562" i="1"/>
  <c r="AL562" i="1" s="1"/>
  <c r="K598" i="1"/>
  <c r="AL598" i="1" s="1"/>
  <c r="K634" i="1"/>
  <c r="AL634" i="1" s="1"/>
  <c r="K670" i="1"/>
  <c r="AL670" i="1" s="1"/>
  <c r="K49" i="1"/>
  <c r="AL49" i="1" s="1"/>
  <c r="K337" i="1"/>
  <c r="AL337" i="1" s="1"/>
  <c r="K454" i="1"/>
  <c r="AL454" i="1" s="1"/>
  <c r="K112" i="1"/>
  <c r="AL112" i="1" s="1"/>
  <c r="K148" i="1"/>
  <c r="AL148" i="1" s="1"/>
  <c r="K184" i="1"/>
  <c r="AL184" i="1" s="1"/>
  <c r="K499" i="1"/>
  <c r="AL499" i="1" s="1"/>
  <c r="K40" i="1"/>
  <c r="AL40" i="1" s="1"/>
  <c r="K346" i="1"/>
  <c r="AL346" i="1" s="1"/>
  <c r="K481" i="1"/>
  <c r="AL481" i="1" s="1"/>
  <c r="K247" i="1"/>
  <c r="AL247" i="1" s="1"/>
  <c r="K571" i="1"/>
  <c r="AL571" i="1" s="1"/>
  <c r="K607" i="1"/>
  <c r="AL607" i="1" s="1"/>
  <c r="K643" i="1"/>
  <c r="AL643" i="1" s="1"/>
  <c r="K661" i="1"/>
  <c r="AL661" i="1" s="1"/>
  <c r="K679" i="1"/>
  <c r="AL679" i="1" s="1"/>
  <c r="K697" i="1"/>
  <c r="AL697" i="1" s="1"/>
  <c r="K67" i="1"/>
  <c r="AL67" i="1" s="1"/>
  <c r="K355" i="1"/>
  <c r="AL355" i="1" s="1"/>
  <c r="K391" i="1"/>
  <c r="AL391" i="1" s="1"/>
  <c r="K103" i="1"/>
  <c r="AL103" i="1" s="1"/>
  <c r="K139" i="1"/>
  <c r="AL139" i="1" s="1"/>
  <c r="K175" i="1"/>
  <c r="AL175" i="1" s="1"/>
  <c r="K490" i="1"/>
  <c r="AL490" i="1" s="1"/>
  <c r="K526" i="1"/>
  <c r="AL526" i="1" s="1"/>
  <c r="K22" i="1"/>
  <c r="AL22" i="1" s="1"/>
  <c r="K328" i="1"/>
  <c r="AL328" i="1" s="1"/>
  <c r="K220" i="1"/>
  <c r="AL220" i="1" s="1"/>
  <c r="K544" i="1"/>
  <c r="AL544" i="1" s="1"/>
  <c r="K580" i="1"/>
  <c r="AL580" i="1" s="1"/>
  <c r="K616" i="1"/>
  <c r="AL616" i="1" s="1"/>
  <c r="K652" i="1"/>
  <c r="AL652" i="1" s="1"/>
  <c r="K688" i="1"/>
  <c r="AL688" i="1" s="1"/>
  <c r="K85" i="1"/>
  <c r="AL85" i="1" s="1"/>
  <c r="K373" i="1"/>
  <c r="AL373" i="1" s="1"/>
  <c r="K94" i="1"/>
  <c r="AL94" i="1" s="1"/>
  <c r="K130" i="1"/>
  <c r="AL130" i="1" s="1"/>
  <c r="K166" i="1"/>
  <c r="AL166" i="1" s="1"/>
  <c r="K202" i="1"/>
  <c r="AL202" i="1" s="1"/>
  <c r="K517" i="1"/>
  <c r="AL517" i="1" s="1"/>
  <c r="K76" i="1"/>
  <c r="AL76" i="1" s="1"/>
  <c r="K382" i="1"/>
  <c r="AL382" i="1" s="1"/>
  <c r="K229" i="1"/>
  <c r="AL229" i="1" s="1"/>
  <c r="K553" i="1"/>
  <c r="AL553" i="1" s="1"/>
  <c r="K589" i="1"/>
  <c r="AL589" i="1" s="1"/>
  <c r="K625" i="1"/>
  <c r="AL625" i="1" s="1"/>
  <c r="S8" i="1" l="1"/>
  <c r="Y2" i="1"/>
  <c r="Z2" i="1"/>
  <c r="X6" i="1"/>
  <c r="W6" i="1"/>
  <c r="X8" i="1"/>
  <c r="Z8" i="1"/>
  <c r="U8" i="1"/>
  <c r="U6" i="1"/>
  <c r="S7" i="1"/>
  <c r="T7" i="1"/>
  <c r="U7" i="1"/>
  <c r="BH625" i="1"/>
  <c r="BH553" i="1"/>
  <c r="AW553" i="1"/>
  <c r="BH382" i="1"/>
  <c r="BH517" i="1"/>
  <c r="AW517" i="1"/>
  <c r="BH166" i="1"/>
  <c r="AW166" i="1"/>
  <c r="BH94" i="1"/>
  <c r="AW94" i="1"/>
  <c r="BH85" i="1"/>
  <c r="AW85" i="1"/>
  <c r="BH652" i="1"/>
  <c r="AW652" i="1"/>
  <c r="BH580" i="1"/>
  <c r="BH220" i="1"/>
  <c r="AW220" i="1"/>
  <c r="BH22" i="1"/>
  <c r="BH490" i="1"/>
  <c r="AW490" i="1"/>
  <c r="BH139" i="1"/>
  <c r="AW139" i="1"/>
  <c r="BH391" i="1"/>
  <c r="AW391" i="1"/>
  <c r="BH67" i="1"/>
  <c r="AW67" i="1"/>
  <c r="BH679" i="1"/>
  <c r="AW679" i="1"/>
  <c r="BH643" i="1"/>
  <c r="AW643" i="1"/>
  <c r="BH571" i="1"/>
  <c r="AW571" i="1"/>
  <c r="AW481" i="1"/>
  <c r="BH481" i="1"/>
  <c r="BH40" i="1"/>
  <c r="AW40" i="1"/>
  <c r="BH184" i="1"/>
  <c r="AW184" i="1"/>
  <c r="BH112" i="1"/>
  <c r="BH337" i="1"/>
  <c r="AW337" i="1"/>
  <c r="BH670" i="1"/>
  <c r="AW670" i="1"/>
  <c r="BH598" i="1"/>
  <c r="AW598" i="1"/>
  <c r="BH238" i="1"/>
  <c r="AW238" i="1"/>
  <c r="BH364" i="1"/>
  <c r="BH508" i="1"/>
  <c r="AW508" i="1"/>
  <c r="BH193" i="1"/>
  <c r="AW193" i="1"/>
  <c r="BH121" i="1"/>
  <c r="AW121" i="1"/>
  <c r="BH319" i="1"/>
  <c r="AW319" i="1"/>
  <c r="BH13" i="1"/>
  <c r="AW13" i="1"/>
  <c r="BH418" i="1"/>
  <c r="AW418" i="1"/>
  <c r="BH409" i="1"/>
  <c r="AW409" i="1"/>
  <c r="BH283" i="1"/>
  <c r="AW283" i="1"/>
  <c r="BH436" i="1"/>
  <c r="AW436" i="1"/>
  <c r="BH733" i="1"/>
  <c r="AW733" i="1"/>
  <c r="BH256" i="1"/>
  <c r="AW256" i="1"/>
  <c r="BH292" i="1"/>
  <c r="AW292" i="1"/>
  <c r="BH400" i="1"/>
  <c r="AW400" i="1"/>
  <c r="BH724" i="1"/>
  <c r="AW724" i="1"/>
  <c r="AD697" i="1"/>
  <c r="AD661" i="1"/>
  <c r="AD607" i="1"/>
  <c r="AD247" i="1"/>
  <c r="AD382" i="1"/>
  <c r="AD499" i="1"/>
  <c r="AD148" i="1"/>
  <c r="AD454" i="1"/>
  <c r="AD49" i="1"/>
  <c r="AD634" i="1"/>
  <c r="AD562" i="1"/>
  <c r="AD463" i="1"/>
  <c r="AD58" i="1"/>
  <c r="AD211" i="1"/>
  <c r="AD157" i="1"/>
  <c r="AD472" i="1"/>
  <c r="AD355" i="1"/>
  <c r="AD625" i="1"/>
  <c r="AD553" i="1"/>
  <c r="AD346" i="1"/>
  <c r="AD517" i="1"/>
  <c r="AD166" i="1"/>
  <c r="AD94" i="1"/>
  <c r="AD85" i="1"/>
  <c r="AD652" i="1"/>
  <c r="AD580" i="1"/>
  <c r="AD220" i="1"/>
  <c r="AD22" i="1"/>
  <c r="AD490" i="1"/>
  <c r="AD139" i="1"/>
  <c r="AD319" i="1"/>
  <c r="AD427" i="1"/>
  <c r="AD706" i="1"/>
  <c r="AD409" i="1"/>
  <c r="AD274" i="1"/>
  <c r="AD310" i="1"/>
  <c r="AD13" i="1"/>
  <c r="AD283" i="1"/>
  <c r="AD400" i="1"/>
  <c r="AD535" i="1"/>
  <c r="AD733" i="1"/>
  <c r="BB625" i="1"/>
  <c r="BB553" i="1"/>
  <c r="BB346" i="1"/>
  <c r="BB517" i="1"/>
  <c r="AQ517" i="1"/>
  <c r="BB166" i="1"/>
  <c r="AQ166" i="1"/>
  <c r="BB94" i="1"/>
  <c r="AQ94" i="1"/>
  <c r="BB85" i="1"/>
  <c r="BB652" i="1"/>
  <c r="AQ652" i="1"/>
  <c r="BB580" i="1"/>
  <c r="BB220" i="1"/>
  <c r="AQ220" i="1"/>
  <c r="AQ22" i="1"/>
  <c r="BB22" i="1"/>
  <c r="BB490" i="1"/>
  <c r="AQ490" i="1"/>
  <c r="BB139" i="1"/>
  <c r="AQ139" i="1"/>
  <c r="BB391" i="1"/>
  <c r="AQ391" i="1"/>
  <c r="AQ67" i="1"/>
  <c r="BB67" i="1"/>
  <c r="BB679" i="1"/>
  <c r="BB643" i="1"/>
  <c r="AQ643" i="1"/>
  <c r="BB571" i="1"/>
  <c r="AQ571" i="1"/>
  <c r="BB481" i="1"/>
  <c r="AQ481" i="1"/>
  <c r="AQ40" i="1"/>
  <c r="BB40" i="1"/>
  <c r="BB184" i="1"/>
  <c r="BB112" i="1"/>
  <c r="BB373" i="1"/>
  <c r="BB670" i="1"/>
  <c r="AQ670" i="1"/>
  <c r="BB598" i="1"/>
  <c r="BB238" i="1"/>
  <c r="AQ238" i="1"/>
  <c r="BB328" i="1"/>
  <c r="AQ328" i="1"/>
  <c r="BB508" i="1"/>
  <c r="AQ508" i="1"/>
  <c r="BB193" i="1"/>
  <c r="BB121" i="1"/>
  <c r="AQ121" i="1"/>
  <c r="BB355" i="1"/>
  <c r="AQ355" i="1"/>
  <c r="BB13" i="1"/>
  <c r="BB418" i="1"/>
  <c r="AQ418" i="1"/>
  <c r="BB409" i="1"/>
  <c r="AQ409" i="1"/>
  <c r="BB283" i="1"/>
  <c r="BB436" i="1"/>
  <c r="AQ436" i="1"/>
  <c r="AQ733" i="1"/>
  <c r="BB733" i="1"/>
  <c r="BB256" i="1"/>
  <c r="BB292" i="1"/>
  <c r="BB400" i="1"/>
  <c r="BB724" i="1"/>
  <c r="AQ724" i="1"/>
  <c r="F723" i="1"/>
  <c r="AF723" i="1" s="1"/>
  <c r="F435" i="1"/>
  <c r="AF435" i="1" s="1"/>
  <c r="F12" i="1"/>
  <c r="AF12" i="1" s="1"/>
  <c r="F714" i="1"/>
  <c r="AF714" i="1" s="1"/>
  <c r="F534" i="1"/>
  <c r="AF534" i="1" s="1"/>
  <c r="F705" i="1"/>
  <c r="AF705" i="1" s="1"/>
  <c r="F444" i="1"/>
  <c r="AF444" i="1" s="1"/>
  <c r="F426" i="1"/>
  <c r="AF426" i="1" s="1"/>
  <c r="F309" i="1"/>
  <c r="AF309" i="1" s="1"/>
  <c r="F291" i="1"/>
  <c r="AF291" i="1" s="1"/>
  <c r="F273" i="1"/>
  <c r="AF273" i="1" s="1"/>
  <c r="F255" i="1"/>
  <c r="AF255" i="1" s="1"/>
  <c r="F3" i="1"/>
  <c r="AF3" i="1" s="1"/>
  <c r="F408" i="1"/>
  <c r="AF408" i="1" s="1"/>
  <c r="F399" i="1"/>
  <c r="AF399" i="1" s="1"/>
  <c r="F732" i="1"/>
  <c r="AF732" i="1" s="1"/>
  <c r="F300" i="1"/>
  <c r="AF300" i="1" s="1"/>
  <c r="F282" i="1"/>
  <c r="AF282" i="1" s="1"/>
  <c r="F264" i="1"/>
  <c r="AF264" i="1" s="1"/>
  <c r="F417" i="1"/>
  <c r="AF417" i="1" s="1"/>
  <c r="F84" i="1"/>
  <c r="AF84" i="1" s="1"/>
  <c r="F336" i="1"/>
  <c r="AF336" i="1" s="1"/>
  <c r="F390" i="1"/>
  <c r="AF390" i="1" s="1"/>
  <c r="F453" i="1"/>
  <c r="AF453" i="1" s="1"/>
  <c r="F111" i="1"/>
  <c r="AF111" i="1" s="1"/>
  <c r="F147" i="1"/>
  <c r="AF147" i="1" s="1"/>
  <c r="F183" i="1"/>
  <c r="AF183" i="1" s="1"/>
  <c r="F498" i="1"/>
  <c r="AF498" i="1" s="1"/>
  <c r="F39" i="1"/>
  <c r="AF39" i="1" s="1"/>
  <c r="F381" i="1"/>
  <c r="AF381" i="1" s="1"/>
  <c r="F228" i="1"/>
  <c r="AF228" i="1" s="1"/>
  <c r="F552" i="1"/>
  <c r="AF552" i="1" s="1"/>
  <c r="F588" i="1"/>
  <c r="AF588" i="1" s="1"/>
  <c r="F624" i="1"/>
  <c r="AF624" i="1" s="1"/>
  <c r="F660" i="1"/>
  <c r="AF660" i="1" s="1"/>
  <c r="F30" i="1"/>
  <c r="AF30" i="1" s="1"/>
  <c r="F354" i="1"/>
  <c r="AF354" i="1" s="1"/>
  <c r="F102" i="1"/>
  <c r="AF102" i="1" s="1"/>
  <c r="F138" i="1"/>
  <c r="AF138" i="1" s="1"/>
  <c r="F174" i="1"/>
  <c r="AF174" i="1" s="1"/>
  <c r="F489" i="1"/>
  <c r="AF489" i="1" s="1"/>
  <c r="F525" i="1"/>
  <c r="AF525" i="1" s="1"/>
  <c r="F21" i="1"/>
  <c r="AF21" i="1" s="1"/>
  <c r="F363" i="1"/>
  <c r="AF363" i="1" s="1"/>
  <c r="F462" i="1"/>
  <c r="AF462" i="1" s="1"/>
  <c r="F237" i="1"/>
  <c r="AF237" i="1" s="1"/>
  <c r="F561" i="1"/>
  <c r="AF561" i="1" s="1"/>
  <c r="F597" i="1"/>
  <c r="AF597" i="1" s="1"/>
  <c r="F633" i="1"/>
  <c r="AF633" i="1" s="1"/>
  <c r="F669" i="1"/>
  <c r="AF669" i="1" s="1"/>
  <c r="F48" i="1"/>
  <c r="AF48" i="1" s="1"/>
  <c r="F372" i="1"/>
  <c r="AF372" i="1" s="1"/>
  <c r="F93" i="1"/>
  <c r="AF93" i="1" s="1"/>
  <c r="F129" i="1"/>
  <c r="AF129" i="1" s="1"/>
  <c r="F165" i="1"/>
  <c r="AF165" i="1" s="1"/>
  <c r="F201" i="1"/>
  <c r="AF201" i="1" s="1"/>
  <c r="F516" i="1"/>
  <c r="AF516" i="1" s="1"/>
  <c r="F75" i="1"/>
  <c r="AF75" i="1" s="1"/>
  <c r="F345" i="1"/>
  <c r="AF345" i="1" s="1"/>
  <c r="F480" i="1"/>
  <c r="AF480" i="1" s="1"/>
  <c r="F246" i="1"/>
  <c r="AF246" i="1" s="1"/>
  <c r="F570" i="1"/>
  <c r="AF570" i="1" s="1"/>
  <c r="F606" i="1"/>
  <c r="AF606" i="1" s="1"/>
  <c r="F642" i="1"/>
  <c r="AF642" i="1" s="1"/>
  <c r="F678" i="1"/>
  <c r="AF678" i="1" s="1"/>
  <c r="F696" i="1"/>
  <c r="AF696" i="1" s="1"/>
  <c r="F66" i="1"/>
  <c r="AF66" i="1" s="1"/>
  <c r="F318" i="1"/>
  <c r="AF318" i="1" s="1"/>
  <c r="F471" i="1"/>
  <c r="AF471" i="1" s="1"/>
  <c r="F120" i="1"/>
  <c r="AF120" i="1" s="1"/>
  <c r="F156" i="1"/>
  <c r="AF156" i="1" s="1"/>
  <c r="F192" i="1"/>
  <c r="AF192" i="1" s="1"/>
  <c r="F507" i="1"/>
  <c r="AF507" i="1" s="1"/>
  <c r="F57" i="1"/>
  <c r="AF57" i="1" s="1"/>
  <c r="F327" i="1"/>
  <c r="AF327" i="1" s="1"/>
  <c r="F219" i="1"/>
  <c r="AF219" i="1" s="1"/>
  <c r="F543" i="1"/>
  <c r="AF543" i="1" s="1"/>
  <c r="F579" i="1"/>
  <c r="AF579" i="1" s="1"/>
  <c r="F615" i="1"/>
  <c r="AF615" i="1" s="1"/>
  <c r="F651" i="1"/>
  <c r="AF651" i="1" s="1"/>
  <c r="F687" i="1"/>
  <c r="AF687" i="1" s="1"/>
  <c r="BF687" i="1"/>
  <c r="AU687" i="1"/>
  <c r="BF615" i="1"/>
  <c r="AU615" i="1"/>
  <c r="BF543" i="1"/>
  <c r="BF327" i="1"/>
  <c r="AU327" i="1"/>
  <c r="BF507" i="1"/>
  <c r="BF156" i="1"/>
  <c r="AU156" i="1"/>
  <c r="AU471" i="1"/>
  <c r="BF471" i="1"/>
  <c r="BF66" i="1"/>
  <c r="AU66" i="1"/>
  <c r="BF678" i="1"/>
  <c r="AU678" i="1"/>
  <c r="BF606" i="1"/>
  <c r="AU606" i="1"/>
  <c r="BF246" i="1"/>
  <c r="AU246" i="1"/>
  <c r="BF345" i="1"/>
  <c r="BF516" i="1"/>
  <c r="BF165" i="1"/>
  <c r="AU165" i="1"/>
  <c r="BF93" i="1"/>
  <c r="AU93" i="1"/>
  <c r="BF48" i="1"/>
  <c r="AU48" i="1"/>
  <c r="BF633" i="1"/>
  <c r="AU633" i="1"/>
  <c r="BF561" i="1"/>
  <c r="BF462" i="1"/>
  <c r="BF21" i="1"/>
  <c r="AU21" i="1"/>
  <c r="BF489" i="1"/>
  <c r="AU489" i="1"/>
  <c r="BF138" i="1"/>
  <c r="AU138" i="1"/>
  <c r="BF354" i="1"/>
  <c r="BF660" i="1"/>
  <c r="AU660" i="1"/>
  <c r="BF588" i="1"/>
  <c r="AU588" i="1"/>
  <c r="BF228" i="1"/>
  <c r="BF39" i="1"/>
  <c r="AU39" i="1"/>
  <c r="BF210" i="1"/>
  <c r="BF147" i="1"/>
  <c r="AU453" i="1"/>
  <c r="BF453" i="1"/>
  <c r="BF336" i="1"/>
  <c r="AU336" i="1"/>
  <c r="BF264" i="1"/>
  <c r="AU264" i="1"/>
  <c r="BF300" i="1"/>
  <c r="AU300" i="1"/>
  <c r="BF444" i="1"/>
  <c r="AU444" i="1"/>
  <c r="BF714" i="1"/>
  <c r="AU714" i="1"/>
  <c r="BF435" i="1"/>
  <c r="AU435" i="1"/>
  <c r="AU3" i="1"/>
  <c r="BF3" i="1"/>
  <c r="BF255" i="1"/>
  <c r="AU255" i="1"/>
  <c r="BF291" i="1"/>
  <c r="BF534" i="1"/>
  <c r="AU534" i="1"/>
  <c r="BF399" i="1"/>
  <c r="F446" i="1"/>
  <c r="AF446" i="1" s="1"/>
  <c r="F428" i="1"/>
  <c r="AF428" i="1" s="1"/>
  <c r="F734" i="1"/>
  <c r="AF734" i="1" s="1"/>
  <c r="F725" i="1"/>
  <c r="AF725" i="1" s="1"/>
  <c r="F410" i="1"/>
  <c r="AF410" i="1" s="1"/>
  <c r="F302" i="1"/>
  <c r="AF302" i="1" s="1"/>
  <c r="F284" i="1"/>
  <c r="AF284" i="1" s="1"/>
  <c r="F266" i="1"/>
  <c r="AF266" i="1" s="1"/>
  <c r="F401" i="1"/>
  <c r="AF401" i="1" s="1"/>
  <c r="F716" i="1"/>
  <c r="AF716" i="1" s="1"/>
  <c r="F707" i="1"/>
  <c r="AF707" i="1" s="1"/>
  <c r="F419" i="1"/>
  <c r="AF419" i="1" s="1"/>
  <c r="F14" i="1"/>
  <c r="AF14" i="1" s="1"/>
  <c r="F536" i="1"/>
  <c r="AF536" i="1" s="1"/>
  <c r="F311" i="1"/>
  <c r="AF311" i="1" s="1"/>
  <c r="F293" i="1"/>
  <c r="AF293" i="1" s="1"/>
  <c r="F275" i="1"/>
  <c r="AF275" i="1" s="1"/>
  <c r="F257" i="1"/>
  <c r="AF257" i="1" s="1"/>
  <c r="F437" i="1"/>
  <c r="AF437" i="1" s="1"/>
  <c r="F5" i="1"/>
  <c r="AF5" i="1" s="1"/>
  <c r="F50" i="1"/>
  <c r="AF50" i="1" s="1"/>
  <c r="F374" i="1"/>
  <c r="AF374" i="1" s="1"/>
  <c r="F95" i="1"/>
  <c r="AF95" i="1" s="1"/>
  <c r="F131" i="1"/>
  <c r="AF131" i="1" s="1"/>
  <c r="F167" i="1"/>
  <c r="AF167" i="1" s="1"/>
  <c r="F203" i="1"/>
  <c r="AF203" i="1" s="1"/>
  <c r="F518" i="1"/>
  <c r="AF518" i="1" s="1"/>
  <c r="F77" i="1"/>
  <c r="AF77" i="1" s="1"/>
  <c r="F347" i="1"/>
  <c r="AF347" i="1" s="1"/>
  <c r="F482" i="1"/>
  <c r="AF482" i="1" s="1"/>
  <c r="F248" i="1"/>
  <c r="AF248" i="1" s="1"/>
  <c r="F572" i="1"/>
  <c r="AF572" i="1" s="1"/>
  <c r="F608" i="1"/>
  <c r="AF608" i="1" s="1"/>
  <c r="F644" i="1"/>
  <c r="AF644" i="1" s="1"/>
  <c r="F680" i="1"/>
  <c r="AF680" i="1" s="1"/>
  <c r="F698" i="1"/>
  <c r="AF698" i="1" s="1"/>
  <c r="F68" i="1"/>
  <c r="AF68" i="1" s="1"/>
  <c r="F320" i="1"/>
  <c r="AF320" i="1" s="1"/>
  <c r="F473" i="1"/>
  <c r="AF473" i="1" s="1"/>
  <c r="F122" i="1"/>
  <c r="AF122" i="1" s="1"/>
  <c r="F158" i="1"/>
  <c r="AF158" i="1" s="1"/>
  <c r="F194" i="1"/>
  <c r="AF194" i="1" s="1"/>
  <c r="F509" i="1"/>
  <c r="AF509" i="1" s="1"/>
  <c r="F59" i="1"/>
  <c r="AF59" i="1" s="1"/>
  <c r="F329" i="1"/>
  <c r="AF329" i="1" s="1"/>
  <c r="F221" i="1"/>
  <c r="AF221" i="1" s="1"/>
  <c r="F545" i="1"/>
  <c r="AF545" i="1" s="1"/>
  <c r="F581" i="1"/>
  <c r="AF581" i="1" s="1"/>
  <c r="F617" i="1"/>
  <c r="AF617" i="1" s="1"/>
  <c r="F653" i="1"/>
  <c r="AF653" i="1" s="1"/>
  <c r="F689" i="1"/>
  <c r="AF689" i="1" s="1"/>
  <c r="F86" i="1"/>
  <c r="AF86" i="1" s="1"/>
  <c r="F338" i="1"/>
  <c r="AF338" i="1" s="1"/>
  <c r="F455" i="1"/>
  <c r="AF455" i="1" s="1"/>
  <c r="F113" i="1"/>
  <c r="AF113" i="1" s="1"/>
  <c r="F149" i="1"/>
  <c r="AF149" i="1" s="1"/>
  <c r="F185" i="1"/>
  <c r="AF185" i="1" s="1"/>
  <c r="F500" i="1"/>
  <c r="AF500" i="1" s="1"/>
  <c r="F41" i="1"/>
  <c r="AF41" i="1" s="1"/>
  <c r="F383" i="1"/>
  <c r="AF383" i="1" s="1"/>
  <c r="F230" i="1"/>
  <c r="AF230" i="1" s="1"/>
  <c r="F554" i="1"/>
  <c r="AF554" i="1" s="1"/>
  <c r="F590" i="1"/>
  <c r="AF590" i="1" s="1"/>
  <c r="F626" i="1"/>
  <c r="AF626" i="1" s="1"/>
  <c r="F662" i="1"/>
  <c r="AF662" i="1" s="1"/>
  <c r="F32" i="1"/>
  <c r="AF32" i="1" s="1"/>
  <c r="F356" i="1"/>
  <c r="AF356" i="1" s="1"/>
  <c r="F392" i="1"/>
  <c r="AF392" i="1" s="1"/>
  <c r="F104" i="1"/>
  <c r="AF104" i="1" s="1"/>
  <c r="F140" i="1"/>
  <c r="AF140" i="1" s="1"/>
  <c r="F176" i="1"/>
  <c r="AF176" i="1" s="1"/>
  <c r="F212" i="1"/>
  <c r="AF212" i="1" s="1"/>
  <c r="F491" i="1"/>
  <c r="AF491" i="1" s="1"/>
  <c r="F527" i="1"/>
  <c r="AF527" i="1" s="1"/>
  <c r="F23" i="1"/>
  <c r="AF23" i="1" s="1"/>
  <c r="F365" i="1"/>
  <c r="AF365" i="1" s="1"/>
  <c r="F464" i="1"/>
  <c r="AF464" i="1" s="1"/>
  <c r="F239" i="1"/>
  <c r="AF239" i="1" s="1"/>
  <c r="F563" i="1"/>
  <c r="AF563" i="1" s="1"/>
  <c r="F599" i="1"/>
  <c r="AF599" i="1" s="1"/>
  <c r="F635" i="1"/>
  <c r="AF635" i="1" s="1"/>
  <c r="F671" i="1"/>
  <c r="AF671" i="1" s="1"/>
  <c r="BH671" i="1"/>
  <c r="AW671" i="1"/>
  <c r="BH599" i="1"/>
  <c r="AW599" i="1"/>
  <c r="BH239" i="1"/>
  <c r="AW239" i="1"/>
  <c r="BH329" i="1"/>
  <c r="AW329" i="1"/>
  <c r="BH527" i="1"/>
  <c r="AW527" i="1"/>
  <c r="BH212" i="1"/>
  <c r="BH140" i="1"/>
  <c r="AW140" i="1"/>
  <c r="BH392" i="1"/>
  <c r="AW392" i="1"/>
  <c r="BH32" i="1"/>
  <c r="BH626" i="1"/>
  <c r="BH554" i="1"/>
  <c r="AW554" i="1"/>
  <c r="BH347" i="1"/>
  <c r="AW347" i="1"/>
  <c r="BH500" i="1"/>
  <c r="AW500" i="1"/>
  <c r="BH149" i="1"/>
  <c r="AW149" i="1"/>
  <c r="BH455" i="1"/>
  <c r="AW455" i="1"/>
  <c r="BH86" i="1"/>
  <c r="BH653" i="1"/>
  <c r="BH581" i="1"/>
  <c r="AW581" i="1"/>
  <c r="BH221" i="1"/>
  <c r="AW221" i="1"/>
  <c r="AW59" i="1"/>
  <c r="BH59" i="1"/>
  <c r="BH194" i="1"/>
  <c r="AW194" i="1"/>
  <c r="BH122" i="1"/>
  <c r="AW122" i="1"/>
  <c r="BH356" i="1"/>
  <c r="AW356" i="1"/>
  <c r="BH698" i="1"/>
  <c r="BH644" i="1"/>
  <c r="AW644" i="1"/>
  <c r="BH572" i="1"/>
  <c r="AW572" i="1"/>
  <c r="BH482" i="1"/>
  <c r="AW77" i="1"/>
  <c r="BH77" i="1"/>
  <c r="BH203" i="1"/>
  <c r="AW203" i="1"/>
  <c r="BH131" i="1"/>
  <c r="BH338" i="1"/>
  <c r="AW338" i="1"/>
  <c r="BH5" i="1"/>
  <c r="BH257" i="1"/>
  <c r="AW257" i="1"/>
  <c r="BH293" i="1"/>
  <c r="BH536" i="1"/>
  <c r="AW536" i="1"/>
  <c r="BH419" i="1"/>
  <c r="BH716" i="1"/>
  <c r="AW716" i="1"/>
  <c r="BH266" i="1"/>
  <c r="AW266" i="1"/>
  <c r="BH302" i="1"/>
  <c r="AW302" i="1"/>
  <c r="BH725" i="1"/>
  <c r="AW725" i="1"/>
  <c r="BH428" i="1"/>
  <c r="AW428" i="1"/>
  <c r="E717" i="1"/>
  <c r="AE717" i="1" s="1"/>
  <c r="E420" i="1"/>
  <c r="AE420" i="1" s="1"/>
  <c r="E312" i="1"/>
  <c r="AE312" i="1" s="1"/>
  <c r="E294" i="1"/>
  <c r="AE294" i="1" s="1"/>
  <c r="E276" i="1"/>
  <c r="AE276" i="1" s="1"/>
  <c r="E258" i="1"/>
  <c r="AE258" i="1" s="1"/>
  <c r="E429" i="1"/>
  <c r="AE429" i="1" s="1"/>
  <c r="E402" i="1"/>
  <c r="AE402" i="1" s="1"/>
  <c r="E735" i="1"/>
  <c r="AE735" i="1" s="1"/>
  <c r="E708" i="1"/>
  <c r="AE708" i="1" s="1"/>
  <c r="E537" i="1"/>
  <c r="AE537" i="1" s="1"/>
  <c r="E447" i="1"/>
  <c r="AE447" i="1" s="1"/>
  <c r="E303" i="1"/>
  <c r="AE303" i="1" s="1"/>
  <c r="E285" i="1"/>
  <c r="AE285" i="1" s="1"/>
  <c r="E267" i="1"/>
  <c r="AE267" i="1" s="1"/>
  <c r="E6" i="1"/>
  <c r="AE6" i="1" s="1"/>
  <c r="E726" i="1"/>
  <c r="AE726" i="1" s="1"/>
  <c r="E438" i="1"/>
  <c r="AE438" i="1" s="1"/>
  <c r="E411" i="1"/>
  <c r="AE411" i="1" s="1"/>
  <c r="E15" i="1"/>
  <c r="AE15" i="1" s="1"/>
  <c r="E33" i="1"/>
  <c r="AE33" i="1" s="1"/>
  <c r="E321" i="1"/>
  <c r="AE321" i="1" s="1"/>
  <c r="E123" i="1"/>
  <c r="AE123" i="1" s="1"/>
  <c r="E159" i="1"/>
  <c r="AE159" i="1" s="1"/>
  <c r="E195" i="1"/>
  <c r="AE195" i="1" s="1"/>
  <c r="E510" i="1"/>
  <c r="AE510" i="1" s="1"/>
  <c r="E60" i="1"/>
  <c r="AE60" i="1" s="1"/>
  <c r="E366" i="1"/>
  <c r="AE366" i="1" s="1"/>
  <c r="E240" i="1"/>
  <c r="AE240" i="1" s="1"/>
  <c r="E564" i="1"/>
  <c r="AE564" i="1" s="1"/>
  <c r="E600" i="1"/>
  <c r="AE600" i="1" s="1"/>
  <c r="E636" i="1"/>
  <c r="AE636" i="1" s="1"/>
  <c r="E672" i="1"/>
  <c r="AE672" i="1" s="1"/>
  <c r="E51" i="1"/>
  <c r="AE51" i="1" s="1"/>
  <c r="E339" i="1"/>
  <c r="AE339" i="1" s="1"/>
  <c r="E114" i="1"/>
  <c r="AE114" i="1" s="1"/>
  <c r="E150" i="1"/>
  <c r="AE150" i="1" s="1"/>
  <c r="E186" i="1"/>
  <c r="AE186" i="1" s="1"/>
  <c r="E501" i="1"/>
  <c r="AE501" i="1" s="1"/>
  <c r="E42" i="1"/>
  <c r="AE42" i="1" s="1"/>
  <c r="E348" i="1"/>
  <c r="AE348" i="1" s="1"/>
  <c r="E483" i="1"/>
  <c r="AE483" i="1" s="1"/>
  <c r="E249" i="1"/>
  <c r="AE249" i="1" s="1"/>
  <c r="E573" i="1"/>
  <c r="AE573" i="1" s="1"/>
  <c r="E609" i="1"/>
  <c r="AE609" i="1" s="1"/>
  <c r="E645" i="1"/>
  <c r="AE645" i="1" s="1"/>
  <c r="E681" i="1"/>
  <c r="AE681" i="1" s="1"/>
  <c r="E69" i="1"/>
  <c r="AE69" i="1" s="1"/>
  <c r="E357" i="1"/>
  <c r="AE357" i="1" s="1"/>
  <c r="E474" i="1"/>
  <c r="AE474" i="1" s="1"/>
  <c r="E105" i="1"/>
  <c r="AE105" i="1" s="1"/>
  <c r="E141" i="1"/>
  <c r="AE141" i="1" s="1"/>
  <c r="E177" i="1"/>
  <c r="AE177" i="1" s="1"/>
  <c r="E213" i="1"/>
  <c r="AE213" i="1" s="1"/>
  <c r="E492" i="1"/>
  <c r="AE492" i="1" s="1"/>
  <c r="E528" i="1"/>
  <c r="AE528" i="1" s="1"/>
  <c r="E24" i="1"/>
  <c r="AE24" i="1" s="1"/>
  <c r="E330" i="1"/>
  <c r="AE330" i="1" s="1"/>
  <c r="E465" i="1"/>
  <c r="AE465" i="1" s="1"/>
  <c r="E222" i="1"/>
  <c r="AE222" i="1" s="1"/>
  <c r="E546" i="1"/>
  <c r="AE546" i="1" s="1"/>
  <c r="E582" i="1"/>
  <c r="AE582" i="1" s="1"/>
  <c r="E618" i="1"/>
  <c r="AE618" i="1" s="1"/>
  <c r="E654" i="1"/>
  <c r="AE654" i="1" s="1"/>
  <c r="E690" i="1"/>
  <c r="AE690" i="1" s="1"/>
  <c r="E87" i="1"/>
  <c r="AE87" i="1" s="1"/>
  <c r="E375" i="1"/>
  <c r="AE375" i="1" s="1"/>
  <c r="E393" i="1"/>
  <c r="AE393" i="1" s="1"/>
  <c r="E456" i="1"/>
  <c r="AE456" i="1" s="1"/>
  <c r="E96" i="1"/>
  <c r="AE96" i="1" s="1"/>
  <c r="E132" i="1"/>
  <c r="AE132" i="1" s="1"/>
  <c r="E168" i="1"/>
  <c r="AE168" i="1" s="1"/>
  <c r="E204" i="1"/>
  <c r="AE204" i="1" s="1"/>
  <c r="E519" i="1"/>
  <c r="AE519" i="1" s="1"/>
  <c r="E78" i="1"/>
  <c r="AE78" i="1" s="1"/>
  <c r="E384" i="1"/>
  <c r="AE384" i="1" s="1"/>
  <c r="E231" i="1"/>
  <c r="AE231" i="1" s="1"/>
  <c r="E555" i="1"/>
  <c r="AE555" i="1" s="1"/>
  <c r="E591" i="1"/>
  <c r="AE591" i="1" s="1"/>
  <c r="E627" i="1"/>
  <c r="AE627" i="1" s="1"/>
  <c r="E663" i="1"/>
  <c r="AE663" i="1" s="1"/>
  <c r="E699" i="1"/>
  <c r="AE699" i="1" s="1"/>
  <c r="K723" i="1"/>
  <c r="AL723" i="1" s="1"/>
  <c r="K435" i="1"/>
  <c r="AL435" i="1" s="1"/>
  <c r="K12" i="1"/>
  <c r="AL12" i="1" s="1"/>
  <c r="K714" i="1"/>
  <c r="AL714" i="1" s="1"/>
  <c r="K534" i="1"/>
  <c r="AL534" i="1" s="1"/>
  <c r="K705" i="1"/>
  <c r="AL705" i="1" s="1"/>
  <c r="K426" i="1"/>
  <c r="AL426" i="1" s="1"/>
  <c r="K309" i="1"/>
  <c r="AL309" i="1" s="1"/>
  <c r="K291" i="1"/>
  <c r="AL291" i="1" s="1"/>
  <c r="K273" i="1"/>
  <c r="AL273" i="1" s="1"/>
  <c r="K255" i="1"/>
  <c r="AL255" i="1" s="1"/>
  <c r="K3" i="1"/>
  <c r="AL3" i="1" s="1"/>
  <c r="K408" i="1"/>
  <c r="AL408" i="1" s="1"/>
  <c r="K399" i="1"/>
  <c r="AL399" i="1" s="1"/>
  <c r="K732" i="1"/>
  <c r="AL732" i="1" s="1"/>
  <c r="K444" i="1"/>
  <c r="AL444" i="1" s="1"/>
  <c r="K300" i="1"/>
  <c r="AL300" i="1" s="1"/>
  <c r="K282" i="1"/>
  <c r="AL282" i="1" s="1"/>
  <c r="K264" i="1"/>
  <c r="AL264" i="1" s="1"/>
  <c r="K417" i="1"/>
  <c r="AL417" i="1" s="1"/>
  <c r="K84" i="1"/>
  <c r="AL84" i="1" s="1"/>
  <c r="K372" i="1"/>
  <c r="AL372" i="1" s="1"/>
  <c r="K390" i="1"/>
  <c r="AL390" i="1" s="1"/>
  <c r="K453" i="1"/>
  <c r="AL453" i="1" s="1"/>
  <c r="K111" i="1"/>
  <c r="AL111" i="1" s="1"/>
  <c r="K147" i="1"/>
  <c r="AL147" i="1" s="1"/>
  <c r="K183" i="1"/>
  <c r="AL183" i="1" s="1"/>
  <c r="K210" i="1"/>
  <c r="AL210" i="1" s="1"/>
  <c r="K498" i="1"/>
  <c r="AL498" i="1" s="1"/>
  <c r="K39" i="1"/>
  <c r="AL39" i="1" s="1"/>
  <c r="K345" i="1"/>
  <c r="AL345" i="1" s="1"/>
  <c r="K228" i="1"/>
  <c r="AL228" i="1" s="1"/>
  <c r="K552" i="1"/>
  <c r="AL552" i="1" s="1"/>
  <c r="K588" i="1"/>
  <c r="AL588" i="1" s="1"/>
  <c r="K624" i="1"/>
  <c r="AL624" i="1" s="1"/>
  <c r="K660" i="1"/>
  <c r="AL660" i="1" s="1"/>
  <c r="K30" i="1"/>
  <c r="AL30" i="1" s="1"/>
  <c r="K318" i="1"/>
  <c r="AL318" i="1" s="1"/>
  <c r="K102" i="1"/>
  <c r="AL102" i="1" s="1"/>
  <c r="K138" i="1"/>
  <c r="AL138" i="1" s="1"/>
  <c r="K174" i="1"/>
  <c r="AL174" i="1" s="1"/>
  <c r="K489" i="1"/>
  <c r="AL489" i="1" s="1"/>
  <c r="K525" i="1"/>
  <c r="AL525" i="1" s="1"/>
  <c r="K21" i="1"/>
  <c r="AL21" i="1" s="1"/>
  <c r="K327" i="1"/>
  <c r="AL327" i="1" s="1"/>
  <c r="K462" i="1"/>
  <c r="AL462" i="1" s="1"/>
  <c r="K237" i="1"/>
  <c r="AL237" i="1" s="1"/>
  <c r="K561" i="1"/>
  <c r="AL561" i="1" s="1"/>
  <c r="K597" i="1"/>
  <c r="AL597" i="1" s="1"/>
  <c r="K633" i="1"/>
  <c r="AL633" i="1" s="1"/>
  <c r="K669" i="1"/>
  <c r="AL669" i="1" s="1"/>
  <c r="K48" i="1"/>
  <c r="AL48" i="1" s="1"/>
  <c r="K336" i="1"/>
  <c r="AL336" i="1" s="1"/>
  <c r="K93" i="1"/>
  <c r="AL93" i="1" s="1"/>
  <c r="K129" i="1"/>
  <c r="AL129" i="1" s="1"/>
  <c r="K165" i="1"/>
  <c r="AL165" i="1" s="1"/>
  <c r="K201" i="1"/>
  <c r="AL201" i="1" s="1"/>
  <c r="K516" i="1"/>
  <c r="AL516" i="1" s="1"/>
  <c r="K75" i="1"/>
  <c r="AL75" i="1" s="1"/>
  <c r="K381" i="1"/>
  <c r="AL381" i="1" s="1"/>
  <c r="K480" i="1"/>
  <c r="AL480" i="1" s="1"/>
  <c r="K246" i="1"/>
  <c r="AL246" i="1" s="1"/>
  <c r="K570" i="1"/>
  <c r="AL570" i="1" s="1"/>
  <c r="K606" i="1"/>
  <c r="AL606" i="1" s="1"/>
  <c r="K642" i="1"/>
  <c r="AL642" i="1" s="1"/>
  <c r="K678" i="1"/>
  <c r="AL678" i="1" s="1"/>
  <c r="K696" i="1"/>
  <c r="AL696" i="1" s="1"/>
  <c r="K66" i="1"/>
  <c r="AL66" i="1" s="1"/>
  <c r="K354" i="1"/>
  <c r="AL354" i="1" s="1"/>
  <c r="K471" i="1"/>
  <c r="AL471" i="1" s="1"/>
  <c r="K120" i="1"/>
  <c r="AL120" i="1" s="1"/>
  <c r="K156" i="1"/>
  <c r="AL156" i="1" s="1"/>
  <c r="K192" i="1"/>
  <c r="AL192" i="1" s="1"/>
  <c r="K507" i="1"/>
  <c r="AL507" i="1" s="1"/>
  <c r="K57" i="1"/>
  <c r="AL57" i="1" s="1"/>
  <c r="K363" i="1"/>
  <c r="AL363" i="1" s="1"/>
  <c r="K219" i="1"/>
  <c r="AL219" i="1" s="1"/>
  <c r="K543" i="1"/>
  <c r="AL543" i="1" s="1"/>
  <c r="K579" i="1"/>
  <c r="AL579" i="1" s="1"/>
  <c r="K615" i="1"/>
  <c r="AL615" i="1" s="1"/>
  <c r="K651" i="1"/>
  <c r="AL651" i="1" s="1"/>
  <c r="K687" i="1"/>
  <c r="AL687" i="1" s="1"/>
  <c r="BD697" i="1"/>
  <c r="BD661" i="1"/>
  <c r="AS661" i="1"/>
  <c r="BD607" i="1"/>
  <c r="BD247" i="1"/>
  <c r="BD382" i="1"/>
  <c r="BD499" i="1"/>
  <c r="AS499" i="1"/>
  <c r="BD148" i="1"/>
  <c r="AS148" i="1"/>
  <c r="AS454" i="1"/>
  <c r="BD454" i="1"/>
  <c r="BD49" i="1"/>
  <c r="AS49" i="1"/>
  <c r="BD634" i="1"/>
  <c r="BD562" i="1"/>
  <c r="AS562" i="1"/>
  <c r="AS463" i="1"/>
  <c r="BD463" i="1"/>
  <c r="BD58" i="1"/>
  <c r="AS58" i="1"/>
  <c r="BD193" i="1"/>
  <c r="BD121" i="1"/>
  <c r="AS121" i="1"/>
  <c r="BD355" i="1"/>
  <c r="BD625" i="1"/>
  <c r="AS625" i="1"/>
  <c r="BD553" i="1"/>
  <c r="BD346" i="1"/>
  <c r="AS346" i="1"/>
  <c r="BD517" i="1"/>
  <c r="BD166" i="1"/>
  <c r="AS166" i="1"/>
  <c r="BD94" i="1"/>
  <c r="AS94" i="1"/>
  <c r="BD85" i="1"/>
  <c r="BD652" i="1"/>
  <c r="AS652" i="1"/>
  <c r="BD580" i="1"/>
  <c r="AS580" i="1"/>
  <c r="BD220" i="1"/>
  <c r="AS220" i="1"/>
  <c r="BD22" i="1"/>
  <c r="AS22" i="1"/>
  <c r="BD490" i="1"/>
  <c r="AS490" i="1"/>
  <c r="BD139" i="1"/>
  <c r="AS139" i="1"/>
  <c r="BD391" i="1"/>
  <c r="AS391" i="1"/>
  <c r="BD67" i="1"/>
  <c r="AS67" i="1"/>
  <c r="BD256" i="1"/>
  <c r="BD292" i="1"/>
  <c r="BD400" i="1"/>
  <c r="BD724" i="1"/>
  <c r="AS724" i="1"/>
  <c r="BD427" i="1"/>
  <c r="AS427" i="1"/>
  <c r="BD706" i="1"/>
  <c r="BD265" i="1"/>
  <c r="AS265" i="1"/>
  <c r="BD301" i="1"/>
  <c r="BD535" i="1"/>
  <c r="AS535" i="1"/>
  <c r="BD715" i="1"/>
  <c r="AS715" i="1"/>
  <c r="BF589" i="1"/>
  <c r="BF229" i="1"/>
  <c r="AU76" i="1"/>
  <c r="BF76" i="1"/>
  <c r="BF202" i="1"/>
  <c r="AU202" i="1"/>
  <c r="BF130" i="1"/>
  <c r="BF337" i="1"/>
  <c r="AU337" i="1"/>
  <c r="BF688" i="1"/>
  <c r="AU688" i="1"/>
  <c r="BF616" i="1"/>
  <c r="BF544" i="1"/>
  <c r="BF364" i="1"/>
  <c r="BF526" i="1"/>
  <c r="AU526" i="1"/>
  <c r="BF175" i="1"/>
  <c r="BF103" i="1"/>
  <c r="AU103" i="1"/>
  <c r="AU67" i="1"/>
  <c r="BF67" i="1"/>
  <c r="BF679" i="1"/>
  <c r="AU679" i="1"/>
  <c r="BF643" i="1"/>
  <c r="BF571" i="1"/>
  <c r="AU571" i="1"/>
  <c r="BF481" i="1"/>
  <c r="AU40" i="1"/>
  <c r="BF40" i="1"/>
  <c r="BF184" i="1"/>
  <c r="BF112" i="1"/>
  <c r="BF373" i="1"/>
  <c r="AU373" i="1"/>
  <c r="BF670" i="1"/>
  <c r="AU670" i="1"/>
  <c r="BF598" i="1"/>
  <c r="AU598" i="1"/>
  <c r="BF238" i="1"/>
  <c r="AU238" i="1"/>
  <c r="BF328" i="1"/>
  <c r="BF508" i="1"/>
  <c r="BF193" i="1"/>
  <c r="AU193" i="1"/>
  <c r="BF121" i="1"/>
  <c r="AU121" i="1"/>
  <c r="BF391" i="1"/>
  <c r="AU391" i="1"/>
  <c r="AU31" i="1"/>
  <c r="BF31" i="1"/>
  <c r="BF265" i="1"/>
  <c r="AU265" i="1"/>
  <c r="BF301" i="1"/>
  <c r="AU301" i="1"/>
  <c r="BF445" i="1"/>
  <c r="AU445" i="1"/>
  <c r="BF724" i="1"/>
  <c r="AU724" i="1"/>
  <c r="BF427" i="1"/>
  <c r="AU427" i="1"/>
  <c r="BF706" i="1"/>
  <c r="BF409" i="1"/>
  <c r="BF274" i="1"/>
  <c r="AU274" i="1"/>
  <c r="BF310" i="1"/>
  <c r="AU310" i="1"/>
  <c r="BF715" i="1"/>
  <c r="AU715" i="1"/>
  <c r="AD633" i="1"/>
  <c r="AD561" i="1"/>
  <c r="AD462" i="1"/>
  <c r="AD21" i="1"/>
  <c r="AD489" i="1"/>
  <c r="AD138" i="1"/>
  <c r="AD354" i="1"/>
  <c r="AD660" i="1"/>
  <c r="AD588" i="1"/>
  <c r="AD228" i="1"/>
  <c r="AD39" i="1"/>
  <c r="AD210" i="1"/>
  <c r="AD147" i="1"/>
  <c r="AD453" i="1"/>
  <c r="AD336" i="1"/>
  <c r="AD687" i="1"/>
  <c r="AD615" i="1"/>
  <c r="AD543" i="1"/>
  <c r="AD327" i="1"/>
  <c r="AD507" i="1"/>
  <c r="AD156" i="1"/>
  <c r="AD471" i="1"/>
  <c r="AD66" i="1"/>
  <c r="AD678" i="1"/>
  <c r="AD606" i="1"/>
  <c r="AD246" i="1"/>
  <c r="AD345" i="1"/>
  <c r="AD516" i="1"/>
  <c r="AD165" i="1"/>
  <c r="AD93" i="1"/>
  <c r="AD48" i="1"/>
  <c r="AD417" i="1"/>
  <c r="AD273" i="1"/>
  <c r="AD309" i="1"/>
  <c r="AD12" i="1"/>
  <c r="AD408" i="1"/>
  <c r="AD282" i="1"/>
  <c r="AD426" i="1"/>
  <c r="AD714" i="1"/>
  <c r="AD435" i="1"/>
  <c r="BA679" i="1"/>
  <c r="BA643" i="1"/>
  <c r="BA571" i="1"/>
  <c r="AP571" i="1"/>
  <c r="BA346" i="1"/>
  <c r="BA499" i="1"/>
  <c r="AP499" i="1"/>
  <c r="BA148" i="1"/>
  <c r="AP148" i="1"/>
  <c r="BA337" i="1"/>
  <c r="AP337" i="1"/>
  <c r="BA670" i="1"/>
  <c r="AP670" i="1"/>
  <c r="BA598" i="1"/>
  <c r="BA238" i="1"/>
  <c r="AP238" i="1"/>
  <c r="BA58" i="1"/>
  <c r="AP58" i="1"/>
  <c r="BA193" i="1"/>
  <c r="AP193" i="1"/>
  <c r="BA121" i="1"/>
  <c r="AP121" i="1"/>
  <c r="BA31" i="1"/>
  <c r="AP31" i="1"/>
  <c r="BA589" i="1"/>
  <c r="BA229" i="1"/>
  <c r="AP229" i="1"/>
  <c r="BA382" i="1"/>
  <c r="BA517" i="1"/>
  <c r="AP517" i="1"/>
  <c r="BA166" i="1"/>
  <c r="AP166" i="1"/>
  <c r="BA94" i="1"/>
  <c r="AP94" i="1"/>
  <c r="BA373" i="1"/>
  <c r="BA688" i="1"/>
  <c r="AP688" i="1"/>
  <c r="BA616" i="1"/>
  <c r="BA544" i="1"/>
  <c r="AP544" i="1"/>
  <c r="BA463" i="1"/>
  <c r="AP463" i="1"/>
  <c r="BA22" i="1"/>
  <c r="AP22" i="1"/>
  <c r="BA490" i="1"/>
  <c r="AP490" i="1"/>
  <c r="BA175" i="1"/>
  <c r="BA103" i="1"/>
  <c r="AP103" i="1"/>
  <c r="BA391" i="1"/>
  <c r="BA67" i="1"/>
  <c r="AP67" i="1"/>
  <c r="BA274" i="1"/>
  <c r="AP274" i="1"/>
  <c r="BA310" i="1"/>
  <c r="AP310" i="1"/>
  <c r="BA445" i="1"/>
  <c r="BA13" i="1"/>
  <c r="BA418" i="1"/>
  <c r="AP418" i="1"/>
  <c r="BA4" i="1"/>
  <c r="BA265" i="1"/>
  <c r="BA301" i="1"/>
  <c r="AP301" i="1"/>
  <c r="BA535" i="1"/>
  <c r="AP535" i="1"/>
  <c r="AP715" i="1"/>
  <c r="BA715" i="1"/>
  <c r="BE697" i="1"/>
  <c r="BE661" i="1"/>
  <c r="BE607" i="1"/>
  <c r="AT607" i="1"/>
  <c r="BE247" i="1"/>
  <c r="AT247" i="1"/>
  <c r="BE346" i="1"/>
  <c r="AT346" i="1"/>
  <c r="BE499" i="1"/>
  <c r="AT499" i="1"/>
  <c r="BE148" i="1"/>
  <c r="BE454" i="1"/>
  <c r="AT454" i="1"/>
  <c r="BE670" i="1"/>
  <c r="BE598" i="1"/>
  <c r="AT598" i="1"/>
  <c r="BE238" i="1"/>
  <c r="AT238" i="1"/>
  <c r="BE364" i="1"/>
  <c r="BE508" i="1"/>
  <c r="AT508" i="1"/>
  <c r="BE193" i="1"/>
  <c r="BE121" i="1"/>
  <c r="AT121" i="1"/>
  <c r="BE319" i="1"/>
  <c r="AT319" i="1"/>
  <c r="BE625" i="1"/>
  <c r="BE553" i="1"/>
  <c r="BE382" i="1"/>
  <c r="AT382" i="1"/>
  <c r="BE517" i="1"/>
  <c r="AT517" i="1"/>
  <c r="BE166" i="1"/>
  <c r="AT166" i="1"/>
  <c r="BE94" i="1"/>
  <c r="AT94" i="1"/>
  <c r="BE85" i="1"/>
  <c r="BE688" i="1"/>
  <c r="AT688" i="1"/>
  <c r="BE616" i="1"/>
  <c r="BE544" i="1"/>
  <c r="BE328" i="1"/>
  <c r="BE526" i="1"/>
  <c r="AT526" i="1"/>
  <c r="BE175" i="1"/>
  <c r="BE103" i="1"/>
  <c r="AT103" i="1"/>
  <c r="BE355" i="1"/>
  <c r="BE13" i="1"/>
  <c r="AT13" i="1"/>
  <c r="BE256" i="1"/>
  <c r="AT256" i="1"/>
  <c r="BE292" i="1"/>
  <c r="BE400" i="1"/>
  <c r="BE724" i="1"/>
  <c r="AT724" i="1"/>
  <c r="AT427" i="1"/>
  <c r="BE427" i="1"/>
  <c r="BE706" i="1"/>
  <c r="BE265" i="1"/>
  <c r="AT265" i="1"/>
  <c r="BE301" i="1"/>
  <c r="BE535" i="1"/>
  <c r="AT535" i="1"/>
  <c r="E408" i="1"/>
  <c r="AE408" i="1" s="1"/>
  <c r="E399" i="1"/>
  <c r="AE399" i="1" s="1"/>
  <c r="E12" i="1"/>
  <c r="AE12" i="1" s="1"/>
  <c r="E444" i="1"/>
  <c r="E300" i="1"/>
  <c r="AE300" i="1" s="1"/>
  <c r="E282" i="1"/>
  <c r="AE282" i="1" s="1"/>
  <c r="E264" i="1"/>
  <c r="AE264" i="1" s="1"/>
  <c r="E417" i="1"/>
  <c r="AE417" i="1" s="1"/>
  <c r="E3" i="1"/>
  <c r="AE3" i="1" s="1"/>
  <c r="E723" i="1"/>
  <c r="AE723" i="1" s="1"/>
  <c r="E435" i="1"/>
  <c r="AE435" i="1" s="1"/>
  <c r="E732" i="1"/>
  <c r="AE732" i="1" s="1"/>
  <c r="E714" i="1"/>
  <c r="AE714" i="1" s="1"/>
  <c r="E534" i="1"/>
  <c r="AE534" i="1" s="1"/>
  <c r="E705" i="1"/>
  <c r="AE705" i="1" s="1"/>
  <c r="E426" i="1"/>
  <c r="AE426" i="1" s="1"/>
  <c r="E309" i="1"/>
  <c r="AE309" i="1" s="1"/>
  <c r="E291" i="1"/>
  <c r="AE291" i="1" s="1"/>
  <c r="E273" i="1"/>
  <c r="AE273" i="1" s="1"/>
  <c r="E255" i="1"/>
  <c r="AE255" i="1" s="1"/>
  <c r="E336" i="1"/>
  <c r="AE336" i="1" s="1"/>
  <c r="E93" i="1"/>
  <c r="AE93" i="1" s="1"/>
  <c r="E129" i="1"/>
  <c r="AE129" i="1" s="1"/>
  <c r="E165" i="1"/>
  <c r="AE165" i="1" s="1"/>
  <c r="E201" i="1"/>
  <c r="AE201" i="1" s="1"/>
  <c r="E210" i="1"/>
  <c r="AE210" i="1" s="1"/>
  <c r="E516" i="1"/>
  <c r="AE516" i="1" s="1"/>
  <c r="E39" i="1"/>
  <c r="AE39" i="1" s="1"/>
  <c r="E381" i="1"/>
  <c r="AE381" i="1" s="1"/>
  <c r="E480" i="1"/>
  <c r="AE480" i="1" s="1"/>
  <c r="E246" i="1"/>
  <c r="AE246" i="1" s="1"/>
  <c r="E570" i="1"/>
  <c r="AE570" i="1" s="1"/>
  <c r="E606" i="1"/>
  <c r="AE606" i="1" s="1"/>
  <c r="E642" i="1"/>
  <c r="AE642" i="1" s="1"/>
  <c r="E678" i="1"/>
  <c r="AE678" i="1" s="1"/>
  <c r="E696" i="1"/>
  <c r="AE696" i="1" s="1"/>
  <c r="E30" i="1"/>
  <c r="AE30" i="1" s="1"/>
  <c r="E354" i="1"/>
  <c r="AE354" i="1" s="1"/>
  <c r="E471" i="1"/>
  <c r="AE471" i="1" s="1"/>
  <c r="E120" i="1"/>
  <c r="AE120" i="1" s="1"/>
  <c r="E156" i="1"/>
  <c r="AE156" i="1" s="1"/>
  <c r="E192" i="1"/>
  <c r="AE192" i="1" s="1"/>
  <c r="E507" i="1"/>
  <c r="AE507" i="1" s="1"/>
  <c r="E21" i="1"/>
  <c r="AE21" i="1" s="1"/>
  <c r="E363" i="1"/>
  <c r="AE363" i="1" s="1"/>
  <c r="E219" i="1"/>
  <c r="AE219" i="1" s="1"/>
  <c r="E543" i="1"/>
  <c r="AE543" i="1" s="1"/>
  <c r="E579" i="1"/>
  <c r="AE579" i="1" s="1"/>
  <c r="E615" i="1"/>
  <c r="AE615" i="1" s="1"/>
  <c r="E651" i="1"/>
  <c r="AE651" i="1" s="1"/>
  <c r="E687" i="1"/>
  <c r="AE687" i="1" s="1"/>
  <c r="E48" i="1"/>
  <c r="AE48" i="1" s="1"/>
  <c r="E84" i="1"/>
  <c r="AE84" i="1" s="1"/>
  <c r="E372" i="1"/>
  <c r="AE372" i="1" s="1"/>
  <c r="E390" i="1"/>
  <c r="AE390" i="1" s="1"/>
  <c r="E453" i="1"/>
  <c r="AE453" i="1" s="1"/>
  <c r="E111" i="1"/>
  <c r="AE111" i="1" s="1"/>
  <c r="E147" i="1"/>
  <c r="AE147" i="1" s="1"/>
  <c r="E183" i="1"/>
  <c r="AE183" i="1" s="1"/>
  <c r="E498" i="1"/>
  <c r="AE498" i="1" s="1"/>
  <c r="E75" i="1"/>
  <c r="AE75" i="1" s="1"/>
  <c r="E345" i="1"/>
  <c r="AE345" i="1" s="1"/>
  <c r="E228" i="1"/>
  <c r="AE228" i="1" s="1"/>
  <c r="E552" i="1"/>
  <c r="AE552" i="1" s="1"/>
  <c r="E588" i="1"/>
  <c r="AE588" i="1" s="1"/>
  <c r="E624" i="1"/>
  <c r="AE624" i="1" s="1"/>
  <c r="E660" i="1"/>
  <c r="AE660" i="1" s="1"/>
  <c r="E66" i="1"/>
  <c r="AE66" i="1" s="1"/>
  <c r="E318" i="1"/>
  <c r="AE318" i="1" s="1"/>
  <c r="E102" i="1"/>
  <c r="AE102" i="1" s="1"/>
  <c r="E138" i="1"/>
  <c r="AE138" i="1" s="1"/>
  <c r="E174" i="1"/>
  <c r="AE174" i="1" s="1"/>
  <c r="E489" i="1"/>
  <c r="AE489" i="1" s="1"/>
  <c r="E525" i="1"/>
  <c r="AE525" i="1" s="1"/>
  <c r="E57" i="1"/>
  <c r="AE57" i="1" s="1"/>
  <c r="E327" i="1"/>
  <c r="AE327" i="1" s="1"/>
  <c r="E462" i="1"/>
  <c r="AE462" i="1" s="1"/>
  <c r="E237" i="1"/>
  <c r="AE237" i="1" s="1"/>
  <c r="E561" i="1"/>
  <c r="AE561" i="1" s="1"/>
  <c r="E597" i="1"/>
  <c r="AE597" i="1" s="1"/>
  <c r="E633" i="1"/>
  <c r="AE633" i="1" s="1"/>
  <c r="E669" i="1"/>
  <c r="AE669" i="1" s="1"/>
  <c r="I446" i="1"/>
  <c r="AI446" i="1" s="1"/>
  <c r="I716" i="1"/>
  <c r="AI716" i="1" s="1"/>
  <c r="I707" i="1"/>
  <c r="AI707" i="1" s="1"/>
  <c r="I419" i="1"/>
  <c r="AI419" i="1" s="1"/>
  <c r="I14" i="1"/>
  <c r="AI14" i="1" s="1"/>
  <c r="I536" i="1"/>
  <c r="AI536" i="1" s="1"/>
  <c r="I311" i="1"/>
  <c r="AI311" i="1" s="1"/>
  <c r="I293" i="1"/>
  <c r="AI293" i="1" s="1"/>
  <c r="I275" i="1"/>
  <c r="AI275" i="1" s="1"/>
  <c r="I257" i="1"/>
  <c r="AI257" i="1" s="1"/>
  <c r="I437" i="1"/>
  <c r="AI437" i="1" s="1"/>
  <c r="I5" i="1"/>
  <c r="AI5" i="1" s="1"/>
  <c r="I428" i="1"/>
  <c r="AI428" i="1" s="1"/>
  <c r="I734" i="1"/>
  <c r="AI734" i="1" s="1"/>
  <c r="I725" i="1"/>
  <c r="AI725" i="1" s="1"/>
  <c r="I410" i="1"/>
  <c r="AI410" i="1" s="1"/>
  <c r="I302" i="1"/>
  <c r="AI302" i="1" s="1"/>
  <c r="I284" i="1"/>
  <c r="AI284" i="1" s="1"/>
  <c r="I266" i="1"/>
  <c r="AI266" i="1" s="1"/>
  <c r="I401" i="1"/>
  <c r="AI401" i="1" s="1"/>
  <c r="I86" i="1"/>
  <c r="AI86" i="1" s="1"/>
  <c r="I374" i="1"/>
  <c r="AI374" i="1" s="1"/>
  <c r="I113" i="1"/>
  <c r="AI113" i="1" s="1"/>
  <c r="I149" i="1"/>
  <c r="AI149" i="1" s="1"/>
  <c r="I185" i="1"/>
  <c r="AI185" i="1" s="1"/>
  <c r="I500" i="1"/>
  <c r="AI500" i="1" s="1"/>
  <c r="I41" i="1"/>
  <c r="AI41" i="1" s="1"/>
  <c r="I347" i="1"/>
  <c r="AI347" i="1" s="1"/>
  <c r="I230" i="1"/>
  <c r="AI230" i="1" s="1"/>
  <c r="I554" i="1"/>
  <c r="AI554" i="1" s="1"/>
  <c r="I590" i="1"/>
  <c r="AI590" i="1" s="1"/>
  <c r="I626" i="1"/>
  <c r="AI626" i="1" s="1"/>
  <c r="I662" i="1"/>
  <c r="AI662" i="1" s="1"/>
  <c r="I32" i="1"/>
  <c r="AI32" i="1" s="1"/>
  <c r="I320" i="1"/>
  <c r="AI320" i="1" s="1"/>
  <c r="I392" i="1"/>
  <c r="AI392" i="1" s="1"/>
  <c r="I473" i="1"/>
  <c r="AI473" i="1" s="1"/>
  <c r="I104" i="1"/>
  <c r="AI104" i="1" s="1"/>
  <c r="I140" i="1"/>
  <c r="AI140" i="1" s="1"/>
  <c r="I176" i="1"/>
  <c r="AI176" i="1" s="1"/>
  <c r="I212" i="1"/>
  <c r="AI212" i="1" s="1"/>
  <c r="I491" i="1"/>
  <c r="AI491" i="1" s="1"/>
  <c r="I527" i="1"/>
  <c r="AI527" i="1" s="1"/>
  <c r="I23" i="1"/>
  <c r="AI23" i="1" s="1"/>
  <c r="I329" i="1"/>
  <c r="AI329" i="1" s="1"/>
  <c r="I239" i="1"/>
  <c r="AI239" i="1" s="1"/>
  <c r="I563" i="1"/>
  <c r="AI563" i="1" s="1"/>
  <c r="I599" i="1"/>
  <c r="AI599" i="1" s="1"/>
  <c r="I635" i="1"/>
  <c r="AI635" i="1" s="1"/>
  <c r="I671" i="1"/>
  <c r="AI671" i="1" s="1"/>
  <c r="I50" i="1"/>
  <c r="AI50" i="1" s="1"/>
  <c r="I338" i="1"/>
  <c r="AI338" i="1" s="1"/>
  <c r="I455" i="1"/>
  <c r="AI455" i="1" s="1"/>
  <c r="I95" i="1"/>
  <c r="AI95" i="1" s="1"/>
  <c r="I131" i="1"/>
  <c r="AI131" i="1" s="1"/>
  <c r="I167" i="1"/>
  <c r="AI167" i="1" s="1"/>
  <c r="I203" i="1"/>
  <c r="AI203" i="1" s="1"/>
  <c r="I518" i="1"/>
  <c r="AI518" i="1" s="1"/>
  <c r="I77" i="1"/>
  <c r="AI77" i="1" s="1"/>
  <c r="I383" i="1"/>
  <c r="AI383" i="1" s="1"/>
  <c r="I482" i="1"/>
  <c r="AI482" i="1" s="1"/>
  <c r="I248" i="1"/>
  <c r="AI248" i="1" s="1"/>
  <c r="I572" i="1"/>
  <c r="AI572" i="1" s="1"/>
  <c r="I608" i="1"/>
  <c r="AI608" i="1" s="1"/>
  <c r="I644" i="1"/>
  <c r="AI644" i="1" s="1"/>
  <c r="I680" i="1"/>
  <c r="AI680" i="1" s="1"/>
  <c r="I698" i="1"/>
  <c r="AI698" i="1" s="1"/>
  <c r="I68" i="1"/>
  <c r="AI68" i="1" s="1"/>
  <c r="I356" i="1"/>
  <c r="AI356" i="1" s="1"/>
  <c r="I122" i="1"/>
  <c r="AI122" i="1" s="1"/>
  <c r="I158" i="1"/>
  <c r="AI158" i="1" s="1"/>
  <c r="I194" i="1"/>
  <c r="AI194" i="1" s="1"/>
  <c r="I509" i="1"/>
  <c r="AI509" i="1" s="1"/>
  <c r="I59" i="1"/>
  <c r="AI59" i="1" s="1"/>
  <c r="I365" i="1"/>
  <c r="AI365" i="1" s="1"/>
  <c r="I464" i="1"/>
  <c r="AI464" i="1" s="1"/>
  <c r="I221" i="1"/>
  <c r="AI221" i="1" s="1"/>
  <c r="I545" i="1"/>
  <c r="AI545" i="1" s="1"/>
  <c r="I581" i="1"/>
  <c r="AI581" i="1" s="1"/>
  <c r="I617" i="1"/>
  <c r="AI617" i="1" s="1"/>
  <c r="I653" i="1"/>
  <c r="AI653" i="1" s="1"/>
  <c r="I689" i="1"/>
  <c r="AI689" i="1" s="1"/>
  <c r="E716" i="1"/>
  <c r="AE716" i="1" s="1"/>
  <c r="E707" i="1"/>
  <c r="AE707" i="1" s="1"/>
  <c r="E419" i="1"/>
  <c r="AE419" i="1" s="1"/>
  <c r="E734" i="1"/>
  <c r="AE734" i="1" s="1"/>
  <c r="E536" i="1"/>
  <c r="AE536" i="1" s="1"/>
  <c r="E311" i="1"/>
  <c r="AE311" i="1" s="1"/>
  <c r="E293" i="1"/>
  <c r="AE293" i="1" s="1"/>
  <c r="E275" i="1"/>
  <c r="AE275" i="1" s="1"/>
  <c r="E257" i="1"/>
  <c r="AE257" i="1" s="1"/>
  <c r="E437" i="1"/>
  <c r="AE437" i="1" s="1"/>
  <c r="E428" i="1"/>
  <c r="AE428" i="1" s="1"/>
  <c r="E14" i="1"/>
  <c r="AE14" i="1" s="1"/>
  <c r="E725" i="1"/>
  <c r="AE725" i="1" s="1"/>
  <c r="E410" i="1"/>
  <c r="AE410" i="1" s="1"/>
  <c r="E302" i="1"/>
  <c r="AE302" i="1" s="1"/>
  <c r="E284" i="1"/>
  <c r="AE284" i="1" s="1"/>
  <c r="E266" i="1"/>
  <c r="AE266" i="1" s="1"/>
  <c r="E401" i="1"/>
  <c r="AE401" i="1" s="1"/>
  <c r="E5" i="1"/>
  <c r="AE5" i="1" s="1"/>
  <c r="E50" i="1"/>
  <c r="AE50" i="1" s="1"/>
  <c r="E86" i="1"/>
  <c r="AE86" i="1" s="1"/>
  <c r="E374" i="1"/>
  <c r="AE374" i="1" s="1"/>
  <c r="E455" i="1"/>
  <c r="AE455" i="1" s="1"/>
  <c r="E113" i="1"/>
  <c r="AE113" i="1" s="1"/>
  <c r="E149" i="1"/>
  <c r="AE149" i="1" s="1"/>
  <c r="E185" i="1"/>
  <c r="AE185" i="1" s="1"/>
  <c r="E500" i="1"/>
  <c r="AE500" i="1" s="1"/>
  <c r="E77" i="1"/>
  <c r="AE77" i="1" s="1"/>
  <c r="E347" i="1"/>
  <c r="AE347" i="1" s="1"/>
  <c r="E230" i="1"/>
  <c r="AE230" i="1" s="1"/>
  <c r="E554" i="1"/>
  <c r="AE554" i="1" s="1"/>
  <c r="E590" i="1"/>
  <c r="AE590" i="1" s="1"/>
  <c r="E626" i="1"/>
  <c r="AE626" i="1" s="1"/>
  <c r="E68" i="1"/>
  <c r="AE68" i="1" s="1"/>
  <c r="E320" i="1"/>
  <c r="AE320" i="1" s="1"/>
  <c r="E392" i="1"/>
  <c r="AE392" i="1" s="1"/>
  <c r="E104" i="1"/>
  <c r="AE104" i="1" s="1"/>
  <c r="E140" i="1"/>
  <c r="AE140" i="1" s="1"/>
  <c r="E176" i="1"/>
  <c r="AE176" i="1" s="1"/>
  <c r="E212" i="1"/>
  <c r="AE212" i="1" s="1"/>
  <c r="E491" i="1"/>
  <c r="AE491" i="1" s="1"/>
  <c r="E527" i="1"/>
  <c r="AE527" i="1" s="1"/>
  <c r="E59" i="1"/>
  <c r="AE59" i="1" s="1"/>
  <c r="E329" i="1"/>
  <c r="AE329" i="1" s="1"/>
  <c r="E464" i="1"/>
  <c r="AE464" i="1" s="1"/>
  <c r="E239" i="1"/>
  <c r="AE239" i="1" s="1"/>
  <c r="E563" i="1"/>
  <c r="AE563" i="1" s="1"/>
  <c r="E599" i="1"/>
  <c r="AE599" i="1" s="1"/>
  <c r="E635" i="1"/>
  <c r="AE635" i="1" s="1"/>
  <c r="E671" i="1"/>
  <c r="AE671" i="1" s="1"/>
  <c r="E338" i="1"/>
  <c r="AE338" i="1" s="1"/>
  <c r="E95" i="1"/>
  <c r="AE95" i="1" s="1"/>
  <c r="E131" i="1"/>
  <c r="AE131" i="1" s="1"/>
  <c r="E167" i="1"/>
  <c r="AE167" i="1" s="1"/>
  <c r="E203" i="1"/>
  <c r="AE203" i="1" s="1"/>
  <c r="E518" i="1"/>
  <c r="AE518" i="1" s="1"/>
  <c r="E41" i="1"/>
  <c r="AE41" i="1" s="1"/>
  <c r="E383" i="1"/>
  <c r="AE383" i="1" s="1"/>
  <c r="E482" i="1"/>
  <c r="AE482" i="1" s="1"/>
  <c r="E248" i="1"/>
  <c r="AE248" i="1" s="1"/>
  <c r="E572" i="1"/>
  <c r="AE572" i="1" s="1"/>
  <c r="E608" i="1"/>
  <c r="AE608" i="1" s="1"/>
  <c r="E644" i="1"/>
  <c r="AE644" i="1" s="1"/>
  <c r="E662" i="1"/>
  <c r="AE662" i="1" s="1"/>
  <c r="E680" i="1"/>
  <c r="AE680" i="1" s="1"/>
  <c r="E698" i="1"/>
  <c r="AE698" i="1" s="1"/>
  <c r="E32" i="1"/>
  <c r="AE32" i="1" s="1"/>
  <c r="E356" i="1"/>
  <c r="AE356" i="1" s="1"/>
  <c r="E473" i="1"/>
  <c r="AE473" i="1" s="1"/>
  <c r="E122" i="1"/>
  <c r="AE122" i="1" s="1"/>
  <c r="E158" i="1"/>
  <c r="AE158" i="1" s="1"/>
  <c r="E194" i="1"/>
  <c r="AE194" i="1" s="1"/>
  <c r="E509" i="1"/>
  <c r="AE509" i="1" s="1"/>
  <c r="E23" i="1"/>
  <c r="AE23" i="1" s="1"/>
  <c r="E365" i="1"/>
  <c r="AE365" i="1" s="1"/>
  <c r="E221" i="1"/>
  <c r="AE221" i="1" s="1"/>
  <c r="E545" i="1"/>
  <c r="AE545" i="1" s="1"/>
  <c r="E581" i="1"/>
  <c r="AE581" i="1" s="1"/>
  <c r="E617" i="1"/>
  <c r="AE617" i="1" s="1"/>
  <c r="E653" i="1"/>
  <c r="AE653" i="1" s="1"/>
  <c r="E689" i="1"/>
  <c r="AE689" i="1" s="1"/>
  <c r="J446" i="1"/>
  <c r="AJ446" i="1" s="1"/>
  <c r="J716" i="1"/>
  <c r="AJ716" i="1" s="1"/>
  <c r="J707" i="1"/>
  <c r="AJ707" i="1" s="1"/>
  <c r="J419" i="1"/>
  <c r="AJ419" i="1" s="1"/>
  <c r="J734" i="1"/>
  <c r="AJ734" i="1" s="1"/>
  <c r="J302" i="1"/>
  <c r="AJ302" i="1" s="1"/>
  <c r="J284" i="1"/>
  <c r="AJ284" i="1" s="1"/>
  <c r="J266" i="1"/>
  <c r="AJ266" i="1" s="1"/>
  <c r="J437" i="1"/>
  <c r="AJ437" i="1" s="1"/>
  <c r="J428" i="1"/>
  <c r="AJ428" i="1" s="1"/>
  <c r="J14" i="1"/>
  <c r="AJ14" i="1" s="1"/>
  <c r="J536" i="1"/>
  <c r="AJ536" i="1" s="1"/>
  <c r="J725" i="1"/>
  <c r="AJ725" i="1" s="1"/>
  <c r="J410" i="1"/>
  <c r="AJ410" i="1" s="1"/>
  <c r="J311" i="1"/>
  <c r="AJ311" i="1" s="1"/>
  <c r="J293" i="1"/>
  <c r="AJ293" i="1" s="1"/>
  <c r="J275" i="1"/>
  <c r="AJ275" i="1" s="1"/>
  <c r="J257" i="1"/>
  <c r="AJ257" i="1" s="1"/>
  <c r="J401" i="1"/>
  <c r="AJ401" i="1" s="1"/>
  <c r="J5" i="1"/>
  <c r="AJ5" i="1" s="1"/>
  <c r="J50" i="1"/>
  <c r="AJ50" i="1" s="1"/>
  <c r="J374" i="1"/>
  <c r="AJ374" i="1" s="1"/>
  <c r="J95" i="1"/>
  <c r="AJ95" i="1" s="1"/>
  <c r="J131" i="1"/>
  <c r="AJ131" i="1" s="1"/>
  <c r="J167" i="1"/>
  <c r="AJ167" i="1" s="1"/>
  <c r="J203" i="1"/>
  <c r="AJ203" i="1" s="1"/>
  <c r="J518" i="1"/>
  <c r="AJ518" i="1" s="1"/>
  <c r="J77" i="1"/>
  <c r="AJ77" i="1" s="1"/>
  <c r="J347" i="1"/>
  <c r="AJ347" i="1" s="1"/>
  <c r="J482" i="1"/>
  <c r="AJ482" i="1" s="1"/>
  <c r="J248" i="1"/>
  <c r="AJ248" i="1" s="1"/>
  <c r="J572" i="1"/>
  <c r="AJ572" i="1" s="1"/>
  <c r="J608" i="1"/>
  <c r="AJ608" i="1" s="1"/>
  <c r="J644" i="1"/>
  <c r="AJ644" i="1" s="1"/>
  <c r="J680" i="1"/>
  <c r="AJ680" i="1" s="1"/>
  <c r="J68" i="1"/>
  <c r="AJ68" i="1" s="1"/>
  <c r="J320" i="1"/>
  <c r="AJ320" i="1" s="1"/>
  <c r="J392" i="1"/>
  <c r="AJ392" i="1" s="1"/>
  <c r="J473" i="1"/>
  <c r="AJ473" i="1" s="1"/>
  <c r="J122" i="1"/>
  <c r="AJ122" i="1" s="1"/>
  <c r="J158" i="1"/>
  <c r="AJ158" i="1" s="1"/>
  <c r="J194" i="1"/>
  <c r="AJ194" i="1" s="1"/>
  <c r="J509" i="1"/>
  <c r="AJ509" i="1" s="1"/>
  <c r="J59" i="1"/>
  <c r="AJ59" i="1" s="1"/>
  <c r="J329" i="1"/>
  <c r="AJ329" i="1" s="1"/>
  <c r="J221" i="1"/>
  <c r="AJ221" i="1" s="1"/>
  <c r="J545" i="1"/>
  <c r="AJ545" i="1" s="1"/>
  <c r="J581" i="1"/>
  <c r="AJ581" i="1" s="1"/>
  <c r="J617" i="1"/>
  <c r="AJ617" i="1" s="1"/>
  <c r="J653" i="1"/>
  <c r="AJ653" i="1" s="1"/>
  <c r="J689" i="1"/>
  <c r="AJ689" i="1" s="1"/>
  <c r="J86" i="1"/>
  <c r="AJ86" i="1" s="1"/>
  <c r="J338" i="1"/>
  <c r="AJ338" i="1" s="1"/>
  <c r="J455" i="1"/>
  <c r="AJ455" i="1" s="1"/>
  <c r="J113" i="1"/>
  <c r="AJ113" i="1" s="1"/>
  <c r="J149" i="1"/>
  <c r="AJ149" i="1" s="1"/>
  <c r="J185" i="1"/>
  <c r="AJ185" i="1" s="1"/>
  <c r="J500" i="1"/>
  <c r="AJ500" i="1" s="1"/>
  <c r="J41" i="1"/>
  <c r="AJ41" i="1" s="1"/>
  <c r="J383" i="1"/>
  <c r="AJ383" i="1" s="1"/>
  <c r="J230" i="1"/>
  <c r="AJ230" i="1" s="1"/>
  <c r="J554" i="1"/>
  <c r="AJ554" i="1" s="1"/>
  <c r="J590" i="1"/>
  <c r="AJ590" i="1" s="1"/>
  <c r="J626" i="1"/>
  <c r="AJ626" i="1" s="1"/>
  <c r="J662" i="1"/>
  <c r="AJ662" i="1" s="1"/>
  <c r="J698" i="1"/>
  <c r="AJ698" i="1" s="1"/>
  <c r="J32" i="1"/>
  <c r="AJ32" i="1" s="1"/>
  <c r="J356" i="1"/>
  <c r="AJ356" i="1" s="1"/>
  <c r="J104" i="1"/>
  <c r="AJ104" i="1" s="1"/>
  <c r="J140" i="1"/>
  <c r="AJ140" i="1" s="1"/>
  <c r="J176" i="1"/>
  <c r="AJ176" i="1" s="1"/>
  <c r="J212" i="1"/>
  <c r="AJ212" i="1" s="1"/>
  <c r="J491" i="1"/>
  <c r="AJ491" i="1" s="1"/>
  <c r="J527" i="1"/>
  <c r="AJ527" i="1" s="1"/>
  <c r="J23" i="1"/>
  <c r="AJ23" i="1" s="1"/>
  <c r="J365" i="1"/>
  <c r="AJ365" i="1" s="1"/>
  <c r="J464" i="1"/>
  <c r="AJ464" i="1" s="1"/>
  <c r="J239" i="1"/>
  <c r="AJ239" i="1" s="1"/>
  <c r="J563" i="1"/>
  <c r="AJ563" i="1" s="1"/>
  <c r="J599" i="1"/>
  <c r="AJ599" i="1" s="1"/>
  <c r="J635" i="1"/>
  <c r="AJ635" i="1" s="1"/>
  <c r="J671" i="1"/>
  <c r="AJ671" i="1" s="1"/>
  <c r="H408" i="1"/>
  <c r="AH408" i="1" s="1"/>
  <c r="H399" i="1"/>
  <c r="AH399" i="1" s="1"/>
  <c r="H732" i="1"/>
  <c r="AH732" i="1" s="1"/>
  <c r="H300" i="1"/>
  <c r="AH300" i="1" s="1"/>
  <c r="H282" i="1"/>
  <c r="AH282" i="1" s="1"/>
  <c r="H264" i="1"/>
  <c r="AH264" i="1" s="1"/>
  <c r="H417" i="1"/>
  <c r="AH417" i="1" s="1"/>
  <c r="H723" i="1"/>
  <c r="AH723" i="1" s="1"/>
  <c r="H435" i="1"/>
  <c r="AH435" i="1" s="1"/>
  <c r="H12" i="1"/>
  <c r="AH12" i="1" s="1"/>
  <c r="H714" i="1"/>
  <c r="AH714" i="1" s="1"/>
  <c r="H534" i="1"/>
  <c r="AH534" i="1" s="1"/>
  <c r="H705" i="1"/>
  <c r="AH705" i="1" s="1"/>
  <c r="H444" i="1"/>
  <c r="AH444" i="1" s="1"/>
  <c r="H426" i="1"/>
  <c r="AH426" i="1" s="1"/>
  <c r="H309" i="1"/>
  <c r="AH309" i="1" s="1"/>
  <c r="H291" i="1"/>
  <c r="AH291" i="1" s="1"/>
  <c r="H273" i="1"/>
  <c r="AH273" i="1" s="1"/>
  <c r="H255" i="1"/>
  <c r="AH255" i="1" s="1"/>
  <c r="H3" i="1"/>
  <c r="AH3" i="1" s="1"/>
  <c r="H48" i="1"/>
  <c r="AH48" i="1" s="1"/>
  <c r="H372" i="1"/>
  <c r="AH372" i="1" s="1"/>
  <c r="H93" i="1"/>
  <c r="AH93" i="1" s="1"/>
  <c r="H129" i="1"/>
  <c r="AH129" i="1" s="1"/>
  <c r="H165" i="1"/>
  <c r="AH165" i="1" s="1"/>
  <c r="H201" i="1"/>
  <c r="AH201" i="1" s="1"/>
  <c r="H516" i="1"/>
  <c r="AH516" i="1" s="1"/>
  <c r="H75" i="1"/>
  <c r="AH75" i="1" s="1"/>
  <c r="H345" i="1"/>
  <c r="AH345" i="1" s="1"/>
  <c r="H480" i="1"/>
  <c r="AH480" i="1" s="1"/>
  <c r="H246" i="1"/>
  <c r="AH246" i="1" s="1"/>
  <c r="H570" i="1"/>
  <c r="AH570" i="1" s="1"/>
  <c r="H606" i="1"/>
  <c r="AH606" i="1" s="1"/>
  <c r="H642" i="1"/>
  <c r="AH642" i="1" s="1"/>
  <c r="H678" i="1"/>
  <c r="AH678" i="1" s="1"/>
  <c r="H696" i="1"/>
  <c r="AH696" i="1" s="1"/>
  <c r="H66" i="1"/>
  <c r="AH66" i="1" s="1"/>
  <c r="H318" i="1"/>
  <c r="AH318" i="1" s="1"/>
  <c r="H471" i="1"/>
  <c r="AH471" i="1" s="1"/>
  <c r="H120" i="1"/>
  <c r="AH120" i="1" s="1"/>
  <c r="H156" i="1"/>
  <c r="AH156" i="1" s="1"/>
  <c r="H192" i="1"/>
  <c r="AH192" i="1" s="1"/>
  <c r="H507" i="1"/>
  <c r="AH507" i="1" s="1"/>
  <c r="H57" i="1"/>
  <c r="AH57" i="1" s="1"/>
  <c r="H327" i="1"/>
  <c r="AH327" i="1" s="1"/>
  <c r="H219" i="1"/>
  <c r="AH219" i="1" s="1"/>
  <c r="H543" i="1"/>
  <c r="AH543" i="1" s="1"/>
  <c r="H579" i="1"/>
  <c r="AH579" i="1" s="1"/>
  <c r="H615" i="1"/>
  <c r="AH615" i="1" s="1"/>
  <c r="H651" i="1"/>
  <c r="AH651" i="1" s="1"/>
  <c r="H687" i="1"/>
  <c r="AH687" i="1" s="1"/>
  <c r="H84" i="1"/>
  <c r="AH84" i="1" s="1"/>
  <c r="H336" i="1"/>
  <c r="AH336" i="1" s="1"/>
  <c r="H453" i="1"/>
  <c r="AH453" i="1" s="1"/>
  <c r="H111" i="1"/>
  <c r="AH111" i="1" s="1"/>
  <c r="H147" i="1"/>
  <c r="AH147" i="1" s="1"/>
  <c r="H183" i="1"/>
  <c r="AH183" i="1" s="1"/>
  <c r="H210" i="1"/>
  <c r="AH210" i="1" s="1"/>
  <c r="H498" i="1"/>
  <c r="AH498" i="1" s="1"/>
  <c r="H39" i="1"/>
  <c r="AH39" i="1" s="1"/>
  <c r="H381" i="1"/>
  <c r="AH381" i="1" s="1"/>
  <c r="H228" i="1"/>
  <c r="AH228" i="1" s="1"/>
  <c r="H552" i="1"/>
  <c r="AH552" i="1" s="1"/>
  <c r="H588" i="1"/>
  <c r="AH588" i="1" s="1"/>
  <c r="H624" i="1"/>
  <c r="AH624" i="1" s="1"/>
  <c r="H660" i="1"/>
  <c r="AH660" i="1" s="1"/>
  <c r="H30" i="1"/>
  <c r="AH30" i="1" s="1"/>
  <c r="H354" i="1"/>
  <c r="AH354" i="1" s="1"/>
  <c r="H102" i="1"/>
  <c r="AH102" i="1" s="1"/>
  <c r="H138" i="1"/>
  <c r="AH138" i="1" s="1"/>
  <c r="H174" i="1"/>
  <c r="AH174" i="1" s="1"/>
  <c r="H489" i="1"/>
  <c r="AH489" i="1" s="1"/>
  <c r="H525" i="1"/>
  <c r="AH525" i="1" s="1"/>
  <c r="H21" i="1"/>
  <c r="AH21" i="1" s="1"/>
  <c r="H363" i="1"/>
  <c r="AH363" i="1" s="1"/>
  <c r="H462" i="1"/>
  <c r="AH462" i="1" s="1"/>
  <c r="H237" i="1"/>
  <c r="AH237" i="1" s="1"/>
  <c r="H561" i="1"/>
  <c r="AH561" i="1" s="1"/>
  <c r="H597" i="1"/>
  <c r="AH597" i="1" s="1"/>
  <c r="H633" i="1"/>
  <c r="AH633" i="1" s="1"/>
  <c r="H669" i="1"/>
  <c r="AH669" i="1" s="1"/>
  <c r="D428" i="1"/>
  <c r="D14" i="1"/>
  <c r="D536" i="1"/>
  <c r="D725" i="1"/>
  <c r="D410" i="1"/>
  <c r="D311" i="1"/>
  <c r="D293" i="1"/>
  <c r="D275" i="1"/>
  <c r="D257" i="1"/>
  <c r="D401" i="1"/>
  <c r="D5" i="1"/>
  <c r="D716" i="1"/>
  <c r="D707" i="1"/>
  <c r="D419" i="1"/>
  <c r="D734" i="1"/>
  <c r="D302" i="1"/>
  <c r="D284" i="1"/>
  <c r="D266" i="1"/>
  <c r="D437" i="1"/>
  <c r="D86" i="1"/>
  <c r="D338" i="1"/>
  <c r="D455" i="1"/>
  <c r="D113" i="1"/>
  <c r="D149" i="1"/>
  <c r="D185" i="1"/>
  <c r="D500" i="1"/>
  <c r="D41" i="1"/>
  <c r="D383" i="1"/>
  <c r="D230" i="1"/>
  <c r="D554" i="1"/>
  <c r="D590" i="1"/>
  <c r="D626" i="1"/>
  <c r="D662" i="1"/>
  <c r="D698" i="1"/>
  <c r="D32" i="1"/>
  <c r="D356" i="1"/>
  <c r="D104" i="1"/>
  <c r="D140" i="1"/>
  <c r="D176" i="1"/>
  <c r="D212" i="1"/>
  <c r="D491" i="1"/>
  <c r="D527" i="1"/>
  <c r="D23" i="1"/>
  <c r="D365" i="1"/>
  <c r="D464" i="1"/>
  <c r="D239" i="1"/>
  <c r="D563" i="1"/>
  <c r="D599" i="1"/>
  <c r="D635" i="1"/>
  <c r="D671" i="1"/>
  <c r="D50" i="1"/>
  <c r="D374" i="1"/>
  <c r="D95" i="1"/>
  <c r="D131" i="1"/>
  <c r="D167" i="1"/>
  <c r="D203" i="1"/>
  <c r="D518" i="1"/>
  <c r="D77" i="1"/>
  <c r="D347" i="1"/>
  <c r="D482" i="1"/>
  <c r="D248" i="1"/>
  <c r="D572" i="1"/>
  <c r="D608" i="1"/>
  <c r="D644" i="1"/>
  <c r="D680" i="1"/>
  <c r="D68" i="1"/>
  <c r="D320" i="1"/>
  <c r="D392" i="1"/>
  <c r="D473" i="1"/>
  <c r="D122" i="1"/>
  <c r="D158" i="1"/>
  <c r="D194" i="1"/>
  <c r="D509" i="1"/>
  <c r="D59" i="1"/>
  <c r="D329" i="1"/>
  <c r="D221" i="1"/>
  <c r="D545" i="1"/>
  <c r="D581" i="1"/>
  <c r="D617" i="1"/>
  <c r="D653" i="1"/>
  <c r="D689" i="1"/>
  <c r="H446" i="1"/>
  <c r="AH446" i="1" s="1"/>
  <c r="H716" i="1"/>
  <c r="AH716" i="1" s="1"/>
  <c r="H707" i="1"/>
  <c r="AH707" i="1" s="1"/>
  <c r="H419" i="1"/>
  <c r="AH419" i="1" s="1"/>
  <c r="H14" i="1"/>
  <c r="AH14" i="1" s="1"/>
  <c r="H536" i="1"/>
  <c r="AH536" i="1" s="1"/>
  <c r="H311" i="1"/>
  <c r="AH311" i="1" s="1"/>
  <c r="H293" i="1"/>
  <c r="AH293" i="1" s="1"/>
  <c r="H275" i="1"/>
  <c r="AH275" i="1" s="1"/>
  <c r="H257" i="1"/>
  <c r="AH257" i="1" s="1"/>
  <c r="H437" i="1"/>
  <c r="AH437" i="1" s="1"/>
  <c r="H5" i="1"/>
  <c r="AH5" i="1" s="1"/>
  <c r="H428" i="1"/>
  <c r="AH428" i="1" s="1"/>
  <c r="H734" i="1"/>
  <c r="AH734" i="1" s="1"/>
  <c r="H725" i="1"/>
  <c r="AH725" i="1" s="1"/>
  <c r="H410" i="1"/>
  <c r="AH410" i="1" s="1"/>
  <c r="H302" i="1"/>
  <c r="AH302" i="1" s="1"/>
  <c r="H284" i="1"/>
  <c r="AH284" i="1" s="1"/>
  <c r="H266" i="1"/>
  <c r="AH266" i="1" s="1"/>
  <c r="H401" i="1"/>
  <c r="AH401" i="1" s="1"/>
  <c r="H86" i="1"/>
  <c r="AH86" i="1" s="1"/>
  <c r="H338" i="1"/>
  <c r="AH338" i="1" s="1"/>
  <c r="H455" i="1"/>
  <c r="AH455" i="1" s="1"/>
  <c r="H113" i="1"/>
  <c r="AH113" i="1" s="1"/>
  <c r="H149" i="1"/>
  <c r="AH149" i="1" s="1"/>
  <c r="H185" i="1"/>
  <c r="AH185" i="1" s="1"/>
  <c r="H500" i="1"/>
  <c r="AH500" i="1" s="1"/>
  <c r="H41" i="1"/>
  <c r="AH41" i="1" s="1"/>
  <c r="H383" i="1"/>
  <c r="AH383" i="1" s="1"/>
  <c r="H230" i="1"/>
  <c r="AH230" i="1" s="1"/>
  <c r="H554" i="1"/>
  <c r="AH554" i="1" s="1"/>
  <c r="H590" i="1"/>
  <c r="AH590" i="1" s="1"/>
  <c r="H626" i="1"/>
  <c r="AH626" i="1" s="1"/>
  <c r="H32" i="1"/>
  <c r="AH32" i="1" s="1"/>
  <c r="H356" i="1"/>
  <c r="AH356" i="1" s="1"/>
  <c r="H392" i="1"/>
  <c r="AH392" i="1" s="1"/>
  <c r="H104" i="1"/>
  <c r="AH104" i="1" s="1"/>
  <c r="H140" i="1"/>
  <c r="AH140" i="1" s="1"/>
  <c r="H176" i="1"/>
  <c r="AH176" i="1" s="1"/>
  <c r="H212" i="1"/>
  <c r="AH212" i="1" s="1"/>
  <c r="H491" i="1"/>
  <c r="AH491" i="1" s="1"/>
  <c r="H527" i="1"/>
  <c r="AH527" i="1" s="1"/>
  <c r="H23" i="1"/>
  <c r="AH23" i="1" s="1"/>
  <c r="H365" i="1"/>
  <c r="AH365" i="1" s="1"/>
  <c r="H464" i="1"/>
  <c r="AH464" i="1" s="1"/>
  <c r="H239" i="1"/>
  <c r="AH239" i="1" s="1"/>
  <c r="H563" i="1"/>
  <c r="AH563" i="1" s="1"/>
  <c r="H599" i="1"/>
  <c r="AH599" i="1" s="1"/>
  <c r="H635" i="1"/>
  <c r="AH635" i="1" s="1"/>
  <c r="H671" i="1"/>
  <c r="AH671" i="1" s="1"/>
  <c r="H50" i="1"/>
  <c r="AH50" i="1" s="1"/>
  <c r="H374" i="1"/>
  <c r="AH374" i="1" s="1"/>
  <c r="H95" i="1"/>
  <c r="AH95" i="1" s="1"/>
  <c r="H131" i="1"/>
  <c r="AH131" i="1" s="1"/>
  <c r="H167" i="1"/>
  <c r="AH167" i="1" s="1"/>
  <c r="H203" i="1"/>
  <c r="AH203" i="1" s="1"/>
  <c r="H518" i="1"/>
  <c r="AH518" i="1" s="1"/>
  <c r="H77" i="1"/>
  <c r="AH77" i="1" s="1"/>
  <c r="H347" i="1"/>
  <c r="AH347" i="1" s="1"/>
  <c r="H482" i="1"/>
  <c r="AH482" i="1" s="1"/>
  <c r="H248" i="1"/>
  <c r="AH248" i="1" s="1"/>
  <c r="H572" i="1"/>
  <c r="AH572" i="1" s="1"/>
  <c r="H608" i="1"/>
  <c r="AH608" i="1" s="1"/>
  <c r="H644" i="1"/>
  <c r="AH644" i="1" s="1"/>
  <c r="H680" i="1"/>
  <c r="AH680" i="1" s="1"/>
  <c r="H698" i="1"/>
  <c r="AH698" i="1" s="1"/>
  <c r="H68" i="1"/>
  <c r="AH68" i="1" s="1"/>
  <c r="H320" i="1"/>
  <c r="AH320" i="1" s="1"/>
  <c r="H473" i="1"/>
  <c r="AH473" i="1" s="1"/>
  <c r="H122" i="1"/>
  <c r="AH122" i="1" s="1"/>
  <c r="H158" i="1"/>
  <c r="AH158" i="1" s="1"/>
  <c r="H194" i="1"/>
  <c r="AH194" i="1" s="1"/>
  <c r="H509" i="1"/>
  <c r="AH509" i="1" s="1"/>
  <c r="H59" i="1"/>
  <c r="AH59" i="1" s="1"/>
  <c r="H329" i="1"/>
  <c r="AH329" i="1" s="1"/>
  <c r="H221" i="1"/>
  <c r="AH221" i="1" s="1"/>
  <c r="H545" i="1"/>
  <c r="AH545" i="1" s="1"/>
  <c r="H581" i="1"/>
  <c r="AH581" i="1" s="1"/>
  <c r="H617" i="1"/>
  <c r="AH617" i="1" s="1"/>
  <c r="H653" i="1"/>
  <c r="AH653" i="1" s="1"/>
  <c r="H689" i="1"/>
  <c r="AH689" i="1" s="1"/>
  <c r="I408" i="1"/>
  <c r="AI408" i="1" s="1"/>
  <c r="I399" i="1"/>
  <c r="AI399" i="1" s="1"/>
  <c r="I732" i="1"/>
  <c r="AI732" i="1" s="1"/>
  <c r="I444" i="1"/>
  <c r="AI444" i="1" s="1"/>
  <c r="I300" i="1"/>
  <c r="AI300" i="1" s="1"/>
  <c r="I282" i="1"/>
  <c r="AI282" i="1" s="1"/>
  <c r="I264" i="1"/>
  <c r="AI264" i="1" s="1"/>
  <c r="I417" i="1"/>
  <c r="AI417" i="1" s="1"/>
  <c r="I723" i="1"/>
  <c r="AI723" i="1" s="1"/>
  <c r="I435" i="1"/>
  <c r="AI435" i="1" s="1"/>
  <c r="I12" i="1"/>
  <c r="AI12" i="1" s="1"/>
  <c r="I714" i="1"/>
  <c r="AI714" i="1" s="1"/>
  <c r="I534" i="1"/>
  <c r="AI534" i="1" s="1"/>
  <c r="I705" i="1"/>
  <c r="AI705" i="1" s="1"/>
  <c r="I426" i="1"/>
  <c r="AI426" i="1" s="1"/>
  <c r="I309" i="1"/>
  <c r="AI309" i="1" s="1"/>
  <c r="I291" i="1"/>
  <c r="AI291" i="1" s="1"/>
  <c r="I273" i="1"/>
  <c r="AI273" i="1" s="1"/>
  <c r="I255" i="1"/>
  <c r="AI255" i="1" s="1"/>
  <c r="I3" i="1"/>
  <c r="AI3" i="1" s="1"/>
  <c r="I48" i="1"/>
  <c r="AI48" i="1" s="1"/>
  <c r="I336" i="1"/>
  <c r="AI336" i="1" s="1"/>
  <c r="I453" i="1"/>
  <c r="AI453" i="1" s="1"/>
  <c r="I93" i="1"/>
  <c r="AI93" i="1" s="1"/>
  <c r="I129" i="1"/>
  <c r="AI129" i="1" s="1"/>
  <c r="I165" i="1"/>
  <c r="AI165" i="1" s="1"/>
  <c r="I201" i="1"/>
  <c r="AI201" i="1" s="1"/>
  <c r="I516" i="1"/>
  <c r="AI516" i="1" s="1"/>
  <c r="I75" i="1"/>
  <c r="AI75" i="1" s="1"/>
  <c r="I381" i="1"/>
  <c r="AI381" i="1" s="1"/>
  <c r="I246" i="1"/>
  <c r="AI246" i="1" s="1"/>
  <c r="I570" i="1"/>
  <c r="AI570" i="1" s="1"/>
  <c r="I606" i="1"/>
  <c r="AI606" i="1" s="1"/>
  <c r="I642" i="1"/>
  <c r="AI642" i="1" s="1"/>
  <c r="I678" i="1"/>
  <c r="AI678" i="1" s="1"/>
  <c r="I696" i="1"/>
  <c r="AI696" i="1" s="1"/>
  <c r="I66" i="1"/>
  <c r="AI66" i="1" s="1"/>
  <c r="I354" i="1"/>
  <c r="AI354" i="1" s="1"/>
  <c r="I120" i="1"/>
  <c r="AI120" i="1" s="1"/>
  <c r="I156" i="1"/>
  <c r="AI156" i="1" s="1"/>
  <c r="I192" i="1"/>
  <c r="AI192" i="1" s="1"/>
  <c r="I507" i="1"/>
  <c r="AI507" i="1" s="1"/>
  <c r="I57" i="1"/>
  <c r="AI57" i="1" s="1"/>
  <c r="I363" i="1"/>
  <c r="AI363" i="1" s="1"/>
  <c r="I462" i="1"/>
  <c r="AI462" i="1" s="1"/>
  <c r="I219" i="1"/>
  <c r="AI219" i="1" s="1"/>
  <c r="I543" i="1"/>
  <c r="AI543" i="1" s="1"/>
  <c r="I579" i="1"/>
  <c r="AI579" i="1" s="1"/>
  <c r="I615" i="1"/>
  <c r="AI615" i="1" s="1"/>
  <c r="I651" i="1"/>
  <c r="AI651" i="1" s="1"/>
  <c r="I687" i="1"/>
  <c r="AI687" i="1" s="1"/>
  <c r="I84" i="1"/>
  <c r="AI84" i="1" s="1"/>
  <c r="I372" i="1"/>
  <c r="AI372" i="1" s="1"/>
  <c r="I390" i="1"/>
  <c r="AI390" i="1" s="1"/>
  <c r="I111" i="1"/>
  <c r="AI111" i="1" s="1"/>
  <c r="I147" i="1"/>
  <c r="AI147" i="1" s="1"/>
  <c r="I183" i="1"/>
  <c r="AI183" i="1" s="1"/>
  <c r="I210" i="1"/>
  <c r="AI210" i="1" s="1"/>
  <c r="I498" i="1"/>
  <c r="AI498" i="1" s="1"/>
  <c r="I39" i="1"/>
  <c r="AI39" i="1" s="1"/>
  <c r="I345" i="1"/>
  <c r="AI345" i="1" s="1"/>
  <c r="I480" i="1"/>
  <c r="AI480" i="1" s="1"/>
  <c r="I228" i="1"/>
  <c r="AI228" i="1" s="1"/>
  <c r="I552" i="1"/>
  <c r="AI552" i="1" s="1"/>
  <c r="I588" i="1"/>
  <c r="AI588" i="1" s="1"/>
  <c r="I624" i="1"/>
  <c r="AI624" i="1" s="1"/>
  <c r="I660" i="1"/>
  <c r="AI660" i="1" s="1"/>
  <c r="I30" i="1"/>
  <c r="AI30" i="1" s="1"/>
  <c r="I318" i="1"/>
  <c r="AI318" i="1" s="1"/>
  <c r="I471" i="1"/>
  <c r="AI471" i="1" s="1"/>
  <c r="I102" i="1"/>
  <c r="AI102" i="1" s="1"/>
  <c r="I138" i="1"/>
  <c r="AI138" i="1" s="1"/>
  <c r="I174" i="1"/>
  <c r="AI174" i="1" s="1"/>
  <c r="I489" i="1"/>
  <c r="AI489" i="1" s="1"/>
  <c r="I525" i="1"/>
  <c r="AI525" i="1" s="1"/>
  <c r="I21" i="1"/>
  <c r="AI21" i="1" s="1"/>
  <c r="I327" i="1"/>
  <c r="AI327" i="1" s="1"/>
  <c r="I237" i="1"/>
  <c r="AI237" i="1" s="1"/>
  <c r="I561" i="1"/>
  <c r="AI561" i="1" s="1"/>
  <c r="I597" i="1"/>
  <c r="AI597" i="1" s="1"/>
  <c r="I633" i="1"/>
  <c r="AI633" i="1" s="1"/>
  <c r="I669" i="1"/>
  <c r="AI669" i="1" s="1"/>
  <c r="Y6" i="1"/>
  <c r="Z6" i="1"/>
  <c r="W8" i="1"/>
  <c r="T8" i="1"/>
  <c r="S6" i="1"/>
  <c r="X7" i="1"/>
  <c r="Z7" i="1"/>
  <c r="W7" i="1"/>
  <c r="Y7" i="1"/>
  <c r="BH589" i="1"/>
  <c r="AW589" i="1"/>
  <c r="BH229" i="1"/>
  <c r="BH76" i="1"/>
  <c r="AW76" i="1"/>
  <c r="BH202" i="1"/>
  <c r="AW202" i="1"/>
  <c r="BH130" i="1"/>
  <c r="BH373" i="1"/>
  <c r="AW373" i="1"/>
  <c r="BH688" i="1"/>
  <c r="AW688" i="1"/>
  <c r="BH616" i="1"/>
  <c r="AW616" i="1"/>
  <c r="BH544" i="1"/>
  <c r="AW544" i="1"/>
  <c r="BH328" i="1"/>
  <c r="BH526" i="1"/>
  <c r="AW526" i="1"/>
  <c r="BH175" i="1"/>
  <c r="AW175" i="1"/>
  <c r="BH103" i="1"/>
  <c r="BH355" i="1"/>
  <c r="BH697" i="1"/>
  <c r="BH661" i="1"/>
  <c r="AW661" i="1"/>
  <c r="BH607" i="1"/>
  <c r="BH247" i="1"/>
  <c r="AW247" i="1"/>
  <c r="BH346" i="1"/>
  <c r="AW346" i="1"/>
  <c r="BH499" i="1"/>
  <c r="AW499" i="1"/>
  <c r="BH148" i="1"/>
  <c r="AW454" i="1"/>
  <c r="BH454" i="1"/>
  <c r="BH49" i="1"/>
  <c r="AW49" i="1"/>
  <c r="BH634" i="1"/>
  <c r="AW634" i="1"/>
  <c r="BH562" i="1"/>
  <c r="AW562" i="1"/>
  <c r="BH463" i="1"/>
  <c r="BH58" i="1"/>
  <c r="AW58" i="1"/>
  <c r="BH211" i="1"/>
  <c r="BH157" i="1"/>
  <c r="AW157" i="1"/>
  <c r="AW472" i="1"/>
  <c r="BH472" i="1"/>
  <c r="BH31" i="1"/>
  <c r="AW31" i="1"/>
  <c r="BH427" i="1"/>
  <c r="BH706" i="1"/>
  <c r="BH265" i="1"/>
  <c r="AW265" i="1"/>
  <c r="BH301" i="1"/>
  <c r="AW301" i="1"/>
  <c r="BH535" i="1"/>
  <c r="AW535" i="1"/>
  <c r="BH4" i="1"/>
  <c r="BH274" i="1"/>
  <c r="AW274" i="1"/>
  <c r="BH310" i="1"/>
  <c r="AW310" i="1"/>
  <c r="BH445" i="1"/>
  <c r="AW445" i="1"/>
  <c r="BH715" i="1"/>
  <c r="AW715" i="1"/>
  <c r="AD679" i="1"/>
  <c r="AD643" i="1"/>
  <c r="AD571" i="1"/>
  <c r="AD481" i="1"/>
  <c r="AD40" i="1"/>
  <c r="AD184" i="1"/>
  <c r="AD112" i="1"/>
  <c r="AD373" i="1"/>
  <c r="AD670" i="1"/>
  <c r="AD598" i="1"/>
  <c r="AD238" i="1"/>
  <c r="AD328" i="1"/>
  <c r="AD508" i="1"/>
  <c r="AD193" i="1"/>
  <c r="AD121" i="1"/>
  <c r="AD391" i="1"/>
  <c r="AD31" i="1"/>
  <c r="AD589" i="1"/>
  <c r="AD229" i="1"/>
  <c r="AD76" i="1"/>
  <c r="AD202" i="1"/>
  <c r="AD130" i="1"/>
  <c r="AD337" i="1"/>
  <c r="AD688" i="1"/>
  <c r="AD616" i="1"/>
  <c r="AD544" i="1"/>
  <c r="AD364" i="1"/>
  <c r="AD526" i="1"/>
  <c r="AD175" i="1"/>
  <c r="AD103" i="1"/>
  <c r="AD67" i="1"/>
  <c r="AD418" i="1"/>
  <c r="AD4" i="1"/>
  <c r="AD256" i="1"/>
  <c r="AD292" i="1"/>
  <c r="AD436" i="1"/>
  <c r="AD265" i="1"/>
  <c r="AD301" i="1"/>
  <c r="AD445" i="1"/>
  <c r="AD724" i="1"/>
  <c r="AD715" i="1"/>
  <c r="BB589" i="1"/>
  <c r="BB229" i="1"/>
  <c r="AQ229" i="1"/>
  <c r="AQ76" i="1"/>
  <c r="BB76" i="1"/>
  <c r="BB202" i="1"/>
  <c r="AQ202" i="1"/>
  <c r="BB130" i="1"/>
  <c r="BB337" i="1"/>
  <c r="AQ337" i="1"/>
  <c r="BB688" i="1"/>
  <c r="AQ688" i="1"/>
  <c r="BB616" i="1"/>
  <c r="AQ616" i="1"/>
  <c r="BB544" i="1"/>
  <c r="AQ544" i="1"/>
  <c r="BB364" i="1"/>
  <c r="BB526" i="1"/>
  <c r="AQ526" i="1"/>
  <c r="BB175" i="1"/>
  <c r="AQ175" i="1"/>
  <c r="BB103" i="1"/>
  <c r="AQ103" i="1"/>
  <c r="BB319" i="1"/>
  <c r="BB697" i="1"/>
  <c r="AQ697" i="1"/>
  <c r="BB661" i="1"/>
  <c r="BB607" i="1"/>
  <c r="AQ607" i="1"/>
  <c r="BB247" i="1"/>
  <c r="BB382" i="1"/>
  <c r="BB499" i="1"/>
  <c r="AQ499" i="1"/>
  <c r="BB148" i="1"/>
  <c r="AQ148" i="1"/>
  <c r="BB454" i="1"/>
  <c r="AQ49" i="1"/>
  <c r="BB49" i="1"/>
  <c r="BB634" i="1"/>
  <c r="BB562" i="1"/>
  <c r="AQ562" i="1"/>
  <c r="BB463" i="1"/>
  <c r="AQ463" i="1"/>
  <c r="AQ58" i="1"/>
  <c r="BB58" i="1"/>
  <c r="BB211" i="1"/>
  <c r="BB157" i="1"/>
  <c r="BB472" i="1"/>
  <c r="AQ31" i="1"/>
  <c r="BB31" i="1"/>
  <c r="BB427" i="1"/>
  <c r="AQ427" i="1"/>
  <c r="BB706" i="1"/>
  <c r="AQ706" i="1"/>
  <c r="BB265" i="1"/>
  <c r="BB301" i="1"/>
  <c r="AQ301" i="1"/>
  <c r="BB535" i="1"/>
  <c r="AQ535" i="1"/>
  <c r="BB4" i="1"/>
  <c r="BB274" i="1"/>
  <c r="AQ274" i="1"/>
  <c r="BB310" i="1"/>
  <c r="BB445" i="1"/>
  <c r="BB715" i="1"/>
  <c r="AQ715" i="1"/>
  <c r="BF651" i="1"/>
  <c r="BF579" i="1"/>
  <c r="BF219" i="1"/>
  <c r="AU219" i="1"/>
  <c r="BF57" i="1"/>
  <c r="AU57" i="1"/>
  <c r="BF192" i="1"/>
  <c r="AU192" i="1"/>
  <c r="BF120" i="1"/>
  <c r="AU120" i="1"/>
  <c r="BF318" i="1"/>
  <c r="AU318" i="1"/>
  <c r="BF696" i="1"/>
  <c r="BF642" i="1"/>
  <c r="AU642" i="1"/>
  <c r="BF570" i="1"/>
  <c r="AU570" i="1"/>
  <c r="BF480" i="1"/>
  <c r="BF75" i="1"/>
  <c r="AU75" i="1"/>
  <c r="BF201" i="1"/>
  <c r="AU201" i="1"/>
  <c r="BF129" i="1"/>
  <c r="BF372" i="1"/>
  <c r="AU372" i="1"/>
  <c r="BF669" i="1"/>
  <c r="AU669" i="1"/>
  <c r="BF597" i="1"/>
  <c r="AU597" i="1"/>
  <c r="BF237" i="1"/>
  <c r="AU237" i="1"/>
  <c r="BF363" i="1"/>
  <c r="BF525" i="1"/>
  <c r="AU525" i="1"/>
  <c r="BF174" i="1"/>
  <c r="BF102" i="1"/>
  <c r="AU102" i="1"/>
  <c r="BF30" i="1"/>
  <c r="BF624" i="1"/>
  <c r="BF552" i="1"/>
  <c r="BF381" i="1"/>
  <c r="AU381" i="1"/>
  <c r="BF498" i="1"/>
  <c r="AU498" i="1"/>
  <c r="BF183" i="1"/>
  <c r="AU183" i="1"/>
  <c r="BF111" i="1"/>
  <c r="BF390" i="1"/>
  <c r="AU390" i="1"/>
  <c r="BF84" i="1"/>
  <c r="BF282" i="1"/>
  <c r="AU282" i="1"/>
  <c r="BF426" i="1"/>
  <c r="BF705" i="1"/>
  <c r="BF732" i="1"/>
  <c r="AU732" i="1"/>
  <c r="BF723" i="1"/>
  <c r="AU723" i="1"/>
  <c r="BF417" i="1"/>
  <c r="AU417" i="1"/>
  <c r="BF273" i="1"/>
  <c r="AU273" i="1"/>
  <c r="BF309" i="1"/>
  <c r="BF12" i="1"/>
  <c r="AU12" i="1"/>
  <c r="BF408" i="1"/>
  <c r="BH635" i="1"/>
  <c r="AW635" i="1"/>
  <c r="BH563" i="1"/>
  <c r="BH464" i="1"/>
  <c r="BH23" i="1"/>
  <c r="BH491" i="1"/>
  <c r="AW491" i="1"/>
  <c r="BH176" i="1"/>
  <c r="BH104" i="1"/>
  <c r="BH320" i="1"/>
  <c r="AW320" i="1"/>
  <c r="BH662" i="1"/>
  <c r="AW662" i="1"/>
  <c r="BH590" i="1"/>
  <c r="AW590" i="1"/>
  <c r="BH230" i="1"/>
  <c r="AW230" i="1"/>
  <c r="AW41" i="1"/>
  <c r="BH41" i="1"/>
  <c r="BH185" i="1"/>
  <c r="AW185" i="1"/>
  <c r="BH113" i="1"/>
  <c r="BH374" i="1"/>
  <c r="AW374" i="1"/>
  <c r="BH689" i="1"/>
  <c r="AW689" i="1"/>
  <c r="BH617" i="1"/>
  <c r="AW617" i="1"/>
  <c r="BH545" i="1"/>
  <c r="AW545" i="1"/>
  <c r="BH365" i="1"/>
  <c r="BH509" i="1"/>
  <c r="AW509" i="1"/>
  <c r="BH158" i="1"/>
  <c r="AW158" i="1"/>
  <c r="BH473" i="1"/>
  <c r="AW473" i="1"/>
  <c r="AW68" i="1"/>
  <c r="BH68" i="1"/>
  <c r="BH680" i="1"/>
  <c r="AW680" i="1"/>
  <c r="BH608" i="1"/>
  <c r="BH248" i="1"/>
  <c r="AW248" i="1"/>
  <c r="BH383" i="1"/>
  <c r="AW383" i="1"/>
  <c r="BH518" i="1"/>
  <c r="AW518" i="1"/>
  <c r="BH167" i="1"/>
  <c r="AW167" i="1"/>
  <c r="BH95" i="1"/>
  <c r="AW95" i="1"/>
  <c r="AW50" i="1"/>
  <c r="BH50" i="1"/>
  <c r="BH437" i="1"/>
  <c r="AW437" i="1"/>
  <c r="BH275" i="1"/>
  <c r="AW275" i="1"/>
  <c r="BH311" i="1"/>
  <c r="AW14" i="1"/>
  <c r="BH14" i="1"/>
  <c r="BH707" i="1"/>
  <c r="BH401" i="1"/>
  <c r="AW401" i="1"/>
  <c r="BH284" i="1"/>
  <c r="AW284" i="1"/>
  <c r="BH410" i="1"/>
  <c r="AW410" i="1"/>
  <c r="AW734" i="1"/>
  <c r="BH734" i="1"/>
  <c r="BH446" i="1"/>
  <c r="AW446" i="1"/>
  <c r="BD679" i="1"/>
  <c r="AS679" i="1"/>
  <c r="BD643" i="1"/>
  <c r="AS643" i="1"/>
  <c r="BD571" i="1"/>
  <c r="AS571" i="1"/>
  <c r="BD481" i="1"/>
  <c r="BD40" i="1"/>
  <c r="AS40" i="1"/>
  <c r="BD184" i="1"/>
  <c r="AS184" i="1"/>
  <c r="BD112" i="1"/>
  <c r="AS112" i="1"/>
  <c r="BD373" i="1"/>
  <c r="BD670" i="1"/>
  <c r="AS670" i="1"/>
  <c r="BD598" i="1"/>
  <c r="BD238" i="1"/>
  <c r="AS238" i="1"/>
  <c r="BD328" i="1"/>
  <c r="AS328" i="1"/>
  <c r="BD508" i="1"/>
  <c r="BD157" i="1"/>
  <c r="AS157" i="1"/>
  <c r="BD472" i="1"/>
  <c r="BD31" i="1"/>
  <c r="AS31" i="1"/>
  <c r="BD589" i="1"/>
  <c r="BD229" i="1"/>
  <c r="BD76" i="1"/>
  <c r="BD202" i="1"/>
  <c r="AS202" i="1"/>
  <c r="BD130" i="1"/>
  <c r="BD337" i="1"/>
  <c r="AS337" i="1"/>
  <c r="BD688" i="1"/>
  <c r="AS688" i="1"/>
  <c r="BD616" i="1"/>
  <c r="AS616" i="1"/>
  <c r="BD544" i="1"/>
  <c r="AS544" i="1"/>
  <c r="BD364" i="1"/>
  <c r="BD526" i="1"/>
  <c r="AS526" i="1"/>
  <c r="BD175" i="1"/>
  <c r="BD103" i="1"/>
  <c r="AS103" i="1"/>
  <c r="BD319" i="1"/>
  <c r="BD4" i="1"/>
  <c r="BD274" i="1"/>
  <c r="AS274" i="1"/>
  <c r="BD310" i="1"/>
  <c r="AS310" i="1"/>
  <c r="BD445" i="1"/>
  <c r="AS445" i="1"/>
  <c r="BD13" i="1"/>
  <c r="AS13" i="1"/>
  <c r="BD418" i="1"/>
  <c r="AS418" i="1"/>
  <c r="BD409" i="1"/>
  <c r="AS409" i="1"/>
  <c r="BD283" i="1"/>
  <c r="BD436" i="1"/>
  <c r="AS436" i="1"/>
  <c r="BD733" i="1"/>
  <c r="BF625" i="1"/>
  <c r="BF553" i="1"/>
  <c r="AU553" i="1"/>
  <c r="BF346" i="1"/>
  <c r="AU346" i="1"/>
  <c r="BF517" i="1"/>
  <c r="BF166" i="1"/>
  <c r="AU166" i="1"/>
  <c r="BF94" i="1"/>
  <c r="AU94" i="1"/>
  <c r="BF85" i="1"/>
  <c r="BF652" i="1"/>
  <c r="AU652" i="1"/>
  <c r="BF580" i="1"/>
  <c r="AU580" i="1"/>
  <c r="BF220" i="1"/>
  <c r="AU220" i="1"/>
  <c r="AU22" i="1"/>
  <c r="BF22" i="1"/>
  <c r="BF490" i="1"/>
  <c r="AU490" i="1"/>
  <c r="BF139" i="1"/>
  <c r="AU139" i="1"/>
  <c r="BF319" i="1"/>
  <c r="AU319" i="1"/>
  <c r="BF697" i="1"/>
  <c r="BF661" i="1"/>
  <c r="BF607" i="1"/>
  <c r="AU607" i="1"/>
  <c r="BF247" i="1"/>
  <c r="AU247" i="1"/>
  <c r="BF382" i="1"/>
  <c r="BF499" i="1"/>
  <c r="AU499" i="1"/>
  <c r="BF148" i="1"/>
  <c r="BF454" i="1"/>
  <c r="AU454" i="1"/>
  <c r="AU49" i="1"/>
  <c r="BF49" i="1"/>
  <c r="BF634" i="1"/>
  <c r="BF562" i="1"/>
  <c r="AU562" i="1"/>
  <c r="BF463" i="1"/>
  <c r="AU463" i="1"/>
  <c r="AU58" i="1"/>
  <c r="BF58" i="1"/>
  <c r="BF211" i="1"/>
  <c r="BF157" i="1"/>
  <c r="AU157" i="1"/>
  <c r="BF472" i="1"/>
  <c r="AU472" i="1"/>
  <c r="BF355" i="1"/>
  <c r="AU13" i="1"/>
  <c r="BF13" i="1"/>
  <c r="BF283" i="1"/>
  <c r="AU283" i="1"/>
  <c r="BF400" i="1"/>
  <c r="BF535" i="1"/>
  <c r="AU535" i="1"/>
  <c r="AU733" i="1"/>
  <c r="BF733" i="1"/>
  <c r="BF418" i="1"/>
  <c r="AU418" i="1"/>
  <c r="BF4" i="1"/>
  <c r="BF256" i="1"/>
  <c r="AU256" i="1"/>
  <c r="BF292" i="1"/>
  <c r="BF436" i="1"/>
  <c r="AU436" i="1"/>
  <c r="AD669" i="1"/>
  <c r="AD597" i="1"/>
  <c r="AD237" i="1"/>
  <c r="AD363" i="1"/>
  <c r="AD525" i="1"/>
  <c r="AD174" i="1"/>
  <c r="AD102" i="1"/>
  <c r="AD30" i="1"/>
  <c r="AD624" i="1"/>
  <c r="AD552" i="1"/>
  <c r="AD381" i="1"/>
  <c r="AD498" i="1"/>
  <c r="AD183" i="1"/>
  <c r="AD111" i="1"/>
  <c r="AD390" i="1"/>
  <c r="AD84" i="1"/>
  <c r="AD651" i="1"/>
  <c r="AD579" i="1"/>
  <c r="AD219" i="1"/>
  <c r="AD57" i="1"/>
  <c r="AD192" i="1"/>
  <c r="AD120" i="1"/>
  <c r="AD318" i="1"/>
  <c r="AD696" i="1"/>
  <c r="AD642" i="1"/>
  <c r="AD570" i="1"/>
  <c r="AD480" i="1"/>
  <c r="AD75" i="1"/>
  <c r="AD201" i="1"/>
  <c r="AD129" i="1"/>
  <c r="AD372" i="1"/>
  <c r="AD3" i="1"/>
  <c r="AD255" i="1"/>
  <c r="AD291" i="1"/>
  <c r="AD534" i="1"/>
  <c r="AD399" i="1"/>
  <c r="AD264" i="1"/>
  <c r="AD300" i="1"/>
  <c r="AD705" i="1"/>
  <c r="AD732" i="1"/>
  <c r="AD723" i="1"/>
  <c r="BA697" i="1"/>
  <c r="AP697" i="1"/>
  <c r="BA661" i="1"/>
  <c r="BA607" i="1"/>
  <c r="AP607" i="1"/>
  <c r="BA247" i="1"/>
  <c r="BA40" i="1"/>
  <c r="AP40" i="1"/>
  <c r="BA184" i="1"/>
  <c r="BA112" i="1"/>
  <c r="BA49" i="1"/>
  <c r="AP49" i="1"/>
  <c r="BA634" i="1"/>
  <c r="BA562" i="1"/>
  <c r="AP562" i="1"/>
  <c r="BA364" i="1"/>
  <c r="BA508" i="1"/>
  <c r="BA157" i="1"/>
  <c r="AP157" i="1"/>
  <c r="BA319" i="1"/>
  <c r="BA625" i="1"/>
  <c r="AP625" i="1"/>
  <c r="BA553" i="1"/>
  <c r="BA481" i="1"/>
  <c r="AP481" i="1"/>
  <c r="BA76" i="1"/>
  <c r="AP76" i="1"/>
  <c r="BA202" i="1"/>
  <c r="AP202" i="1"/>
  <c r="BA130" i="1"/>
  <c r="AP130" i="1"/>
  <c r="BA454" i="1"/>
  <c r="BA85" i="1"/>
  <c r="BA652" i="1"/>
  <c r="AP652" i="1"/>
  <c r="BA580" i="1"/>
  <c r="AP580" i="1"/>
  <c r="BA220" i="1"/>
  <c r="AP220" i="1"/>
  <c r="BA328" i="1"/>
  <c r="AP328" i="1"/>
  <c r="BA526" i="1"/>
  <c r="AP526" i="1"/>
  <c r="BA211" i="1"/>
  <c r="BA139" i="1"/>
  <c r="AP139" i="1"/>
  <c r="BA472" i="1"/>
  <c r="BA355" i="1"/>
  <c r="BA256" i="1"/>
  <c r="BA292" i="1"/>
  <c r="BA400" i="1"/>
  <c r="AP400" i="1"/>
  <c r="BA724" i="1"/>
  <c r="AP724" i="1"/>
  <c r="AP427" i="1"/>
  <c r="BA427" i="1"/>
  <c r="BA706" i="1"/>
  <c r="AP706" i="1"/>
  <c r="AP409" i="1"/>
  <c r="BA409" i="1"/>
  <c r="BA283" i="1"/>
  <c r="BA436" i="1"/>
  <c r="AP436" i="1"/>
  <c r="BA733" i="1"/>
  <c r="AE446" i="1"/>
  <c r="BE679" i="1"/>
  <c r="AT679" i="1"/>
  <c r="BE643" i="1"/>
  <c r="AT643" i="1"/>
  <c r="BE571" i="1"/>
  <c r="AT571" i="1"/>
  <c r="BE481" i="1"/>
  <c r="BE76" i="1"/>
  <c r="BE184" i="1"/>
  <c r="AT184" i="1"/>
  <c r="BE112" i="1"/>
  <c r="BE337" i="1"/>
  <c r="AT337" i="1"/>
  <c r="BE634" i="1"/>
  <c r="BE562" i="1"/>
  <c r="AT562" i="1"/>
  <c r="BE463" i="1"/>
  <c r="AT463" i="1"/>
  <c r="BE22" i="1"/>
  <c r="AT22" i="1"/>
  <c r="BE211" i="1"/>
  <c r="BE157" i="1"/>
  <c r="BE472" i="1"/>
  <c r="AT472" i="1"/>
  <c r="BE67" i="1"/>
  <c r="AT67" i="1"/>
  <c r="BE589" i="1"/>
  <c r="BE229" i="1"/>
  <c r="AT229" i="1"/>
  <c r="BE40" i="1"/>
  <c r="AT40" i="1"/>
  <c r="BE202" i="1"/>
  <c r="AT202" i="1"/>
  <c r="BE130" i="1"/>
  <c r="BE373" i="1"/>
  <c r="AT373" i="1"/>
  <c r="BE49" i="1"/>
  <c r="AT49" i="1"/>
  <c r="BE652" i="1"/>
  <c r="BE580" i="1"/>
  <c r="AT580" i="1"/>
  <c r="BE220" i="1"/>
  <c r="AT220" i="1"/>
  <c r="BE58" i="1"/>
  <c r="AT58" i="1"/>
  <c r="BE490" i="1"/>
  <c r="AT490" i="1"/>
  <c r="BE139" i="1"/>
  <c r="AT139" i="1"/>
  <c r="BE391" i="1"/>
  <c r="BE31" i="1"/>
  <c r="AT31" i="1"/>
  <c r="BE4" i="1"/>
  <c r="BE274" i="1"/>
  <c r="AT274" i="1"/>
  <c r="BE310" i="1"/>
  <c r="BE445" i="1"/>
  <c r="AT445" i="1"/>
  <c r="BE733" i="1"/>
  <c r="AT733" i="1"/>
  <c r="BE418" i="1"/>
  <c r="AT418" i="1"/>
  <c r="BE409" i="1"/>
  <c r="BE283" i="1"/>
  <c r="AT283" i="1"/>
  <c r="BE436" i="1"/>
  <c r="AT436" i="1"/>
  <c r="AT715" i="1"/>
  <c r="BE715" i="1"/>
  <c r="Y8" i="1" l="1"/>
  <c r="BA446" i="1"/>
  <c r="AN446" i="1"/>
  <c r="AO446" i="1" s="1"/>
  <c r="AZ723" i="1"/>
  <c r="AO723" i="1"/>
  <c r="AN723" i="1"/>
  <c r="AZ705" i="1"/>
  <c r="AO705" i="1"/>
  <c r="AN705" i="1"/>
  <c r="AU705" i="1" s="1"/>
  <c r="AZ399" i="1"/>
  <c r="AO399" i="1"/>
  <c r="AN399" i="1"/>
  <c r="AU399" i="1" s="1"/>
  <c r="AZ372" i="1"/>
  <c r="AO372" i="1"/>
  <c r="AN372" i="1"/>
  <c r="AZ318" i="1"/>
  <c r="AN318" i="1"/>
  <c r="AO318" i="1" s="1"/>
  <c r="AZ390" i="1"/>
  <c r="AN390" i="1"/>
  <c r="AS390" i="1" s="1"/>
  <c r="AZ381" i="1"/>
  <c r="AO381" i="1"/>
  <c r="AN381" i="1"/>
  <c r="AZ363" i="1"/>
  <c r="AO363" i="1"/>
  <c r="AN363" i="1"/>
  <c r="AU363" i="1" s="1"/>
  <c r="AN301" i="1"/>
  <c r="AZ301" i="1"/>
  <c r="AO301" i="1"/>
  <c r="AN265" i="1"/>
  <c r="AZ265" i="1"/>
  <c r="AO265" i="1"/>
  <c r="AN292" i="1"/>
  <c r="AZ292" i="1"/>
  <c r="AO292" i="1"/>
  <c r="AN256" i="1"/>
  <c r="AZ256" i="1"/>
  <c r="AO256" i="1"/>
  <c r="AN4" i="1"/>
  <c r="AZ4" i="1"/>
  <c r="AO4" i="1"/>
  <c r="AN67" i="1"/>
  <c r="AZ67" i="1"/>
  <c r="AO67" i="1"/>
  <c r="AN103" i="1"/>
  <c r="AW103" i="1" s="1"/>
  <c r="AZ103" i="1"/>
  <c r="AO103" i="1"/>
  <c r="AN175" i="1"/>
  <c r="AZ175" i="1"/>
  <c r="AO175" i="1"/>
  <c r="AN526" i="1"/>
  <c r="AZ526" i="1"/>
  <c r="AO526" i="1"/>
  <c r="AN544" i="1"/>
  <c r="AZ544" i="1"/>
  <c r="AO544" i="1"/>
  <c r="AN616" i="1"/>
  <c r="AZ616" i="1"/>
  <c r="AO616" i="1"/>
  <c r="AN688" i="1"/>
  <c r="AZ688" i="1"/>
  <c r="AO688" i="1"/>
  <c r="AN130" i="1"/>
  <c r="AZ130" i="1"/>
  <c r="AO130" i="1"/>
  <c r="AN202" i="1"/>
  <c r="AZ202" i="1"/>
  <c r="AO202" i="1"/>
  <c r="AN76" i="1"/>
  <c r="AZ76" i="1"/>
  <c r="AO76" i="1"/>
  <c r="AN229" i="1"/>
  <c r="AZ229" i="1"/>
  <c r="AO229" i="1"/>
  <c r="AN589" i="1"/>
  <c r="AZ589" i="1"/>
  <c r="AO589" i="1"/>
  <c r="AN31" i="1"/>
  <c r="AZ31" i="1"/>
  <c r="AO31" i="1"/>
  <c r="AN121" i="1"/>
  <c r="AZ121" i="1"/>
  <c r="AO121" i="1"/>
  <c r="AN193" i="1"/>
  <c r="AZ193" i="1"/>
  <c r="AO193" i="1"/>
  <c r="AN508" i="1"/>
  <c r="AZ508" i="1"/>
  <c r="AO508" i="1"/>
  <c r="AN238" i="1"/>
  <c r="AZ238" i="1"/>
  <c r="AO238" i="1"/>
  <c r="AN598" i="1"/>
  <c r="AZ598" i="1"/>
  <c r="AO598" i="1"/>
  <c r="AN670" i="1"/>
  <c r="AT670" i="1" s="1"/>
  <c r="AZ670" i="1"/>
  <c r="AO670" i="1"/>
  <c r="AN112" i="1"/>
  <c r="AZ112" i="1"/>
  <c r="AO112" i="1"/>
  <c r="AN184" i="1"/>
  <c r="AZ184" i="1"/>
  <c r="AO184" i="1"/>
  <c r="AN40" i="1"/>
  <c r="AZ40" i="1"/>
  <c r="AO40" i="1"/>
  <c r="AN481" i="1"/>
  <c r="AO481" i="1"/>
  <c r="AZ481" i="1"/>
  <c r="AN571" i="1"/>
  <c r="AZ571" i="1"/>
  <c r="AO571" i="1"/>
  <c r="AN643" i="1"/>
  <c r="AZ643" i="1"/>
  <c r="AO643" i="1"/>
  <c r="AN679" i="1"/>
  <c r="AZ679" i="1"/>
  <c r="AO679" i="1"/>
  <c r="BE633" i="1"/>
  <c r="BE561" i="1"/>
  <c r="BE327" i="1"/>
  <c r="AT327" i="1"/>
  <c r="BE525" i="1"/>
  <c r="AT525" i="1"/>
  <c r="BE174" i="1"/>
  <c r="BE102" i="1"/>
  <c r="AT102" i="1"/>
  <c r="BE318" i="1"/>
  <c r="AT318" i="1"/>
  <c r="BE660" i="1"/>
  <c r="BE588" i="1"/>
  <c r="AT588" i="1"/>
  <c r="BE228" i="1"/>
  <c r="BE345" i="1"/>
  <c r="BE498" i="1"/>
  <c r="AT498" i="1"/>
  <c r="BE183" i="1"/>
  <c r="AT183" i="1"/>
  <c r="BE111" i="1"/>
  <c r="BE372" i="1"/>
  <c r="AT372" i="1"/>
  <c r="BE687" i="1"/>
  <c r="AT687" i="1"/>
  <c r="BE615" i="1"/>
  <c r="AT615" i="1"/>
  <c r="BE543" i="1"/>
  <c r="BE462" i="1"/>
  <c r="AT462" i="1"/>
  <c r="BE57" i="1"/>
  <c r="AT57" i="1"/>
  <c r="BE192" i="1"/>
  <c r="BE120" i="1"/>
  <c r="AT120" i="1"/>
  <c r="BE66" i="1"/>
  <c r="AT66" i="1"/>
  <c r="BE678" i="1"/>
  <c r="AT678" i="1"/>
  <c r="BE606" i="1"/>
  <c r="BE246" i="1"/>
  <c r="AT246" i="1"/>
  <c r="BE75" i="1"/>
  <c r="BE201" i="1"/>
  <c r="AT201" i="1"/>
  <c r="BE129" i="1"/>
  <c r="AT129" i="1"/>
  <c r="BE453" i="1"/>
  <c r="AT453" i="1"/>
  <c r="BE48" i="1"/>
  <c r="AT48" i="1"/>
  <c r="BE255" i="1"/>
  <c r="AT255" i="1"/>
  <c r="BE291" i="1"/>
  <c r="AT291" i="1"/>
  <c r="BE426" i="1"/>
  <c r="BE534" i="1"/>
  <c r="AT534" i="1"/>
  <c r="BE12" i="1"/>
  <c r="AT723" i="1"/>
  <c r="BE723" i="1"/>
  <c r="BE264" i="1"/>
  <c r="AT264" i="1"/>
  <c r="BE300" i="1"/>
  <c r="BE732" i="1"/>
  <c r="AT732" i="1"/>
  <c r="BE408" i="1"/>
  <c r="AT408" i="1"/>
  <c r="BD653" i="1"/>
  <c r="AS653" i="1"/>
  <c r="BD581" i="1"/>
  <c r="BD221" i="1"/>
  <c r="AS221" i="1"/>
  <c r="AS59" i="1"/>
  <c r="BD59" i="1"/>
  <c r="BD194" i="1"/>
  <c r="BD122" i="1"/>
  <c r="AS122" i="1"/>
  <c r="BD320" i="1"/>
  <c r="BD698" i="1"/>
  <c r="BD644" i="1"/>
  <c r="AS644" i="1"/>
  <c r="BD572" i="1"/>
  <c r="AS572" i="1"/>
  <c r="BD482" i="1"/>
  <c r="AS482" i="1"/>
  <c r="BD77" i="1"/>
  <c r="BD203" i="1"/>
  <c r="AS203" i="1"/>
  <c r="BD131" i="1"/>
  <c r="AS131" i="1"/>
  <c r="BD374" i="1"/>
  <c r="BD671" i="1"/>
  <c r="AS671" i="1"/>
  <c r="BD599" i="1"/>
  <c r="BD239" i="1"/>
  <c r="AS239" i="1"/>
  <c r="BD365" i="1"/>
  <c r="AS365" i="1"/>
  <c r="BD527" i="1"/>
  <c r="AS527" i="1"/>
  <c r="BD212" i="1"/>
  <c r="BD140" i="1"/>
  <c r="AS140" i="1"/>
  <c r="BD392" i="1"/>
  <c r="AS392" i="1"/>
  <c r="BD32" i="1"/>
  <c r="BD590" i="1"/>
  <c r="BD230" i="1"/>
  <c r="AS230" i="1"/>
  <c r="AS41" i="1"/>
  <c r="BD41" i="1"/>
  <c r="BD185" i="1"/>
  <c r="AS185" i="1"/>
  <c r="BD113" i="1"/>
  <c r="AS113" i="1"/>
  <c r="BD338" i="1"/>
  <c r="AS338" i="1"/>
  <c r="BD401" i="1"/>
  <c r="BD284" i="1"/>
  <c r="AS284" i="1"/>
  <c r="BD410" i="1"/>
  <c r="AS410" i="1"/>
  <c r="BD734" i="1"/>
  <c r="BD5" i="1"/>
  <c r="BD257" i="1"/>
  <c r="BD293" i="1"/>
  <c r="BD536" i="1"/>
  <c r="AS536" i="1"/>
  <c r="BD419" i="1"/>
  <c r="AS419" i="1"/>
  <c r="BD716" i="1"/>
  <c r="AS716" i="1"/>
  <c r="AD689" i="1"/>
  <c r="AD617" i="1"/>
  <c r="AD545" i="1"/>
  <c r="AD329" i="1"/>
  <c r="AD509" i="1"/>
  <c r="AD158" i="1"/>
  <c r="AD473" i="1"/>
  <c r="AD320" i="1"/>
  <c r="AD680" i="1"/>
  <c r="AD608" i="1"/>
  <c r="AD248" i="1"/>
  <c r="AD347" i="1"/>
  <c r="AD518" i="1"/>
  <c r="AD167" i="1"/>
  <c r="AD95" i="1"/>
  <c r="AD50" i="1"/>
  <c r="AD635" i="1"/>
  <c r="AD563" i="1"/>
  <c r="AD464" i="1"/>
  <c r="AD23" i="1"/>
  <c r="AD491" i="1"/>
  <c r="AD176" i="1"/>
  <c r="AD104" i="1"/>
  <c r="AD32" i="1"/>
  <c r="AD662" i="1"/>
  <c r="AD590" i="1"/>
  <c r="AD230" i="1"/>
  <c r="AD41" i="1"/>
  <c r="AD185" i="1"/>
  <c r="AD113" i="1"/>
  <c r="AD338" i="1"/>
  <c r="AD437" i="1"/>
  <c r="AD284" i="1"/>
  <c r="AD734" i="1"/>
  <c r="AD707" i="1"/>
  <c r="AD5" i="1"/>
  <c r="AD257" i="1"/>
  <c r="AD293" i="1"/>
  <c r="AD410" i="1"/>
  <c r="AD536" i="1"/>
  <c r="AD428" i="1"/>
  <c r="BD633" i="1"/>
  <c r="AS633" i="1"/>
  <c r="BD561" i="1"/>
  <c r="BD462" i="1"/>
  <c r="AS462" i="1"/>
  <c r="AS21" i="1"/>
  <c r="BD21" i="1"/>
  <c r="BD489" i="1"/>
  <c r="AS489" i="1"/>
  <c r="BD138" i="1"/>
  <c r="AS138" i="1"/>
  <c r="BD354" i="1"/>
  <c r="BD660" i="1"/>
  <c r="BD588" i="1"/>
  <c r="BD228" i="1"/>
  <c r="AS228" i="1"/>
  <c r="AS39" i="1"/>
  <c r="BD39" i="1"/>
  <c r="BD210" i="1"/>
  <c r="AS210" i="1"/>
  <c r="BD147" i="1"/>
  <c r="BD453" i="1"/>
  <c r="AS453" i="1"/>
  <c r="BD84" i="1"/>
  <c r="AS84" i="1"/>
  <c r="BD651" i="1"/>
  <c r="BD579" i="1"/>
  <c r="AS579" i="1"/>
  <c r="BD219" i="1"/>
  <c r="AS219" i="1"/>
  <c r="AS57" i="1"/>
  <c r="BD57" i="1"/>
  <c r="BD192" i="1"/>
  <c r="BD120" i="1"/>
  <c r="AS120" i="1"/>
  <c r="BD318" i="1"/>
  <c r="AS318" i="1"/>
  <c r="BD696" i="1"/>
  <c r="AS696" i="1"/>
  <c r="BD642" i="1"/>
  <c r="AS642" i="1"/>
  <c r="BD570" i="1"/>
  <c r="AS570" i="1"/>
  <c r="BD480" i="1"/>
  <c r="AS480" i="1"/>
  <c r="BD75" i="1"/>
  <c r="BD201" i="1"/>
  <c r="AS201" i="1"/>
  <c r="BD129" i="1"/>
  <c r="AS129" i="1"/>
  <c r="BD372" i="1"/>
  <c r="AS372" i="1"/>
  <c r="BD3" i="1"/>
  <c r="AS3" i="1"/>
  <c r="BD273" i="1"/>
  <c r="AS273" i="1"/>
  <c r="BD309" i="1"/>
  <c r="AS309" i="1"/>
  <c r="BD444" i="1"/>
  <c r="BD534" i="1"/>
  <c r="AS534" i="1"/>
  <c r="BD12" i="1"/>
  <c r="BD723" i="1"/>
  <c r="AS723" i="1"/>
  <c r="BD264" i="1"/>
  <c r="AS264" i="1"/>
  <c r="BD300" i="1"/>
  <c r="BD399" i="1"/>
  <c r="AS399" i="1"/>
  <c r="BF671" i="1"/>
  <c r="AU671" i="1"/>
  <c r="BF599" i="1"/>
  <c r="AU599" i="1"/>
  <c r="BF239" i="1"/>
  <c r="AU239" i="1"/>
  <c r="BF365" i="1"/>
  <c r="BF527" i="1"/>
  <c r="AU527" i="1"/>
  <c r="BF212" i="1"/>
  <c r="BF140" i="1"/>
  <c r="AU140" i="1"/>
  <c r="BF356" i="1"/>
  <c r="AU356" i="1"/>
  <c r="BF698" i="1"/>
  <c r="BF626" i="1"/>
  <c r="BF554" i="1"/>
  <c r="AU554" i="1"/>
  <c r="BF383" i="1"/>
  <c r="BF500" i="1"/>
  <c r="AU500" i="1"/>
  <c r="BF149" i="1"/>
  <c r="AU149" i="1"/>
  <c r="AU455" i="1"/>
  <c r="BF455" i="1"/>
  <c r="BF86" i="1"/>
  <c r="BF653" i="1"/>
  <c r="BF581" i="1"/>
  <c r="BF221" i="1"/>
  <c r="AU221" i="1"/>
  <c r="BF59" i="1"/>
  <c r="BF194" i="1"/>
  <c r="AU194" i="1"/>
  <c r="BF122" i="1"/>
  <c r="AU122" i="1"/>
  <c r="BF392" i="1"/>
  <c r="AU392" i="1"/>
  <c r="BF68" i="1"/>
  <c r="AU68" i="1"/>
  <c r="BF644" i="1"/>
  <c r="AU644" i="1"/>
  <c r="BF572" i="1"/>
  <c r="AU572" i="1"/>
  <c r="BF482" i="1"/>
  <c r="BF77" i="1"/>
  <c r="AU77" i="1"/>
  <c r="BF203" i="1"/>
  <c r="AU203" i="1"/>
  <c r="BF131" i="1"/>
  <c r="BF374" i="1"/>
  <c r="BF5" i="1"/>
  <c r="BF257" i="1"/>
  <c r="AU257" i="1"/>
  <c r="BF293" i="1"/>
  <c r="BF410" i="1"/>
  <c r="BF536" i="1"/>
  <c r="AU536" i="1"/>
  <c r="BF428" i="1"/>
  <c r="AU428" i="1"/>
  <c r="BF266" i="1"/>
  <c r="AU266" i="1"/>
  <c r="BF302" i="1"/>
  <c r="AU302" i="1"/>
  <c r="BF419" i="1"/>
  <c r="AU419" i="1"/>
  <c r="BF716" i="1"/>
  <c r="AU716" i="1"/>
  <c r="BA689" i="1"/>
  <c r="AP689" i="1"/>
  <c r="BA617" i="1"/>
  <c r="BA545" i="1"/>
  <c r="AP545" i="1"/>
  <c r="BA365" i="1"/>
  <c r="AP365" i="1"/>
  <c r="BA509" i="1"/>
  <c r="AP509" i="1"/>
  <c r="BA158" i="1"/>
  <c r="BA473" i="1"/>
  <c r="BA32" i="1"/>
  <c r="AP32" i="1"/>
  <c r="BA680" i="1"/>
  <c r="BA644" i="1"/>
  <c r="AP644" i="1"/>
  <c r="BA572" i="1"/>
  <c r="AP572" i="1"/>
  <c r="BA482" i="1"/>
  <c r="AP482" i="1"/>
  <c r="BA41" i="1"/>
  <c r="AP41" i="1"/>
  <c r="BA203" i="1"/>
  <c r="AP203" i="1"/>
  <c r="BA131" i="1"/>
  <c r="BA338" i="1"/>
  <c r="AP338" i="1"/>
  <c r="BA635" i="1"/>
  <c r="AP635" i="1"/>
  <c r="BA563" i="1"/>
  <c r="AP563" i="1"/>
  <c r="BA464" i="1"/>
  <c r="AP464" i="1"/>
  <c r="BA59" i="1"/>
  <c r="BA491" i="1"/>
  <c r="AP491" i="1"/>
  <c r="BA176" i="1"/>
  <c r="AP176" i="1"/>
  <c r="BA104" i="1"/>
  <c r="AP104" i="1"/>
  <c r="BA320" i="1"/>
  <c r="BA626" i="1"/>
  <c r="AP626" i="1"/>
  <c r="BA554" i="1"/>
  <c r="BA347" i="1"/>
  <c r="BA500" i="1"/>
  <c r="AP500" i="1"/>
  <c r="BA149" i="1"/>
  <c r="AP149" i="1"/>
  <c r="BA455" i="1"/>
  <c r="BA86" i="1"/>
  <c r="BA5" i="1"/>
  <c r="BA266" i="1"/>
  <c r="BA302" i="1"/>
  <c r="AP302" i="1"/>
  <c r="AP725" i="1"/>
  <c r="BA725" i="1"/>
  <c r="BA428" i="1"/>
  <c r="AP428" i="1"/>
  <c r="BA257" i="1"/>
  <c r="BA293" i="1"/>
  <c r="BA536" i="1"/>
  <c r="AP536" i="1"/>
  <c r="AP419" i="1"/>
  <c r="BA419" i="1"/>
  <c r="BA716" i="1"/>
  <c r="AP716" i="1"/>
  <c r="BE653" i="1"/>
  <c r="AT653" i="1"/>
  <c r="BE581" i="1"/>
  <c r="BE221" i="1"/>
  <c r="AT221" i="1"/>
  <c r="BE365" i="1"/>
  <c r="BE509" i="1"/>
  <c r="AT509" i="1"/>
  <c r="BE158" i="1"/>
  <c r="AT158" i="1"/>
  <c r="BE356" i="1"/>
  <c r="AT356" i="1"/>
  <c r="BE698" i="1"/>
  <c r="BE644" i="1"/>
  <c r="AT644" i="1"/>
  <c r="BE572" i="1"/>
  <c r="AT572" i="1"/>
  <c r="BE482" i="1"/>
  <c r="BE77" i="1"/>
  <c r="BE203" i="1"/>
  <c r="AT203" i="1"/>
  <c r="BE131" i="1"/>
  <c r="AT131" i="1"/>
  <c r="BE455" i="1"/>
  <c r="BE50" i="1"/>
  <c r="AT50" i="1"/>
  <c r="BE635" i="1"/>
  <c r="AT635" i="1"/>
  <c r="BE563" i="1"/>
  <c r="BE329" i="1"/>
  <c r="BE527" i="1"/>
  <c r="AT527" i="1"/>
  <c r="BE212" i="1"/>
  <c r="BE140" i="1"/>
  <c r="AT140" i="1"/>
  <c r="BE473" i="1"/>
  <c r="BE320" i="1"/>
  <c r="AT320" i="1"/>
  <c r="BE662" i="1"/>
  <c r="BE590" i="1"/>
  <c r="AT590" i="1"/>
  <c r="BE230" i="1"/>
  <c r="AT230" i="1"/>
  <c r="BE41" i="1"/>
  <c r="AT41" i="1"/>
  <c r="BE185" i="1"/>
  <c r="AT185" i="1"/>
  <c r="BE113" i="1"/>
  <c r="BE86" i="1"/>
  <c r="BE266" i="1"/>
  <c r="AT266" i="1"/>
  <c r="BE302" i="1"/>
  <c r="AT725" i="1"/>
  <c r="BE725" i="1"/>
  <c r="BE428" i="1"/>
  <c r="AT428" i="1"/>
  <c r="AT437" i="1"/>
  <c r="BE437" i="1"/>
  <c r="BE275" i="1"/>
  <c r="AT275" i="1"/>
  <c r="BE311" i="1"/>
  <c r="BE14" i="1"/>
  <c r="AT14" i="1"/>
  <c r="BE707" i="1"/>
  <c r="BE446" i="1"/>
  <c r="AT446" i="1"/>
  <c r="BA633" i="1"/>
  <c r="BA561" i="1"/>
  <c r="BA462" i="1"/>
  <c r="AP462" i="1"/>
  <c r="BA57" i="1"/>
  <c r="AP57" i="1"/>
  <c r="BA489" i="1"/>
  <c r="AP489" i="1"/>
  <c r="BA138" i="1"/>
  <c r="AP138" i="1"/>
  <c r="BA318" i="1"/>
  <c r="AP318" i="1"/>
  <c r="BA660" i="1"/>
  <c r="BA588" i="1"/>
  <c r="BA228" i="1"/>
  <c r="AP228" i="1"/>
  <c r="BA75" i="1"/>
  <c r="BA183" i="1"/>
  <c r="BA111" i="1"/>
  <c r="BA390" i="1"/>
  <c r="AP390" i="1"/>
  <c r="BA84" i="1"/>
  <c r="BA687" i="1"/>
  <c r="AP687" i="1"/>
  <c r="BA615" i="1"/>
  <c r="BA543" i="1"/>
  <c r="AP543" i="1"/>
  <c r="BA363" i="1"/>
  <c r="AP363" i="1"/>
  <c r="BA507" i="1"/>
  <c r="AP507" i="1"/>
  <c r="BA156" i="1"/>
  <c r="BA471" i="1"/>
  <c r="BA30" i="1"/>
  <c r="BA678" i="1"/>
  <c r="BA606" i="1"/>
  <c r="AP606" i="1"/>
  <c r="BA246" i="1"/>
  <c r="AP246" i="1"/>
  <c r="BA381" i="1"/>
  <c r="AP381" i="1"/>
  <c r="BA516" i="1"/>
  <c r="AP516" i="1"/>
  <c r="BA201" i="1"/>
  <c r="AP201" i="1"/>
  <c r="BA129" i="1"/>
  <c r="BA336" i="1"/>
  <c r="AP336" i="1"/>
  <c r="BA273" i="1"/>
  <c r="AP273" i="1"/>
  <c r="BA309" i="1"/>
  <c r="AP309" i="1"/>
  <c r="AP705" i="1"/>
  <c r="BA705" i="1"/>
  <c r="BA714" i="1"/>
  <c r="AP714" i="1"/>
  <c r="AP435" i="1"/>
  <c r="BA435" i="1"/>
  <c r="BA3" i="1"/>
  <c r="BA264" i="1"/>
  <c r="AP264" i="1"/>
  <c r="BA300" i="1"/>
  <c r="AP300" i="1"/>
  <c r="BA12" i="1"/>
  <c r="BA408" i="1"/>
  <c r="AP408" i="1"/>
  <c r="AN282" i="1"/>
  <c r="AZ282" i="1"/>
  <c r="AO282" i="1"/>
  <c r="AN12" i="1"/>
  <c r="AS12" i="1" s="1"/>
  <c r="AZ12" i="1"/>
  <c r="AN309" i="1"/>
  <c r="AU309" i="1" s="1"/>
  <c r="AZ309" i="1"/>
  <c r="AO309" i="1"/>
  <c r="AN273" i="1"/>
  <c r="AZ273" i="1"/>
  <c r="AO273" i="1"/>
  <c r="AN48" i="1"/>
  <c r="AO48" i="1"/>
  <c r="AZ48" i="1"/>
  <c r="AN93" i="1"/>
  <c r="AZ93" i="1"/>
  <c r="AO93" i="1"/>
  <c r="AN165" i="1"/>
  <c r="AZ165" i="1"/>
  <c r="AO165" i="1"/>
  <c r="AN516" i="1"/>
  <c r="AU516" i="1" s="1"/>
  <c r="AZ516" i="1"/>
  <c r="AO516" i="1"/>
  <c r="AN246" i="1"/>
  <c r="AZ246" i="1"/>
  <c r="AO246" i="1"/>
  <c r="AN606" i="1"/>
  <c r="AT606" i="1" s="1"/>
  <c r="AZ606" i="1"/>
  <c r="AO606" i="1"/>
  <c r="AN678" i="1"/>
  <c r="AP678" i="1" s="1"/>
  <c r="AZ678" i="1"/>
  <c r="AO678" i="1"/>
  <c r="AN66" i="1"/>
  <c r="AO66" i="1"/>
  <c r="AZ66" i="1"/>
  <c r="AN471" i="1"/>
  <c r="AP471" i="1" s="1"/>
  <c r="AZ471" i="1"/>
  <c r="AO471" i="1"/>
  <c r="AN156" i="1"/>
  <c r="AP156" i="1" s="1"/>
  <c r="AZ156" i="1"/>
  <c r="AO156" i="1"/>
  <c r="AN507" i="1"/>
  <c r="AU507" i="1" s="1"/>
  <c r="AZ507" i="1"/>
  <c r="AO507" i="1"/>
  <c r="AN543" i="1"/>
  <c r="AU543" i="1" s="1"/>
  <c r="AZ543" i="1"/>
  <c r="AO543" i="1"/>
  <c r="AN615" i="1"/>
  <c r="AP615" i="1" s="1"/>
  <c r="AZ615" i="1"/>
  <c r="AO615" i="1"/>
  <c r="AN687" i="1"/>
  <c r="AZ687" i="1"/>
  <c r="AO687" i="1"/>
  <c r="AN453" i="1"/>
  <c r="AZ453" i="1"/>
  <c r="AO453" i="1"/>
  <c r="AN147" i="1"/>
  <c r="AU147" i="1" s="1"/>
  <c r="AZ147" i="1"/>
  <c r="AO147" i="1"/>
  <c r="AZ210" i="1"/>
  <c r="AO210" i="1"/>
  <c r="AN210" i="1"/>
  <c r="AU210" i="1" s="1"/>
  <c r="AN39" i="1"/>
  <c r="AO39" i="1"/>
  <c r="AZ39" i="1"/>
  <c r="AN228" i="1"/>
  <c r="AU228" i="1" s="1"/>
  <c r="AZ228" i="1"/>
  <c r="AO228" i="1"/>
  <c r="AN588" i="1"/>
  <c r="AS588" i="1" s="1"/>
  <c r="AZ588" i="1"/>
  <c r="AO588" i="1"/>
  <c r="AN660" i="1"/>
  <c r="AT660" i="1" s="1"/>
  <c r="AZ660" i="1"/>
  <c r="AO660" i="1"/>
  <c r="AN138" i="1"/>
  <c r="AZ138" i="1"/>
  <c r="AO138" i="1"/>
  <c r="AN489" i="1"/>
  <c r="AZ489" i="1"/>
  <c r="AO489" i="1"/>
  <c r="AN21" i="1"/>
  <c r="AO21" i="1"/>
  <c r="AZ21" i="1"/>
  <c r="AN462" i="1"/>
  <c r="AU462" i="1" s="1"/>
  <c r="AZ462" i="1"/>
  <c r="AO462" i="1"/>
  <c r="AN561" i="1"/>
  <c r="AU561" i="1" s="1"/>
  <c r="AZ561" i="1"/>
  <c r="AO561" i="1"/>
  <c r="AN633" i="1"/>
  <c r="AT633" i="1" s="1"/>
  <c r="AZ633" i="1"/>
  <c r="AO633" i="1"/>
  <c r="BH651" i="1"/>
  <c r="BH579" i="1"/>
  <c r="AW579" i="1"/>
  <c r="BH219" i="1"/>
  <c r="AW219" i="1"/>
  <c r="AW57" i="1"/>
  <c r="BH57" i="1"/>
  <c r="BH192" i="1"/>
  <c r="AW192" i="1"/>
  <c r="BH120" i="1"/>
  <c r="AW120" i="1"/>
  <c r="BH354" i="1"/>
  <c r="BH696" i="1"/>
  <c r="BH642" i="1"/>
  <c r="AW642" i="1"/>
  <c r="BH570" i="1"/>
  <c r="AW570" i="1"/>
  <c r="BH480" i="1"/>
  <c r="AW75" i="1"/>
  <c r="BH75" i="1"/>
  <c r="BH201" i="1"/>
  <c r="AW201" i="1"/>
  <c r="BH129" i="1"/>
  <c r="AW129" i="1"/>
  <c r="BH336" i="1"/>
  <c r="AW336" i="1"/>
  <c r="BH669" i="1"/>
  <c r="AW669" i="1"/>
  <c r="BH597" i="1"/>
  <c r="AW597" i="1"/>
  <c r="BH237" i="1"/>
  <c r="AW237" i="1"/>
  <c r="BH327" i="1"/>
  <c r="BH525" i="1"/>
  <c r="AW525" i="1"/>
  <c r="BH174" i="1"/>
  <c r="AW174" i="1"/>
  <c r="BH102" i="1"/>
  <c r="BH30" i="1"/>
  <c r="BH624" i="1"/>
  <c r="BH552" i="1"/>
  <c r="AW552" i="1"/>
  <c r="BH345" i="1"/>
  <c r="AW345" i="1"/>
  <c r="BH498" i="1"/>
  <c r="AW498" i="1"/>
  <c r="BH183" i="1"/>
  <c r="AW183" i="1"/>
  <c r="BH111" i="1"/>
  <c r="AW111" i="1"/>
  <c r="BH390" i="1"/>
  <c r="AW390" i="1"/>
  <c r="BH84" i="1"/>
  <c r="AW84" i="1"/>
  <c r="BH264" i="1"/>
  <c r="AW264" i="1"/>
  <c r="BH300" i="1"/>
  <c r="AW300" i="1"/>
  <c r="AW732" i="1"/>
  <c r="BH732" i="1"/>
  <c r="BH408" i="1"/>
  <c r="BH255" i="1"/>
  <c r="AW255" i="1"/>
  <c r="BH291" i="1"/>
  <c r="AW291" i="1"/>
  <c r="BH426" i="1"/>
  <c r="BH534" i="1"/>
  <c r="AW534" i="1"/>
  <c r="AW12" i="1"/>
  <c r="BH12" i="1"/>
  <c r="BH723" i="1"/>
  <c r="AW723" i="1"/>
  <c r="BA663" i="1"/>
  <c r="AP663" i="1"/>
  <c r="BA591" i="1"/>
  <c r="BA231" i="1"/>
  <c r="AP231" i="1"/>
  <c r="BA78" i="1"/>
  <c r="AP78" i="1"/>
  <c r="BA204" i="1"/>
  <c r="AP204" i="1"/>
  <c r="BA132" i="1"/>
  <c r="AP132" i="1"/>
  <c r="BA456" i="1"/>
  <c r="BA375" i="1"/>
  <c r="AP375" i="1"/>
  <c r="BA690" i="1"/>
  <c r="AP690" i="1"/>
  <c r="BA618" i="1"/>
  <c r="AP618" i="1"/>
  <c r="BA546" i="1"/>
  <c r="AP546" i="1"/>
  <c r="BA465" i="1"/>
  <c r="AP465" i="1"/>
  <c r="BA24" i="1"/>
  <c r="AP24" i="1"/>
  <c r="BA492" i="1"/>
  <c r="BA177" i="1"/>
  <c r="AP177" i="1"/>
  <c r="BA105" i="1"/>
  <c r="AP105" i="1"/>
  <c r="BA357" i="1"/>
  <c r="AP357" i="1"/>
  <c r="BA681" i="1"/>
  <c r="BA609" i="1"/>
  <c r="AP609" i="1"/>
  <c r="BA249" i="1"/>
  <c r="BA348" i="1"/>
  <c r="BA501" i="1"/>
  <c r="AP501" i="1"/>
  <c r="BA150" i="1"/>
  <c r="AP150" i="1"/>
  <c r="BA339" i="1"/>
  <c r="AP339" i="1"/>
  <c r="BA672" i="1"/>
  <c r="AP672" i="1"/>
  <c r="BA600" i="1"/>
  <c r="BA240" i="1"/>
  <c r="AP240" i="1"/>
  <c r="BA60" i="1"/>
  <c r="AP60" i="1"/>
  <c r="BA195" i="1"/>
  <c r="BA123" i="1"/>
  <c r="AP123" i="1"/>
  <c r="BA33" i="1"/>
  <c r="AP33" i="1"/>
  <c r="AP411" i="1"/>
  <c r="BA411" i="1"/>
  <c r="BA726" i="1"/>
  <c r="AP726" i="1"/>
  <c r="BA267" i="1"/>
  <c r="AP267" i="1"/>
  <c r="BA303" i="1"/>
  <c r="AP303" i="1"/>
  <c r="BA537" i="1"/>
  <c r="AP537" i="1"/>
  <c r="BA735" i="1"/>
  <c r="AP735" i="1"/>
  <c r="AP429" i="1"/>
  <c r="BA429" i="1"/>
  <c r="BA276" i="1"/>
  <c r="AP276" i="1"/>
  <c r="BA312" i="1"/>
  <c r="AP717" i="1"/>
  <c r="BA717" i="1"/>
  <c r="BB635" i="1"/>
  <c r="AQ635" i="1"/>
  <c r="BB563" i="1"/>
  <c r="AQ464" i="1"/>
  <c r="BB464" i="1"/>
  <c r="BB23" i="1"/>
  <c r="AQ23" i="1"/>
  <c r="BB491" i="1"/>
  <c r="AQ491" i="1"/>
  <c r="BB176" i="1"/>
  <c r="AQ176" i="1"/>
  <c r="BB104" i="1"/>
  <c r="AQ104" i="1"/>
  <c r="BB356" i="1"/>
  <c r="BB662" i="1"/>
  <c r="BB590" i="1"/>
  <c r="BB230" i="1"/>
  <c r="BB41" i="1"/>
  <c r="AQ41" i="1"/>
  <c r="BB185" i="1"/>
  <c r="BB113" i="1"/>
  <c r="BB338" i="1"/>
  <c r="AQ338" i="1"/>
  <c r="BB689" i="1"/>
  <c r="AQ689" i="1"/>
  <c r="BB617" i="1"/>
  <c r="BB545" i="1"/>
  <c r="AQ545" i="1"/>
  <c r="BB329" i="1"/>
  <c r="AQ329" i="1"/>
  <c r="BB509" i="1"/>
  <c r="AQ509" i="1"/>
  <c r="BB158" i="1"/>
  <c r="AQ158" i="1"/>
  <c r="BB473" i="1"/>
  <c r="BB68" i="1"/>
  <c r="AQ68" i="1"/>
  <c r="BB680" i="1"/>
  <c r="BB608" i="1"/>
  <c r="AQ608" i="1"/>
  <c r="BB248" i="1"/>
  <c r="AQ248" i="1"/>
  <c r="BB347" i="1"/>
  <c r="BB518" i="1"/>
  <c r="BB167" i="1"/>
  <c r="AQ167" i="1"/>
  <c r="BB95" i="1"/>
  <c r="AQ95" i="1"/>
  <c r="BB50" i="1"/>
  <c r="AQ50" i="1"/>
  <c r="BB437" i="1"/>
  <c r="AQ437" i="1"/>
  <c r="BB275" i="1"/>
  <c r="AQ275" i="1"/>
  <c r="BB311" i="1"/>
  <c r="BB14" i="1"/>
  <c r="BB707" i="1"/>
  <c r="AQ707" i="1"/>
  <c r="BB401" i="1"/>
  <c r="BB284" i="1"/>
  <c r="AQ284" i="1"/>
  <c r="BB410" i="1"/>
  <c r="AQ410" i="1"/>
  <c r="BB734" i="1"/>
  <c r="AQ734" i="1"/>
  <c r="AQ446" i="1"/>
  <c r="BB446" i="1"/>
  <c r="BB651" i="1"/>
  <c r="AQ651" i="1"/>
  <c r="BB579" i="1"/>
  <c r="AQ579" i="1"/>
  <c r="BB219" i="1"/>
  <c r="AQ219" i="1"/>
  <c r="BB57" i="1"/>
  <c r="AQ57" i="1"/>
  <c r="BB192" i="1"/>
  <c r="BB120" i="1"/>
  <c r="AQ120" i="1"/>
  <c r="BB318" i="1"/>
  <c r="AQ318" i="1"/>
  <c r="BB696" i="1"/>
  <c r="AQ696" i="1"/>
  <c r="BB642" i="1"/>
  <c r="BB570" i="1"/>
  <c r="AQ570" i="1"/>
  <c r="BB480" i="1"/>
  <c r="BB75" i="1"/>
  <c r="AQ75" i="1"/>
  <c r="BB201" i="1"/>
  <c r="AQ201" i="1"/>
  <c r="BB129" i="1"/>
  <c r="BB372" i="1"/>
  <c r="AQ372" i="1"/>
  <c r="BB669" i="1"/>
  <c r="AQ669" i="1"/>
  <c r="BB597" i="1"/>
  <c r="BB237" i="1"/>
  <c r="AQ237" i="1"/>
  <c r="BB363" i="1"/>
  <c r="AQ363" i="1"/>
  <c r="BB525" i="1"/>
  <c r="AQ525" i="1"/>
  <c r="BB174" i="1"/>
  <c r="AQ174" i="1"/>
  <c r="BB102" i="1"/>
  <c r="AQ102" i="1"/>
  <c r="BB30" i="1"/>
  <c r="BB624" i="1"/>
  <c r="AQ624" i="1"/>
  <c r="BB552" i="1"/>
  <c r="BB381" i="1"/>
  <c r="AQ381" i="1"/>
  <c r="BB498" i="1"/>
  <c r="AQ498" i="1"/>
  <c r="BB147" i="1"/>
  <c r="AQ147" i="1"/>
  <c r="AQ453" i="1"/>
  <c r="BB453" i="1"/>
  <c r="BB336" i="1"/>
  <c r="AQ336" i="1"/>
  <c r="BB417" i="1"/>
  <c r="AQ417" i="1"/>
  <c r="BB282" i="1"/>
  <c r="AQ282" i="1"/>
  <c r="BB732" i="1"/>
  <c r="AQ732" i="1"/>
  <c r="BB408" i="1"/>
  <c r="AQ408" i="1"/>
  <c r="BB255" i="1"/>
  <c r="BB291" i="1"/>
  <c r="BB426" i="1"/>
  <c r="BB705" i="1"/>
  <c r="AQ705" i="1"/>
  <c r="BB714" i="1"/>
  <c r="AQ714" i="1"/>
  <c r="BB435" i="1"/>
  <c r="AQ435" i="1"/>
  <c r="AZ400" i="1"/>
  <c r="AO400" i="1"/>
  <c r="AN400" i="1"/>
  <c r="AZ409" i="1"/>
  <c r="AO409" i="1"/>
  <c r="AN409" i="1"/>
  <c r="AZ706" i="1"/>
  <c r="AO706" i="1"/>
  <c r="AN706" i="1"/>
  <c r="AZ427" i="1"/>
  <c r="AO427" i="1"/>
  <c r="AN427" i="1"/>
  <c r="AW427" i="1" s="1"/>
  <c r="AZ319" i="1"/>
  <c r="AO319" i="1"/>
  <c r="AN319" i="1"/>
  <c r="AZ346" i="1"/>
  <c r="AO346" i="1"/>
  <c r="AN346" i="1"/>
  <c r="AZ355" i="1"/>
  <c r="AO355" i="1"/>
  <c r="AN355" i="1"/>
  <c r="AZ382" i="1"/>
  <c r="AN382" i="1"/>
  <c r="F412" i="1"/>
  <c r="AF412" i="1" s="1"/>
  <c r="F430" i="1"/>
  <c r="AF430" i="1" s="1"/>
  <c r="F718" i="1"/>
  <c r="AF718" i="1" s="1"/>
  <c r="F313" i="1"/>
  <c r="AF313" i="1" s="1"/>
  <c r="F403" i="1"/>
  <c r="AF403" i="1" s="1"/>
  <c r="F16" i="1"/>
  <c r="AF16" i="1" s="1"/>
  <c r="F538" i="1"/>
  <c r="AF538" i="1" s="1"/>
  <c r="F295" i="1"/>
  <c r="AF295" i="1" s="1"/>
  <c r="F277" i="1"/>
  <c r="AF277" i="1" s="1"/>
  <c r="F259" i="1"/>
  <c r="AF259" i="1" s="1"/>
  <c r="F421" i="1"/>
  <c r="AF421" i="1" s="1"/>
  <c r="F7" i="1"/>
  <c r="AF7" i="1" s="1"/>
  <c r="F727" i="1"/>
  <c r="AF727" i="1" s="1"/>
  <c r="F439" i="1"/>
  <c r="AF439" i="1" s="1"/>
  <c r="F736" i="1"/>
  <c r="AF736" i="1" s="1"/>
  <c r="F709" i="1"/>
  <c r="AF709" i="1" s="1"/>
  <c r="F448" i="1"/>
  <c r="AF448" i="1" s="1"/>
  <c r="F304" i="1"/>
  <c r="AF304" i="1" s="1"/>
  <c r="F286" i="1"/>
  <c r="AF286" i="1" s="1"/>
  <c r="F268" i="1"/>
  <c r="AF268" i="1" s="1"/>
  <c r="F88" i="1"/>
  <c r="AF88" i="1" s="1"/>
  <c r="F340" i="1"/>
  <c r="AF340" i="1" s="1"/>
  <c r="F457" i="1"/>
  <c r="AF457" i="1" s="1"/>
  <c r="F115" i="1"/>
  <c r="AF115" i="1" s="1"/>
  <c r="F151" i="1"/>
  <c r="AF151" i="1" s="1"/>
  <c r="F187" i="1"/>
  <c r="AF187" i="1" s="1"/>
  <c r="F502" i="1"/>
  <c r="AF502" i="1" s="1"/>
  <c r="F43" i="1"/>
  <c r="AF43" i="1" s="1"/>
  <c r="F232" i="1"/>
  <c r="AF232" i="1" s="1"/>
  <c r="F556" i="1"/>
  <c r="AF556" i="1" s="1"/>
  <c r="F592" i="1"/>
  <c r="AF592" i="1" s="1"/>
  <c r="F628" i="1"/>
  <c r="AF628" i="1" s="1"/>
  <c r="F34" i="1"/>
  <c r="AF34" i="1" s="1"/>
  <c r="F358" i="1"/>
  <c r="AF358" i="1" s="1"/>
  <c r="F106" i="1"/>
  <c r="AF106" i="1" s="1"/>
  <c r="F142" i="1"/>
  <c r="AF142" i="1" s="1"/>
  <c r="F178" i="1"/>
  <c r="AF178" i="1" s="1"/>
  <c r="F214" i="1"/>
  <c r="AF214" i="1" s="1"/>
  <c r="F493" i="1"/>
  <c r="AF493" i="1" s="1"/>
  <c r="F529" i="1"/>
  <c r="AF529" i="1" s="1"/>
  <c r="F25" i="1"/>
  <c r="AF25" i="1" s="1"/>
  <c r="F367" i="1"/>
  <c r="AF367" i="1" s="1"/>
  <c r="F466" i="1"/>
  <c r="AF466" i="1" s="1"/>
  <c r="F241" i="1"/>
  <c r="AF241" i="1" s="1"/>
  <c r="F565" i="1"/>
  <c r="AF565" i="1" s="1"/>
  <c r="F601" i="1"/>
  <c r="AF601" i="1" s="1"/>
  <c r="F637" i="1"/>
  <c r="AF637" i="1" s="1"/>
  <c r="F673" i="1"/>
  <c r="AF673" i="1" s="1"/>
  <c r="F52" i="1"/>
  <c r="AF52" i="1" s="1"/>
  <c r="F376" i="1"/>
  <c r="AF376" i="1" s="1"/>
  <c r="F394" i="1"/>
  <c r="AF394" i="1" s="1"/>
  <c r="F97" i="1"/>
  <c r="AF97" i="1" s="1"/>
  <c r="F133" i="1"/>
  <c r="AF133" i="1" s="1"/>
  <c r="F169" i="1"/>
  <c r="AF169" i="1" s="1"/>
  <c r="F205" i="1"/>
  <c r="AF205" i="1" s="1"/>
  <c r="F520" i="1"/>
  <c r="AF520" i="1" s="1"/>
  <c r="F79" i="1"/>
  <c r="AF79" i="1" s="1"/>
  <c r="F349" i="1"/>
  <c r="AF349" i="1" s="1"/>
  <c r="F385" i="1"/>
  <c r="AF385" i="1" s="1"/>
  <c r="F484" i="1"/>
  <c r="AF484" i="1" s="1"/>
  <c r="F250" i="1"/>
  <c r="AF250" i="1" s="1"/>
  <c r="F574" i="1"/>
  <c r="AF574" i="1" s="1"/>
  <c r="F610" i="1"/>
  <c r="AF610" i="1" s="1"/>
  <c r="F646" i="1"/>
  <c r="AF646" i="1" s="1"/>
  <c r="F682" i="1"/>
  <c r="AF682" i="1" s="1"/>
  <c r="F70" i="1"/>
  <c r="AF70" i="1" s="1"/>
  <c r="F322" i="1"/>
  <c r="AF322" i="1" s="1"/>
  <c r="F475" i="1"/>
  <c r="AF475" i="1" s="1"/>
  <c r="F124" i="1"/>
  <c r="AF124" i="1" s="1"/>
  <c r="F160" i="1"/>
  <c r="AF160" i="1" s="1"/>
  <c r="F196" i="1"/>
  <c r="AF196" i="1" s="1"/>
  <c r="F511" i="1"/>
  <c r="AF511" i="1" s="1"/>
  <c r="F61" i="1"/>
  <c r="AF61" i="1" s="1"/>
  <c r="F331" i="1"/>
  <c r="AF331" i="1" s="1"/>
  <c r="F223" i="1"/>
  <c r="AF223" i="1" s="1"/>
  <c r="F547" i="1"/>
  <c r="AF547" i="1" s="1"/>
  <c r="F583" i="1"/>
  <c r="AF583" i="1" s="1"/>
  <c r="F619" i="1"/>
  <c r="AF619" i="1" s="1"/>
  <c r="F655" i="1"/>
  <c r="AF655" i="1" s="1"/>
  <c r="F691" i="1"/>
  <c r="AF691" i="1" s="1"/>
  <c r="F700" i="1"/>
  <c r="AF700" i="1" s="1"/>
  <c r="E313" i="1"/>
  <c r="E412" i="1"/>
  <c r="AE412" i="1" s="1"/>
  <c r="E430" i="1"/>
  <c r="AE430" i="1" s="1"/>
  <c r="E718" i="1"/>
  <c r="AE718" i="1" s="1"/>
  <c r="E727" i="1"/>
  <c r="AE727" i="1" s="1"/>
  <c r="E439" i="1"/>
  <c r="AE439" i="1" s="1"/>
  <c r="E16" i="1"/>
  <c r="AE16" i="1" s="1"/>
  <c r="E709" i="1"/>
  <c r="AE709" i="1" s="1"/>
  <c r="E448" i="1"/>
  <c r="AE448" i="1" s="1"/>
  <c r="E304" i="1"/>
  <c r="AE304" i="1" s="1"/>
  <c r="E286" i="1"/>
  <c r="AE286" i="1" s="1"/>
  <c r="E268" i="1"/>
  <c r="AE268" i="1" s="1"/>
  <c r="E7" i="1"/>
  <c r="AE7" i="1" s="1"/>
  <c r="E403" i="1"/>
  <c r="AE403" i="1" s="1"/>
  <c r="E736" i="1"/>
  <c r="AE736" i="1" s="1"/>
  <c r="E538" i="1"/>
  <c r="AE538" i="1" s="1"/>
  <c r="E295" i="1"/>
  <c r="AE295" i="1" s="1"/>
  <c r="E277" i="1"/>
  <c r="AE277" i="1" s="1"/>
  <c r="E259" i="1"/>
  <c r="AE259" i="1" s="1"/>
  <c r="E421" i="1"/>
  <c r="AE421" i="1" s="1"/>
  <c r="E340" i="1"/>
  <c r="AE340" i="1" s="1"/>
  <c r="E394" i="1"/>
  <c r="AE394" i="1" s="1"/>
  <c r="E97" i="1"/>
  <c r="AE97" i="1" s="1"/>
  <c r="E133" i="1"/>
  <c r="AE133" i="1" s="1"/>
  <c r="E169" i="1"/>
  <c r="AE169" i="1" s="1"/>
  <c r="E205" i="1"/>
  <c r="AE205" i="1" s="1"/>
  <c r="E520" i="1"/>
  <c r="AE520" i="1" s="1"/>
  <c r="E43" i="1"/>
  <c r="AE43" i="1" s="1"/>
  <c r="E484" i="1"/>
  <c r="AE484" i="1" s="1"/>
  <c r="E250" i="1"/>
  <c r="AE250" i="1" s="1"/>
  <c r="E574" i="1"/>
  <c r="AE574" i="1" s="1"/>
  <c r="E610" i="1"/>
  <c r="AE610" i="1" s="1"/>
  <c r="E646" i="1"/>
  <c r="AE646" i="1" s="1"/>
  <c r="E664" i="1"/>
  <c r="AE664" i="1" s="1"/>
  <c r="E682" i="1"/>
  <c r="AE682" i="1" s="1"/>
  <c r="E34" i="1"/>
  <c r="AE34" i="1" s="1"/>
  <c r="E358" i="1"/>
  <c r="AE358" i="1" s="1"/>
  <c r="E475" i="1"/>
  <c r="AE475" i="1" s="1"/>
  <c r="E124" i="1"/>
  <c r="AE124" i="1" s="1"/>
  <c r="E160" i="1"/>
  <c r="AE160" i="1" s="1"/>
  <c r="E196" i="1"/>
  <c r="AE196" i="1" s="1"/>
  <c r="E511" i="1"/>
  <c r="AE511" i="1" s="1"/>
  <c r="E25" i="1"/>
  <c r="AE25" i="1" s="1"/>
  <c r="E367" i="1"/>
  <c r="AE367" i="1" s="1"/>
  <c r="E223" i="1"/>
  <c r="AE223" i="1" s="1"/>
  <c r="E547" i="1"/>
  <c r="AE547" i="1" s="1"/>
  <c r="E583" i="1"/>
  <c r="AE583" i="1" s="1"/>
  <c r="E619" i="1"/>
  <c r="AE619" i="1" s="1"/>
  <c r="E655" i="1"/>
  <c r="AE655" i="1" s="1"/>
  <c r="E691" i="1"/>
  <c r="AE691" i="1" s="1"/>
  <c r="E700" i="1"/>
  <c r="AE700" i="1" s="1"/>
  <c r="E52" i="1"/>
  <c r="AE52" i="1" s="1"/>
  <c r="E88" i="1"/>
  <c r="AE88" i="1" s="1"/>
  <c r="E376" i="1"/>
  <c r="AE376" i="1" s="1"/>
  <c r="E457" i="1"/>
  <c r="AE457" i="1" s="1"/>
  <c r="E115" i="1"/>
  <c r="AE115" i="1" s="1"/>
  <c r="E151" i="1"/>
  <c r="AE151" i="1" s="1"/>
  <c r="E187" i="1"/>
  <c r="AE187" i="1" s="1"/>
  <c r="E502" i="1"/>
  <c r="AE502" i="1" s="1"/>
  <c r="E79" i="1"/>
  <c r="AE79" i="1" s="1"/>
  <c r="E349" i="1"/>
  <c r="AE349" i="1" s="1"/>
  <c r="E232" i="1"/>
  <c r="AE232" i="1" s="1"/>
  <c r="E556" i="1"/>
  <c r="AE556" i="1" s="1"/>
  <c r="E592" i="1"/>
  <c r="AE592" i="1" s="1"/>
  <c r="E628" i="1"/>
  <c r="AE628" i="1" s="1"/>
  <c r="E70" i="1"/>
  <c r="AE70" i="1" s="1"/>
  <c r="E322" i="1"/>
  <c r="AE322" i="1" s="1"/>
  <c r="E106" i="1"/>
  <c r="AE106" i="1" s="1"/>
  <c r="E142" i="1"/>
  <c r="AE142" i="1" s="1"/>
  <c r="E178" i="1"/>
  <c r="AE178" i="1" s="1"/>
  <c r="E214" i="1"/>
  <c r="AE214" i="1" s="1"/>
  <c r="E493" i="1"/>
  <c r="AE493" i="1" s="1"/>
  <c r="E529" i="1"/>
  <c r="AE529" i="1" s="1"/>
  <c r="E61" i="1"/>
  <c r="AE61" i="1" s="1"/>
  <c r="E331" i="1"/>
  <c r="AE331" i="1" s="1"/>
  <c r="E466" i="1"/>
  <c r="AE466" i="1" s="1"/>
  <c r="E241" i="1"/>
  <c r="AE241" i="1" s="1"/>
  <c r="E565" i="1"/>
  <c r="AE565" i="1" s="1"/>
  <c r="E601" i="1"/>
  <c r="AE601" i="1" s="1"/>
  <c r="E637" i="1"/>
  <c r="AE637" i="1" s="1"/>
  <c r="E673" i="1"/>
  <c r="AE673" i="1" s="1"/>
  <c r="D412" i="1"/>
  <c r="D430" i="1"/>
  <c r="D718" i="1"/>
  <c r="D403" i="1"/>
  <c r="D736" i="1"/>
  <c r="D448" i="1"/>
  <c r="D304" i="1"/>
  <c r="D286" i="1"/>
  <c r="D268" i="1"/>
  <c r="D421" i="1"/>
  <c r="D727" i="1"/>
  <c r="D439" i="1"/>
  <c r="D16" i="1"/>
  <c r="D538" i="1"/>
  <c r="D709" i="1"/>
  <c r="D295" i="1"/>
  <c r="D277" i="1"/>
  <c r="D259" i="1"/>
  <c r="D7" i="1"/>
  <c r="D52" i="1"/>
  <c r="D376" i="1"/>
  <c r="D97" i="1"/>
  <c r="D133" i="1"/>
  <c r="D169" i="1"/>
  <c r="D205" i="1"/>
  <c r="D520" i="1"/>
  <c r="D79" i="1"/>
  <c r="D349" i="1"/>
  <c r="D385" i="1"/>
  <c r="D484" i="1"/>
  <c r="D250" i="1"/>
  <c r="D574" i="1"/>
  <c r="D610" i="1"/>
  <c r="D646" i="1"/>
  <c r="D682" i="1"/>
  <c r="D70" i="1"/>
  <c r="D322" i="1"/>
  <c r="D475" i="1"/>
  <c r="D124" i="1"/>
  <c r="D160" i="1"/>
  <c r="D196" i="1"/>
  <c r="D511" i="1"/>
  <c r="D61" i="1"/>
  <c r="D331" i="1"/>
  <c r="D223" i="1"/>
  <c r="D547" i="1"/>
  <c r="D583" i="1"/>
  <c r="D619" i="1"/>
  <c r="D655" i="1"/>
  <c r="D691" i="1"/>
  <c r="D88" i="1"/>
  <c r="D340" i="1"/>
  <c r="D394" i="1"/>
  <c r="D457" i="1"/>
  <c r="D115" i="1"/>
  <c r="D151" i="1"/>
  <c r="D187" i="1"/>
  <c r="D502" i="1"/>
  <c r="D43" i="1"/>
  <c r="D232" i="1"/>
  <c r="D556" i="1"/>
  <c r="D592" i="1"/>
  <c r="D628" i="1"/>
  <c r="D664" i="1"/>
  <c r="D34" i="1"/>
  <c r="D358" i="1"/>
  <c r="D106" i="1"/>
  <c r="D142" i="1"/>
  <c r="D178" i="1"/>
  <c r="D214" i="1"/>
  <c r="D493" i="1"/>
  <c r="D529" i="1"/>
  <c r="D25" i="1"/>
  <c r="D367" i="1"/>
  <c r="D466" i="1"/>
  <c r="D241" i="1"/>
  <c r="D565" i="1"/>
  <c r="D601" i="1"/>
  <c r="D637" i="1"/>
  <c r="D673" i="1"/>
  <c r="D700" i="1"/>
  <c r="F717" i="1"/>
  <c r="AF717" i="1" s="1"/>
  <c r="F735" i="1"/>
  <c r="AF735" i="1" s="1"/>
  <c r="F708" i="1"/>
  <c r="AF708" i="1" s="1"/>
  <c r="F537" i="1"/>
  <c r="AF537" i="1" s="1"/>
  <c r="F303" i="1"/>
  <c r="AF303" i="1" s="1"/>
  <c r="F285" i="1"/>
  <c r="AF285" i="1" s="1"/>
  <c r="F267" i="1"/>
  <c r="AF267" i="1" s="1"/>
  <c r="F726" i="1"/>
  <c r="AF726" i="1" s="1"/>
  <c r="F438" i="1"/>
  <c r="AF438" i="1" s="1"/>
  <c r="F411" i="1"/>
  <c r="AF411" i="1" s="1"/>
  <c r="F15" i="1"/>
  <c r="AF15" i="1" s="1"/>
  <c r="F447" i="1"/>
  <c r="AF447" i="1" s="1"/>
  <c r="F420" i="1"/>
  <c r="AF420" i="1" s="1"/>
  <c r="F312" i="1"/>
  <c r="AF312" i="1" s="1"/>
  <c r="F294" i="1"/>
  <c r="AF294" i="1" s="1"/>
  <c r="F276" i="1"/>
  <c r="AF276" i="1" s="1"/>
  <c r="F258" i="1"/>
  <c r="AF258" i="1" s="1"/>
  <c r="F429" i="1"/>
  <c r="AF429" i="1" s="1"/>
  <c r="F6" i="1"/>
  <c r="AF6" i="1" s="1"/>
  <c r="F402" i="1"/>
  <c r="AF402" i="1" s="1"/>
  <c r="F69" i="1"/>
  <c r="AF69" i="1" s="1"/>
  <c r="F321" i="1"/>
  <c r="AF321" i="1" s="1"/>
  <c r="F105" i="1"/>
  <c r="AF105" i="1" s="1"/>
  <c r="F141" i="1"/>
  <c r="AF141" i="1" s="1"/>
  <c r="F177" i="1"/>
  <c r="AF177" i="1" s="1"/>
  <c r="F213" i="1"/>
  <c r="AF213" i="1" s="1"/>
  <c r="F492" i="1"/>
  <c r="AF492" i="1" s="1"/>
  <c r="F528" i="1"/>
  <c r="AF528" i="1" s="1"/>
  <c r="F24" i="1"/>
  <c r="AF24" i="1" s="1"/>
  <c r="F366" i="1"/>
  <c r="AF366" i="1" s="1"/>
  <c r="F222" i="1"/>
  <c r="AF222" i="1" s="1"/>
  <c r="F546" i="1"/>
  <c r="AF546" i="1" s="1"/>
  <c r="F582" i="1"/>
  <c r="AF582" i="1" s="1"/>
  <c r="F618" i="1"/>
  <c r="AF618" i="1" s="1"/>
  <c r="F654" i="1"/>
  <c r="AF654" i="1" s="1"/>
  <c r="F690" i="1"/>
  <c r="AF690" i="1" s="1"/>
  <c r="F87" i="1"/>
  <c r="AF87" i="1" s="1"/>
  <c r="F339" i="1"/>
  <c r="AF339" i="1" s="1"/>
  <c r="F393" i="1"/>
  <c r="AF393" i="1" s="1"/>
  <c r="F96" i="1"/>
  <c r="AF96" i="1" s="1"/>
  <c r="F132" i="1"/>
  <c r="AF132" i="1" s="1"/>
  <c r="F168" i="1"/>
  <c r="AF168" i="1" s="1"/>
  <c r="F204" i="1"/>
  <c r="AF204" i="1" s="1"/>
  <c r="F519" i="1"/>
  <c r="AF519" i="1" s="1"/>
  <c r="F78" i="1"/>
  <c r="AF78" i="1" s="1"/>
  <c r="F348" i="1"/>
  <c r="AF348" i="1" s="1"/>
  <c r="F231" i="1"/>
  <c r="AF231" i="1" s="1"/>
  <c r="F555" i="1"/>
  <c r="AF555" i="1" s="1"/>
  <c r="F591" i="1"/>
  <c r="AF591" i="1" s="1"/>
  <c r="F627" i="1"/>
  <c r="AF627" i="1" s="1"/>
  <c r="F699" i="1"/>
  <c r="AF699" i="1" s="1"/>
  <c r="F33" i="1"/>
  <c r="AF33" i="1" s="1"/>
  <c r="F357" i="1"/>
  <c r="AF357" i="1" s="1"/>
  <c r="F474" i="1"/>
  <c r="AF474" i="1" s="1"/>
  <c r="F123" i="1"/>
  <c r="AF123" i="1" s="1"/>
  <c r="F159" i="1"/>
  <c r="AF159" i="1" s="1"/>
  <c r="F195" i="1"/>
  <c r="AF195" i="1" s="1"/>
  <c r="F510" i="1"/>
  <c r="AF510" i="1" s="1"/>
  <c r="F60" i="1"/>
  <c r="AF60" i="1" s="1"/>
  <c r="F330" i="1"/>
  <c r="AF330" i="1" s="1"/>
  <c r="F465" i="1"/>
  <c r="AF465" i="1" s="1"/>
  <c r="F240" i="1"/>
  <c r="AF240" i="1" s="1"/>
  <c r="F564" i="1"/>
  <c r="AF564" i="1" s="1"/>
  <c r="F600" i="1"/>
  <c r="AF600" i="1" s="1"/>
  <c r="F636" i="1"/>
  <c r="AF636" i="1" s="1"/>
  <c r="F672" i="1"/>
  <c r="AF672" i="1" s="1"/>
  <c r="F51" i="1"/>
  <c r="AF51" i="1" s="1"/>
  <c r="F375" i="1"/>
  <c r="AF375" i="1" s="1"/>
  <c r="F456" i="1"/>
  <c r="AF456" i="1" s="1"/>
  <c r="F114" i="1"/>
  <c r="AF114" i="1" s="1"/>
  <c r="F150" i="1"/>
  <c r="AF150" i="1" s="1"/>
  <c r="F186" i="1"/>
  <c r="AF186" i="1" s="1"/>
  <c r="F501" i="1"/>
  <c r="AF501" i="1" s="1"/>
  <c r="F42" i="1"/>
  <c r="AF42" i="1" s="1"/>
  <c r="F384" i="1"/>
  <c r="AF384" i="1" s="1"/>
  <c r="F483" i="1"/>
  <c r="AF483" i="1" s="1"/>
  <c r="F249" i="1"/>
  <c r="AF249" i="1" s="1"/>
  <c r="F573" i="1"/>
  <c r="AF573" i="1" s="1"/>
  <c r="F609" i="1"/>
  <c r="AF609" i="1" s="1"/>
  <c r="F645" i="1"/>
  <c r="AF645" i="1" s="1"/>
  <c r="F663" i="1"/>
  <c r="AF663" i="1" s="1"/>
  <c r="F681" i="1"/>
  <c r="AF681" i="1" s="1"/>
  <c r="F269" i="1"/>
  <c r="AF269" i="1" s="1"/>
  <c r="F287" i="1"/>
  <c r="AF287" i="1" s="1"/>
  <c r="F305" i="1"/>
  <c r="AF305" i="1" s="1"/>
  <c r="F539" i="1"/>
  <c r="AF539" i="1" s="1"/>
  <c r="F260" i="1"/>
  <c r="AF260" i="1" s="1"/>
  <c r="F278" i="1"/>
  <c r="AF278" i="1" s="1"/>
  <c r="F296" i="1"/>
  <c r="AF296" i="1" s="1"/>
  <c r="F404" i="1"/>
  <c r="AF404" i="1" s="1"/>
  <c r="F422" i="1"/>
  <c r="AF422" i="1" s="1"/>
  <c r="F440" i="1"/>
  <c r="AF440" i="1" s="1"/>
  <c r="F710" i="1"/>
  <c r="AF710" i="1" s="1"/>
  <c r="F728" i="1"/>
  <c r="AF728" i="1" s="1"/>
  <c r="F719" i="1"/>
  <c r="AF719" i="1" s="1"/>
  <c r="F449" i="1"/>
  <c r="AF449" i="1" s="1"/>
  <c r="F413" i="1"/>
  <c r="AF413" i="1" s="1"/>
  <c r="F8" i="1"/>
  <c r="AF8" i="1" s="1"/>
  <c r="F431" i="1"/>
  <c r="AF431" i="1" s="1"/>
  <c r="F737" i="1"/>
  <c r="AF737" i="1" s="1"/>
  <c r="F314" i="1"/>
  <c r="AF314" i="1" s="1"/>
  <c r="F17" i="1"/>
  <c r="AF17" i="1" s="1"/>
  <c r="F35" i="1"/>
  <c r="AF35" i="1" s="1"/>
  <c r="F359" i="1"/>
  <c r="AF359" i="1" s="1"/>
  <c r="F395" i="1"/>
  <c r="AF395" i="1" s="1"/>
  <c r="F476" i="1"/>
  <c r="AF476" i="1" s="1"/>
  <c r="F125" i="1"/>
  <c r="AF125" i="1" s="1"/>
  <c r="F161" i="1"/>
  <c r="AF161" i="1" s="1"/>
  <c r="F197" i="1"/>
  <c r="AF197" i="1" s="1"/>
  <c r="F512" i="1"/>
  <c r="AF512" i="1" s="1"/>
  <c r="F62" i="1"/>
  <c r="AF62" i="1" s="1"/>
  <c r="F332" i="1"/>
  <c r="AF332" i="1" s="1"/>
  <c r="F467" i="1"/>
  <c r="AF467" i="1" s="1"/>
  <c r="F242" i="1"/>
  <c r="AF242" i="1" s="1"/>
  <c r="F566" i="1"/>
  <c r="AF566" i="1" s="1"/>
  <c r="F602" i="1"/>
  <c r="AF602" i="1" s="1"/>
  <c r="F638" i="1"/>
  <c r="AF638" i="1" s="1"/>
  <c r="F674" i="1"/>
  <c r="AF674" i="1" s="1"/>
  <c r="F701" i="1"/>
  <c r="AF701" i="1" s="1"/>
  <c r="F53" i="1"/>
  <c r="AF53" i="1" s="1"/>
  <c r="F377" i="1"/>
  <c r="AF377" i="1" s="1"/>
  <c r="F458" i="1"/>
  <c r="AF458" i="1" s="1"/>
  <c r="F116" i="1"/>
  <c r="AF116" i="1" s="1"/>
  <c r="F152" i="1"/>
  <c r="AF152" i="1" s="1"/>
  <c r="F188" i="1"/>
  <c r="AF188" i="1" s="1"/>
  <c r="F503" i="1"/>
  <c r="AF503" i="1" s="1"/>
  <c r="F44" i="1"/>
  <c r="AF44" i="1" s="1"/>
  <c r="F485" i="1"/>
  <c r="AF485" i="1" s="1"/>
  <c r="F251" i="1"/>
  <c r="AF251" i="1" s="1"/>
  <c r="F575" i="1"/>
  <c r="AF575" i="1" s="1"/>
  <c r="F611" i="1"/>
  <c r="AF611" i="1" s="1"/>
  <c r="F647" i="1"/>
  <c r="AF647" i="1" s="1"/>
  <c r="F683" i="1"/>
  <c r="AF683" i="1" s="1"/>
  <c r="F71" i="1"/>
  <c r="AF71" i="1" s="1"/>
  <c r="F323" i="1"/>
  <c r="AF323" i="1" s="1"/>
  <c r="F107" i="1"/>
  <c r="AF107" i="1" s="1"/>
  <c r="F143" i="1"/>
  <c r="AF143" i="1" s="1"/>
  <c r="F179" i="1"/>
  <c r="AF179" i="1" s="1"/>
  <c r="F215" i="1"/>
  <c r="AF215" i="1" s="1"/>
  <c r="F494" i="1"/>
  <c r="AF494" i="1" s="1"/>
  <c r="F530" i="1"/>
  <c r="AF530" i="1" s="1"/>
  <c r="F26" i="1"/>
  <c r="AF26" i="1" s="1"/>
  <c r="F368" i="1"/>
  <c r="AF368" i="1" s="1"/>
  <c r="F224" i="1"/>
  <c r="AF224" i="1" s="1"/>
  <c r="F548" i="1"/>
  <c r="AF548" i="1" s="1"/>
  <c r="F584" i="1"/>
  <c r="AF584" i="1" s="1"/>
  <c r="F620" i="1"/>
  <c r="AF620" i="1" s="1"/>
  <c r="F656" i="1"/>
  <c r="AF656" i="1" s="1"/>
  <c r="F692" i="1"/>
  <c r="AF692" i="1" s="1"/>
  <c r="F89" i="1"/>
  <c r="AF89" i="1" s="1"/>
  <c r="F341" i="1"/>
  <c r="AF341" i="1" s="1"/>
  <c r="F98" i="1"/>
  <c r="AF98" i="1" s="1"/>
  <c r="F134" i="1"/>
  <c r="AF134" i="1" s="1"/>
  <c r="F170" i="1"/>
  <c r="AF170" i="1" s="1"/>
  <c r="F206" i="1"/>
  <c r="AF206" i="1" s="1"/>
  <c r="F521" i="1"/>
  <c r="AF521" i="1" s="1"/>
  <c r="F80" i="1"/>
  <c r="AF80" i="1" s="1"/>
  <c r="F350" i="1"/>
  <c r="AF350" i="1" s="1"/>
  <c r="F386" i="1"/>
  <c r="AF386" i="1" s="1"/>
  <c r="F233" i="1"/>
  <c r="AF233" i="1" s="1"/>
  <c r="F557" i="1"/>
  <c r="AF557" i="1" s="1"/>
  <c r="F593" i="1"/>
  <c r="AF593" i="1" s="1"/>
  <c r="F629" i="1"/>
  <c r="AF629" i="1" s="1"/>
  <c r="F665" i="1"/>
  <c r="AF665" i="1" s="1"/>
  <c r="K269" i="1"/>
  <c r="AL269" i="1" s="1"/>
  <c r="K287" i="1"/>
  <c r="AL287" i="1" s="1"/>
  <c r="K305" i="1"/>
  <c r="AL305" i="1" s="1"/>
  <c r="K539" i="1"/>
  <c r="AL539" i="1" s="1"/>
  <c r="K719" i="1"/>
  <c r="AL719" i="1" s="1"/>
  <c r="K260" i="1"/>
  <c r="AL260" i="1" s="1"/>
  <c r="K278" i="1"/>
  <c r="AL278" i="1" s="1"/>
  <c r="K296" i="1"/>
  <c r="AL296" i="1" s="1"/>
  <c r="K404" i="1"/>
  <c r="AL404" i="1" s="1"/>
  <c r="K422" i="1"/>
  <c r="AL422" i="1" s="1"/>
  <c r="K440" i="1"/>
  <c r="AL440" i="1" s="1"/>
  <c r="K710" i="1"/>
  <c r="AL710" i="1" s="1"/>
  <c r="K728" i="1"/>
  <c r="AL728" i="1" s="1"/>
  <c r="K449" i="1"/>
  <c r="AL449" i="1" s="1"/>
  <c r="K413" i="1"/>
  <c r="AL413" i="1" s="1"/>
  <c r="K314" i="1"/>
  <c r="AL314" i="1" s="1"/>
  <c r="K8" i="1"/>
  <c r="AL8" i="1" s="1"/>
  <c r="K431" i="1"/>
  <c r="AL431" i="1" s="1"/>
  <c r="K737" i="1"/>
  <c r="AL737" i="1" s="1"/>
  <c r="K17" i="1"/>
  <c r="AL17" i="1" s="1"/>
  <c r="K35" i="1"/>
  <c r="AL35" i="1" s="1"/>
  <c r="K323" i="1"/>
  <c r="AL323" i="1" s="1"/>
  <c r="K395" i="1"/>
  <c r="AL395" i="1" s="1"/>
  <c r="K476" i="1"/>
  <c r="AL476" i="1" s="1"/>
  <c r="K125" i="1"/>
  <c r="AL125" i="1" s="1"/>
  <c r="K161" i="1"/>
  <c r="AL161" i="1" s="1"/>
  <c r="K197" i="1"/>
  <c r="AL197" i="1" s="1"/>
  <c r="K512" i="1"/>
  <c r="AL512" i="1" s="1"/>
  <c r="K62" i="1"/>
  <c r="AL62" i="1" s="1"/>
  <c r="K368" i="1"/>
  <c r="AL368" i="1" s="1"/>
  <c r="K467" i="1"/>
  <c r="AL467" i="1" s="1"/>
  <c r="K242" i="1"/>
  <c r="AL242" i="1" s="1"/>
  <c r="K566" i="1"/>
  <c r="AL566" i="1" s="1"/>
  <c r="K602" i="1"/>
  <c r="AL602" i="1" s="1"/>
  <c r="K638" i="1"/>
  <c r="AL638" i="1" s="1"/>
  <c r="K674" i="1"/>
  <c r="AL674" i="1" s="1"/>
  <c r="K701" i="1"/>
  <c r="AL701" i="1" s="1"/>
  <c r="K53" i="1"/>
  <c r="AL53" i="1" s="1"/>
  <c r="K341" i="1"/>
  <c r="AL341" i="1" s="1"/>
  <c r="K458" i="1"/>
  <c r="AL458" i="1" s="1"/>
  <c r="K116" i="1"/>
  <c r="AL116" i="1" s="1"/>
  <c r="K152" i="1"/>
  <c r="AL152" i="1" s="1"/>
  <c r="K188" i="1"/>
  <c r="AL188" i="1" s="1"/>
  <c r="K503" i="1"/>
  <c r="AL503" i="1" s="1"/>
  <c r="K44" i="1"/>
  <c r="AL44" i="1" s="1"/>
  <c r="K350" i="1"/>
  <c r="AL350" i="1" s="1"/>
  <c r="K485" i="1"/>
  <c r="AL485" i="1" s="1"/>
  <c r="K251" i="1"/>
  <c r="AL251" i="1" s="1"/>
  <c r="K575" i="1"/>
  <c r="AL575" i="1" s="1"/>
  <c r="K611" i="1"/>
  <c r="AL611" i="1" s="1"/>
  <c r="K647" i="1"/>
  <c r="AL647" i="1" s="1"/>
  <c r="K683" i="1"/>
  <c r="AL683" i="1" s="1"/>
  <c r="K71" i="1"/>
  <c r="AL71" i="1" s="1"/>
  <c r="K359" i="1"/>
  <c r="AL359" i="1" s="1"/>
  <c r="K107" i="1"/>
  <c r="AL107" i="1" s="1"/>
  <c r="K143" i="1"/>
  <c r="AL143" i="1" s="1"/>
  <c r="K179" i="1"/>
  <c r="AL179" i="1" s="1"/>
  <c r="K215" i="1"/>
  <c r="AL215" i="1" s="1"/>
  <c r="K494" i="1"/>
  <c r="AL494" i="1" s="1"/>
  <c r="K530" i="1"/>
  <c r="AL530" i="1" s="1"/>
  <c r="K26" i="1"/>
  <c r="AL26" i="1" s="1"/>
  <c r="K332" i="1"/>
  <c r="AL332" i="1" s="1"/>
  <c r="K224" i="1"/>
  <c r="AL224" i="1" s="1"/>
  <c r="K548" i="1"/>
  <c r="AL548" i="1" s="1"/>
  <c r="K584" i="1"/>
  <c r="AL584" i="1" s="1"/>
  <c r="K620" i="1"/>
  <c r="AL620" i="1" s="1"/>
  <c r="K656" i="1"/>
  <c r="AL656" i="1" s="1"/>
  <c r="K692" i="1"/>
  <c r="AL692" i="1" s="1"/>
  <c r="K89" i="1"/>
  <c r="AL89" i="1" s="1"/>
  <c r="K377" i="1"/>
  <c r="AL377" i="1" s="1"/>
  <c r="K98" i="1"/>
  <c r="AL98" i="1" s="1"/>
  <c r="K134" i="1"/>
  <c r="AL134" i="1" s="1"/>
  <c r="K170" i="1"/>
  <c r="AL170" i="1" s="1"/>
  <c r="K206" i="1"/>
  <c r="AL206" i="1" s="1"/>
  <c r="K521" i="1"/>
  <c r="AL521" i="1" s="1"/>
  <c r="K80" i="1"/>
  <c r="AL80" i="1" s="1"/>
  <c r="K386" i="1"/>
  <c r="AL386" i="1" s="1"/>
  <c r="K233" i="1"/>
  <c r="AL233" i="1" s="1"/>
  <c r="K557" i="1"/>
  <c r="AL557" i="1" s="1"/>
  <c r="K593" i="1"/>
  <c r="AL593" i="1" s="1"/>
  <c r="K629" i="1"/>
  <c r="AL629" i="1" s="1"/>
  <c r="K665" i="1"/>
  <c r="AL665" i="1" s="1"/>
  <c r="I260" i="1"/>
  <c r="AI260" i="1" s="1"/>
  <c r="I278" i="1"/>
  <c r="AI278" i="1" s="1"/>
  <c r="I296" i="1"/>
  <c r="AI296" i="1" s="1"/>
  <c r="I404" i="1"/>
  <c r="AI404" i="1" s="1"/>
  <c r="I422" i="1"/>
  <c r="AI422" i="1" s="1"/>
  <c r="I440" i="1"/>
  <c r="AI440" i="1" s="1"/>
  <c r="I710" i="1"/>
  <c r="AI710" i="1" s="1"/>
  <c r="I728" i="1"/>
  <c r="AI728" i="1" s="1"/>
  <c r="I269" i="1"/>
  <c r="AI269" i="1" s="1"/>
  <c r="I287" i="1"/>
  <c r="AI287" i="1" s="1"/>
  <c r="I305" i="1"/>
  <c r="AI305" i="1" s="1"/>
  <c r="I539" i="1"/>
  <c r="AI539" i="1" s="1"/>
  <c r="I719" i="1"/>
  <c r="AI719" i="1" s="1"/>
  <c r="I737" i="1"/>
  <c r="AI737" i="1" s="1"/>
  <c r="I449" i="1"/>
  <c r="AI449" i="1" s="1"/>
  <c r="I413" i="1"/>
  <c r="AI413" i="1" s="1"/>
  <c r="I314" i="1"/>
  <c r="AI314" i="1" s="1"/>
  <c r="I8" i="1"/>
  <c r="AI8" i="1" s="1"/>
  <c r="I431" i="1"/>
  <c r="AI431" i="1" s="1"/>
  <c r="I17" i="1"/>
  <c r="AI17" i="1" s="1"/>
  <c r="I35" i="1"/>
  <c r="AI35" i="1" s="1"/>
  <c r="I359" i="1"/>
  <c r="AI359" i="1" s="1"/>
  <c r="I107" i="1"/>
  <c r="AI107" i="1" s="1"/>
  <c r="I143" i="1"/>
  <c r="AI143" i="1" s="1"/>
  <c r="I179" i="1"/>
  <c r="AI179" i="1" s="1"/>
  <c r="I215" i="1"/>
  <c r="AI215" i="1" s="1"/>
  <c r="I494" i="1"/>
  <c r="AI494" i="1" s="1"/>
  <c r="I530" i="1"/>
  <c r="AI530" i="1" s="1"/>
  <c r="I62" i="1"/>
  <c r="AI62" i="1" s="1"/>
  <c r="I332" i="1"/>
  <c r="AI332" i="1" s="1"/>
  <c r="I224" i="1"/>
  <c r="AI224" i="1" s="1"/>
  <c r="I548" i="1"/>
  <c r="AI548" i="1" s="1"/>
  <c r="I584" i="1"/>
  <c r="AI584" i="1" s="1"/>
  <c r="I620" i="1"/>
  <c r="AI620" i="1" s="1"/>
  <c r="I656" i="1"/>
  <c r="AI656" i="1" s="1"/>
  <c r="I692" i="1"/>
  <c r="AI692" i="1" s="1"/>
  <c r="I53" i="1"/>
  <c r="AI53" i="1" s="1"/>
  <c r="I89" i="1"/>
  <c r="AI89" i="1" s="1"/>
  <c r="I377" i="1"/>
  <c r="AI377" i="1" s="1"/>
  <c r="I98" i="1"/>
  <c r="AI98" i="1" s="1"/>
  <c r="I134" i="1"/>
  <c r="AI134" i="1" s="1"/>
  <c r="I170" i="1"/>
  <c r="AI170" i="1" s="1"/>
  <c r="I206" i="1"/>
  <c r="AI206" i="1" s="1"/>
  <c r="I521" i="1"/>
  <c r="AI521" i="1" s="1"/>
  <c r="I44" i="1"/>
  <c r="AI44" i="1" s="1"/>
  <c r="I386" i="1"/>
  <c r="AI386" i="1" s="1"/>
  <c r="I233" i="1"/>
  <c r="AI233" i="1" s="1"/>
  <c r="I557" i="1"/>
  <c r="AI557" i="1" s="1"/>
  <c r="I593" i="1"/>
  <c r="AI593" i="1" s="1"/>
  <c r="I629" i="1"/>
  <c r="AI629" i="1" s="1"/>
  <c r="I665" i="1"/>
  <c r="AI665" i="1" s="1"/>
  <c r="I71" i="1"/>
  <c r="AI71" i="1" s="1"/>
  <c r="I323" i="1"/>
  <c r="AI323" i="1" s="1"/>
  <c r="I395" i="1"/>
  <c r="AI395" i="1" s="1"/>
  <c r="I476" i="1"/>
  <c r="AI476" i="1" s="1"/>
  <c r="I125" i="1"/>
  <c r="AI125" i="1" s="1"/>
  <c r="I161" i="1"/>
  <c r="AI161" i="1" s="1"/>
  <c r="I197" i="1"/>
  <c r="AI197" i="1" s="1"/>
  <c r="I512" i="1"/>
  <c r="AI512" i="1" s="1"/>
  <c r="I26" i="1"/>
  <c r="AI26" i="1" s="1"/>
  <c r="I368" i="1"/>
  <c r="AI368" i="1" s="1"/>
  <c r="I467" i="1"/>
  <c r="AI467" i="1" s="1"/>
  <c r="I242" i="1"/>
  <c r="AI242" i="1" s="1"/>
  <c r="I566" i="1"/>
  <c r="AI566" i="1" s="1"/>
  <c r="I602" i="1"/>
  <c r="AI602" i="1" s="1"/>
  <c r="I638" i="1"/>
  <c r="AI638" i="1" s="1"/>
  <c r="I674" i="1"/>
  <c r="AI674" i="1" s="1"/>
  <c r="I701" i="1"/>
  <c r="AI701" i="1" s="1"/>
  <c r="I341" i="1"/>
  <c r="AI341" i="1" s="1"/>
  <c r="I458" i="1"/>
  <c r="AI458" i="1" s="1"/>
  <c r="I116" i="1"/>
  <c r="AI116" i="1" s="1"/>
  <c r="I152" i="1"/>
  <c r="AI152" i="1" s="1"/>
  <c r="I188" i="1"/>
  <c r="AI188" i="1" s="1"/>
  <c r="I503" i="1"/>
  <c r="AI503" i="1" s="1"/>
  <c r="I80" i="1"/>
  <c r="AI80" i="1" s="1"/>
  <c r="I350" i="1"/>
  <c r="AI350" i="1" s="1"/>
  <c r="I485" i="1"/>
  <c r="AI485" i="1" s="1"/>
  <c r="I251" i="1"/>
  <c r="AI251" i="1" s="1"/>
  <c r="I575" i="1"/>
  <c r="AI575" i="1" s="1"/>
  <c r="I611" i="1"/>
  <c r="AI611" i="1" s="1"/>
  <c r="I647" i="1"/>
  <c r="AI647" i="1" s="1"/>
  <c r="I683" i="1"/>
  <c r="AI683" i="1" s="1"/>
  <c r="H717" i="1"/>
  <c r="AH717" i="1" s="1"/>
  <c r="H447" i="1"/>
  <c r="AH447" i="1" s="1"/>
  <c r="H420" i="1"/>
  <c r="AH420" i="1" s="1"/>
  <c r="H312" i="1"/>
  <c r="AH312" i="1" s="1"/>
  <c r="H294" i="1"/>
  <c r="AH294" i="1" s="1"/>
  <c r="H276" i="1"/>
  <c r="AH276" i="1" s="1"/>
  <c r="H258" i="1"/>
  <c r="AH258" i="1" s="1"/>
  <c r="H429" i="1"/>
  <c r="AH429" i="1" s="1"/>
  <c r="H6" i="1"/>
  <c r="AH6" i="1" s="1"/>
  <c r="H402" i="1"/>
  <c r="AH402" i="1" s="1"/>
  <c r="H735" i="1"/>
  <c r="AH735" i="1" s="1"/>
  <c r="H708" i="1"/>
  <c r="AH708" i="1" s="1"/>
  <c r="H537" i="1"/>
  <c r="AH537" i="1" s="1"/>
  <c r="H303" i="1"/>
  <c r="AH303" i="1" s="1"/>
  <c r="H285" i="1"/>
  <c r="AH285" i="1" s="1"/>
  <c r="H267" i="1"/>
  <c r="AH267" i="1" s="1"/>
  <c r="H726" i="1"/>
  <c r="AH726" i="1" s="1"/>
  <c r="H438" i="1"/>
  <c r="AH438" i="1" s="1"/>
  <c r="H411" i="1"/>
  <c r="AH411" i="1" s="1"/>
  <c r="H15" i="1"/>
  <c r="AH15" i="1" s="1"/>
  <c r="H33" i="1"/>
  <c r="AH33" i="1" s="1"/>
  <c r="H357" i="1"/>
  <c r="AH357" i="1" s="1"/>
  <c r="H474" i="1"/>
  <c r="AH474" i="1" s="1"/>
  <c r="H123" i="1"/>
  <c r="AH123" i="1" s="1"/>
  <c r="H159" i="1"/>
  <c r="AH159" i="1" s="1"/>
  <c r="H195" i="1"/>
  <c r="AH195" i="1" s="1"/>
  <c r="H510" i="1"/>
  <c r="AH510" i="1" s="1"/>
  <c r="H60" i="1"/>
  <c r="AH60" i="1" s="1"/>
  <c r="H330" i="1"/>
  <c r="AH330" i="1" s="1"/>
  <c r="H465" i="1"/>
  <c r="AH465" i="1" s="1"/>
  <c r="H240" i="1"/>
  <c r="AH240" i="1" s="1"/>
  <c r="H564" i="1"/>
  <c r="AH564" i="1" s="1"/>
  <c r="H600" i="1"/>
  <c r="AH600" i="1" s="1"/>
  <c r="H636" i="1"/>
  <c r="AH636" i="1" s="1"/>
  <c r="H672" i="1"/>
  <c r="AH672" i="1" s="1"/>
  <c r="H51" i="1"/>
  <c r="AH51" i="1" s="1"/>
  <c r="H375" i="1"/>
  <c r="AH375" i="1" s="1"/>
  <c r="H456" i="1"/>
  <c r="AH456" i="1" s="1"/>
  <c r="H114" i="1"/>
  <c r="AH114" i="1" s="1"/>
  <c r="H150" i="1"/>
  <c r="AH150" i="1" s="1"/>
  <c r="H186" i="1"/>
  <c r="AH186" i="1" s="1"/>
  <c r="H501" i="1"/>
  <c r="AH501" i="1" s="1"/>
  <c r="H42" i="1"/>
  <c r="AH42" i="1" s="1"/>
  <c r="H384" i="1"/>
  <c r="AH384" i="1" s="1"/>
  <c r="H483" i="1"/>
  <c r="AH483" i="1" s="1"/>
  <c r="H249" i="1"/>
  <c r="AH249" i="1" s="1"/>
  <c r="H573" i="1"/>
  <c r="AH573" i="1" s="1"/>
  <c r="H609" i="1"/>
  <c r="AH609" i="1" s="1"/>
  <c r="H645" i="1"/>
  <c r="AH645" i="1" s="1"/>
  <c r="H663" i="1"/>
  <c r="AH663" i="1" s="1"/>
  <c r="H681" i="1"/>
  <c r="AH681" i="1" s="1"/>
  <c r="H69" i="1"/>
  <c r="AH69" i="1" s="1"/>
  <c r="H321" i="1"/>
  <c r="AH321" i="1" s="1"/>
  <c r="H105" i="1"/>
  <c r="AH105" i="1" s="1"/>
  <c r="H141" i="1"/>
  <c r="AH141" i="1" s="1"/>
  <c r="H177" i="1"/>
  <c r="AH177" i="1" s="1"/>
  <c r="H213" i="1"/>
  <c r="AH213" i="1" s="1"/>
  <c r="H492" i="1"/>
  <c r="AH492" i="1" s="1"/>
  <c r="H528" i="1"/>
  <c r="AH528" i="1" s="1"/>
  <c r="H24" i="1"/>
  <c r="AH24" i="1" s="1"/>
  <c r="H366" i="1"/>
  <c r="AH366" i="1" s="1"/>
  <c r="H222" i="1"/>
  <c r="AH222" i="1" s="1"/>
  <c r="H546" i="1"/>
  <c r="AH546" i="1" s="1"/>
  <c r="H582" i="1"/>
  <c r="AH582" i="1" s="1"/>
  <c r="H618" i="1"/>
  <c r="AH618" i="1" s="1"/>
  <c r="H654" i="1"/>
  <c r="AH654" i="1" s="1"/>
  <c r="H690" i="1"/>
  <c r="AH690" i="1" s="1"/>
  <c r="H87" i="1"/>
  <c r="AH87" i="1" s="1"/>
  <c r="H339" i="1"/>
  <c r="AH339" i="1" s="1"/>
  <c r="H393" i="1"/>
  <c r="AH393" i="1" s="1"/>
  <c r="H96" i="1"/>
  <c r="AH96" i="1" s="1"/>
  <c r="H132" i="1"/>
  <c r="AH132" i="1" s="1"/>
  <c r="H168" i="1"/>
  <c r="AH168" i="1" s="1"/>
  <c r="H204" i="1"/>
  <c r="AH204" i="1" s="1"/>
  <c r="H519" i="1"/>
  <c r="AH519" i="1" s="1"/>
  <c r="H78" i="1"/>
  <c r="AH78" i="1" s="1"/>
  <c r="H348" i="1"/>
  <c r="AH348" i="1" s="1"/>
  <c r="H231" i="1"/>
  <c r="AH231" i="1" s="1"/>
  <c r="H555" i="1"/>
  <c r="AH555" i="1" s="1"/>
  <c r="H591" i="1"/>
  <c r="AH591" i="1" s="1"/>
  <c r="H627" i="1"/>
  <c r="AH627" i="1" s="1"/>
  <c r="H699" i="1"/>
  <c r="AH699" i="1" s="1"/>
  <c r="I717" i="1"/>
  <c r="AI717" i="1" s="1"/>
  <c r="I735" i="1"/>
  <c r="AI735" i="1" s="1"/>
  <c r="I447" i="1"/>
  <c r="AI447" i="1" s="1"/>
  <c r="I420" i="1"/>
  <c r="AI420" i="1" s="1"/>
  <c r="I312" i="1"/>
  <c r="AI312" i="1" s="1"/>
  <c r="I294" i="1"/>
  <c r="AI294" i="1" s="1"/>
  <c r="I276" i="1"/>
  <c r="AI276" i="1" s="1"/>
  <c r="I258" i="1"/>
  <c r="AI258" i="1" s="1"/>
  <c r="I429" i="1"/>
  <c r="AI429" i="1" s="1"/>
  <c r="I6" i="1"/>
  <c r="AI6" i="1" s="1"/>
  <c r="I402" i="1"/>
  <c r="AI402" i="1" s="1"/>
  <c r="I15" i="1"/>
  <c r="AI15" i="1" s="1"/>
  <c r="I708" i="1"/>
  <c r="AI708" i="1" s="1"/>
  <c r="I537" i="1"/>
  <c r="AI537" i="1" s="1"/>
  <c r="I303" i="1"/>
  <c r="AI303" i="1" s="1"/>
  <c r="I285" i="1"/>
  <c r="AI285" i="1" s="1"/>
  <c r="I267" i="1"/>
  <c r="AI267" i="1" s="1"/>
  <c r="I726" i="1"/>
  <c r="AI726" i="1" s="1"/>
  <c r="I438" i="1"/>
  <c r="AI438" i="1" s="1"/>
  <c r="I411" i="1"/>
  <c r="AI411" i="1" s="1"/>
  <c r="I69" i="1"/>
  <c r="AI69" i="1" s="1"/>
  <c r="I321" i="1"/>
  <c r="AI321" i="1" s="1"/>
  <c r="I474" i="1"/>
  <c r="AI474" i="1" s="1"/>
  <c r="I123" i="1"/>
  <c r="AI123" i="1" s="1"/>
  <c r="I159" i="1"/>
  <c r="AI159" i="1" s="1"/>
  <c r="I195" i="1"/>
  <c r="AI195" i="1" s="1"/>
  <c r="I510" i="1"/>
  <c r="AI510" i="1" s="1"/>
  <c r="I24" i="1"/>
  <c r="AI24" i="1" s="1"/>
  <c r="I366" i="1"/>
  <c r="AI366" i="1" s="1"/>
  <c r="I465" i="1"/>
  <c r="AI465" i="1" s="1"/>
  <c r="I240" i="1"/>
  <c r="AI240" i="1" s="1"/>
  <c r="I564" i="1"/>
  <c r="AI564" i="1" s="1"/>
  <c r="I600" i="1"/>
  <c r="AI600" i="1" s="1"/>
  <c r="I636" i="1"/>
  <c r="AI636" i="1" s="1"/>
  <c r="I672" i="1"/>
  <c r="AI672" i="1" s="1"/>
  <c r="I339" i="1"/>
  <c r="AI339" i="1" s="1"/>
  <c r="I456" i="1"/>
  <c r="AI456" i="1" s="1"/>
  <c r="I114" i="1"/>
  <c r="AI114" i="1" s="1"/>
  <c r="I150" i="1"/>
  <c r="AI150" i="1" s="1"/>
  <c r="I186" i="1"/>
  <c r="AI186" i="1" s="1"/>
  <c r="I501" i="1"/>
  <c r="AI501" i="1" s="1"/>
  <c r="I78" i="1"/>
  <c r="AI78" i="1" s="1"/>
  <c r="I348" i="1"/>
  <c r="AI348" i="1" s="1"/>
  <c r="I483" i="1"/>
  <c r="AI483" i="1" s="1"/>
  <c r="I249" i="1"/>
  <c r="AI249" i="1" s="1"/>
  <c r="I573" i="1"/>
  <c r="AI573" i="1" s="1"/>
  <c r="I609" i="1"/>
  <c r="AI609" i="1" s="1"/>
  <c r="I645" i="1"/>
  <c r="AI645" i="1" s="1"/>
  <c r="I681" i="1"/>
  <c r="AI681" i="1" s="1"/>
  <c r="I33" i="1"/>
  <c r="AI33" i="1" s="1"/>
  <c r="I357" i="1"/>
  <c r="AI357" i="1" s="1"/>
  <c r="I105" i="1"/>
  <c r="AI105" i="1" s="1"/>
  <c r="I141" i="1"/>
  <c r="AI141" i="1" s="1"/>
  <c r="I177" i="1"/>
  <c r="AI177" i="1" s="1"/>
  <c r="I213" i="1"/>
  <c r="AI213" i="1" s="1"/>
  <c r="I492" i="1"/>
  <c r="AI492" i="1" s="1"/>
  <c r="I528" i="1"/>
  <c r="AI528" i="1" s="1"/>
  <c r="I60" i="1"/>
  <c r="AI60" i="1" s="1"/>
  <c r="I330" i="1"/>
  <c r="AI330" i="1" s="1"/>
  <c r="I222" i="1"/>
  <c r="AI222" i="1" s="1"/>
  <c r="I546" i="1"/>
  <c r="AI546" i="1" s="1"/>
  <c r="I582" i="1"/>
  <c r="AI582" i="1" s="1"/>
  <c r="I618" i="1"/>
  <c r="AI618" i="1" s="1"/>
  <c r="I654" i="1"/>
  <c r="AI654" i="1" s="1"/>
  <c r="I690" i="1"/>
  <c r="AI690" i="1" s="1"/>
  <c r="I51" i="1"/>
  <c r="AI51" i="1" s="1"/>
  <c r="I87" i="1"/>
  <c r="AI87" i="1" s="1"/>
  <c r="I375" i="1"/>
  <c r="AI375" i="1" s="1"/>
  <c r="I393" i="1"/>
  <c r="AI393" i="1" s="1"/>
  <c r="I96" i="1"/>
  <c r="AI96" i="1" s="1"/>
  <c r="I132" i="1"/>
  <c r="AI132" i="1" s="1"/>
  <c r="I168" i="1"/>
  <c r="AI168" i="1" s="1"/>
  <c r="I204" i="1"/>
  <c r="AI204" i="1" s="1"/>
  <c r="I519" i="1"/>
  <c r="AI519" i="1" s="1"/>
  <c r="I42" i="1"/>
  <c r="AI42" i="1" s="1"/>
  <c r="I384" i="1"/>
  <c r="AI384" i="1" s="1"/>
  <c r="I231" i="1"/>
  <c r="AI231" i="1" s="1"/>
  <c r="I555" i="1"/>
  <c r="AI555" i="1" s="1"/>
  <c r="I591" i="1"/>
  <c r="AI591" i="1" s="1"/>
  <c r="I627" i="1"/>
  <c r="AI627" i="1" s="1"/>
  <c r="I663" i="1"/>
  <c r="AI663" i="1" s="1"/>
  <c r="I699" i="1"/>
  <c r="AI699" i="1" s="1"/>
  <c r="K443" i="1"/>
  <c r="AL443" i="1" s="1"/>
  <c r="K713" i="1"/>
  <c r="AL713" i="1" s="1"/>
  <c r="K731" i="1"/>
  <c r="AL731" i="1" s="1"/>
  <c r="K533" i="1"/>
  <c r="AL533" i="1" s="1"/>
  <c r="K416" i="1"/>
  <c r="AL416" i="1" s="1"/>
  <c r="K299" i="1"/>
  <c r="AL299" i="1" s="1"/>
  <c r="K281" i="1"/>
  <c r="AL281" i="1" s="1"/>
  <c r="K263" i="1"/>
  <c r="AL263" i="1" s="1"/>
  <c r="K425" i="1"/>
  <c r="AL425" i="1" s="1"/>
  <c r="K398" i="1"/>
  <c r="AL398" i="1" s="1"/>
  <c r="K11" i="1"/>
  <c r="AL11" i="1" s="1"/>
  <c r="K704" i="1"/>
  <c r="AL704" i="1" s="1"/>
  <c r="K308" i="1"/>
  <c r="AL308" i="1" s="1"/>
  <c r="K290" i="1"/>
  <c r="AL290" i="1" s="1"/>
  <c r="K272" i="1"/>
  <c r="AL272" i="1" s="1"/>
  <c r="K254" i="1"/>
  <c r="AL254" i="1" s="1"/>
  <c r="K2" i="1"/>
  <c r="AL2" i="1" s="1"/>
  <c r="K722" i="1"/>
  <c r="AL722" i="1" s="1"/>
  <c r="K434" i="1"/>
  <c r="AL434" i="1" s="1"/>
  <c r="K407" i="1"/>
  <c r="AL407" i="1" s="1"/>
  <c r="K65" i="1"/>
  <c r="AL65" i="1" s="1"/>
  <c r="K353" i="1"/>
  <c r="AL353" i="1" s="1"/>
  <c r="K101" i="1"/>
  <c r="AL101" i="1" s="1"/>
  <c r="K137" i="1"/>
  <c r="AL137" i="1" s="1"/>
  <c r="K173" i="1"/>
  <c r="AL173" i="1" s="1"/>
  <c r="K488" i="1"/>
  <c r="AL488" i="1" s="1"/>
  <c r="K524" i="1"/>
  <c r="AL524" i="1" s="1"/>
  <c r="K20" i="1"/>
  <c r="AL20" i="1" s="1"/>
  <c r="K326" i="1"/>
  <c r="AL326" i="1" s="1"/>
  <c r="K218" i="1"/>
  <c r="AL218" i="1" s="1"/>
  <c r="K542" i="1"/>
  <c r="AL542" i="1" s="1"/>
  <c r="K578" i="1"/>
  <c r="AL578" i="1" s="1"/>
  <c r="K614" i="1"/>
  <c r="AL614" i="1" s="1"/>
  <c r="K650" i="1"/>
  <c r="AL650" i="1" s="1"/>
  <c r="K686" i="1"/>
  <c r="AL686" i="1" s="1"/>
  <c r="K83" i="1"/>
  <c r="AL83" i="1" s="1"/>
  <c r="K371" i="1"/>
  <c r="AL371" i="1" s="1"/>
  <c r="K389" i="1"/>
  <c r="AL389" i="1" s="1"/>
  <c r="K92" i="1"/>
  <c r="AL92" i="1" s="1"/>
  <c r="K128" i="1"/>
  <c r="AL128" i="1" s="1"/>
  <c r="K164" i="1"/>
  <c r="AL164" i="1" s="1"/>
  <c r="K200" i="1"/>
  <c r="AL200" i="1" s="1"/>
  <c r="K209" i="1"/>
  <c r="AL209" i="1" s="1"/>
  <c r="K515" i="1"/>
  <c r="AL515" i="1" s="1"/>
  <c r="K74" i="1"/>
  <c r="AL74" i="1" s="1"/>
  <c r="K380" i="1"/>
  <c r="AL380" i="1" s="1"/>
  <c r="K227" i="1"/>
  <c r="AL227" i="1" s="1"/>
  <c r="K551" i="1"/>
  <c r="AL551" i="1" s="1"/>
  <c r="K587" i="1"/>
  <c r="AL587" i="1" s="1"/>
  <c r="K623" i="1"/>
  <c r="AL623" i="1" s="1"/>
  <c r="K29" i="1"/>
  <c r="AL29" i="1" s="1"/>
  <c r="K317" i="1"/>
  <c r="AL317" i="1" s="1"/>
  <c r="K470" i="1"/>
  <c r="AL470" i="1" s="1"/>
  <c r="K119" i="1"/>
  <c r="AL119" i="1" s="1"/>
  <c r="K155" i="1"/>
  <c r="AL155" i="1" s="1"/>
  <c r="K191" i="1"/>
  <c r="AL191" i="1" s="1"/>
  <c r="K506" i="1"/>
  <c r="AL506" i="1" s="1"/>
  <c r="K56" i="1"/>
  <c r="AL56" i="1" s="1"/>
  <c r="K362" i="1"/>
  <c r="AL362" i="1" s="1"/>
  <c r="K461" i="1"/>
  <c r="AL461" i="1" s="1"/>
  <c r="K236" i="1"/>
  <c r="AL236" i="1" s="1"/>
  <c r="K560" i="1"/>
  <c r="AL560" i="1" s="1"/>
  <c r="K596" i="1"/>
  <c r="AL596" i="1" s="1"/>
  <c r="K632" i="1"/>
  <c r="AL632" i="1" s="1"/>
  <c r="K668" i="1"/>
  <c r="AL668" i="1" s="1"/>
  <c r="K47" i="1"/>
  <c r="AL47" i="1" s="1"/>
  <c r="K335" i="1"/>
  <c r="AL335" i="1" s="1"/>
  <c r="K452" i="1"/>
  <c r="AL452" i="1" s="1"/>
  <c r="K110" i="1"/>
  <c r="AL110" i="1" s="1"/>
  <c r="K146" i="1"/>
  <c r="AL146" i="1" s="1"/>
  <c r="K182" i="1"/>
  <c r="AL182" i="1" s="1"/>
  <c r="K497" i="1"/>
  <c r="AL497" i="1" s="1"/>
  <c r="K38" i="1"/>
  <c r="AL38" i="1" s="1"/>
  <c r="K344" i="1"/>
  <c r="AL344" i="1" s="1"/>
  <c r="K479" i="1"/>
  <c r="AL479" i="1" s="1"/>
  <c r="K245" i="1"/>
  <c r="AL245" i="1" s="1"/>
  <c r="K569" i="1"/>
  <c r="AL569" i="1" s="1"/>
  <c r="K605" i="1"/>
  <c r="AL605" i="1" s="1"/>
  <c r="K641" i="1"/>
  <c r="AL641" i="1" s="1"/>
  <c r="K659" i="1"/>
  <c r="AL659" i="1" s="1"/>
  <c r="K677" i="1"/>
  <c r="AL677" i="1" s="1"/>
  <c r="K695" i="1"/>
  <c r="AL695" i="1" s="1"/>
  <c r="J443" i="1"/>
  <c r="J713" i="1"/>
  <c r="J731" i="1"/>
  <c r="J704" i="1"/>
  <c r="J533" i="1"/>
  <c r="J299" i="1"/>
  <c r="J281" i="1"/>
  <c r="J263" i="1"/>
  <c r="J722" i="1"/>
  <c r="J434" i="1"/>
  <c r="J407" i="1"/>
  <c r="J11" i="1"/>
  <c r="J416" i="1"/>
  <c r="J308" i="1"/>
  <c r="J290" i="1"/>
  <c r="J272" i="1"/>
  <c r="J254" i="1"/>
  <c r="J425" i="1"/>
  <c r="J2" i="1"/>
  <c r="J398" i="1"/>
  <c r="J65" i="1"/>
  <c r="J317" i="1"/>
  <c r="J101" i="1"/>
  <c r="J137" i="1"/>
  <c r="J173" i="1"/>
  <c r="J488" i="1"/>
  <c r="J524" i="1"/>
  <c r="J20" i="1"/>
  <c r="J362" i="1"/>
  <c r="J218" i="1"/>
  <c r="J542" i="1"/>
  <c r="J578" i="1"/>
  <c r="J614" i="1"/>
  <c r="J650" i="1"/>
  <c r="J686" i="1"/>
  <c r="J83" i="1"/>
  <c r="J335" i="1"/>
  <c r="J389" i="1"/>
  <c r="J92" i="1"/>
  <c r="J128" i="1"/>
  <c r="J164" i="1"/>
  <c r="J200" i="1"/>
  <c r="J209" i="1"/>
  <c r="J515" i="1"/>
  <c r="J74" i="1"/>
  <c r="J344" i="1"/>
  <c r="J227" i="1"/>
  <c r="J551" i="1"/>
  <c r="J587" i="1"/>
  <c r="J623" i="1"/>
  <c r="J29" i="1"/>
  <c r="J353" i="1"/>
  <c r="J470" i="1"/>
  <c r="J119" i="1"/>
  <c r="J155" i="1"/>
  <c r="J191" i="1"/>
  <c r="J506" i="1"/>
  <c r="J56" i="1"/>
  <c r="J326" i="1"/>
  <c r="J461" i="1"/>
  <c r="J236" i="1"/>
  <c r="J560" i="1"/>
  <c r="J596" i="1"/>
  <c r="J632" i="1"/>
  <c r="J668" i="1"/>
  <c r="J47" i="1"/>
  <c r="J371" i="1"/>
  <c r="J452" i="1"/>
  <c r="J110" i="1"/>
  <c r="J146" i="1"/>
  <c r="J182" i="1"/>
  <c r="J497" i="1"/>
  <c r="J38" i="1"/>
  <c r="J380" i="1"/>
  <c r="J479" i="1"/>
  <c r="J245" i="1"/>
  <c r="J569" i="1"/>
  <c r="J605" i="1"/>
  <c r="J641" i="1"/>
  <c r="J659" i="1"/>
  <c r="J677" i="1"/>
  <c r="J695" i="1"/>
  <c r="D260" i="1"/>
  <c r="D278" i="1"/>
  <c r="D296" i="1"/>
  <c r="D719" i="1"/>
  <c r="D269" i="1"/>
  <c r="D287" i="1"/>
  <c r="D305" i="1"/>
  <c r="D404" i="1"/>
  <c r="D422" i="1"/>
  <c r="D440" i="1"/>
  <c r="D539" i="1"/>
  <c r="D710" i="1"/>
  <c r="D728" i="1"/>
  <c r="D737" i="1"/>
  <c r="D413" i="1"/>
  <c r="D314" i="1"/>
  <c r="D431" i="1"/>
  <c r="D17" i="1"/>
  <c r="D449" i="1"/>
  <c r="D8" i="1"/>
  <c r="D71" i="1"/>
  <c r="D323" i="1"/>
  <c r="D395" i="1"/>
  <c r="D107" i="1"/>
  <c r="D143" i="1"/>
  <c r="D179" i="1"/>
  <c r="D215" i="1"/>
  <c r="D494" i="1"/>
  <c r="D530" i="1"/>
  <c r="D26" i="1"/>
  <c r="D368" i="1"/>
  <c r="D224" i="1"/>
  <c r="D548" i="1"/>
  <c r="D584" i="1"/>
  <c r="D620" i="1"/>
  <c r="D656" i="1"/>
  <c r="D692" i="1"/>
  <c r="D701" i="1"/>
  <c r="D89" i="1"/>
  <c r="D341" i="1"/>
  <c r="D98" i="1"/>
  <c r="D134" i="1"/>
  <c r="D170" i="1"/>
  <c r="D206" i="1"/>
  <c r="D521" i="1"/>
  <c r="D80" i="1"/>
  <c r="D350" i="1"/>
  <c r="D386" i="1"/>
  <c r="D233" i="1"/>
  <c r="D557" i="1"/>
  <c r="D593" i="1"/>
  <c r="D629" i="1"/>
  <c r="D665" i="1"/>
  <c r="D35" i="1"/>
  <c r="D359" i="1"/>
  <c r="D476" i="1"/>
  <c r="D125" i="1"/>
  <c r="D161" i="1"/>
  <c r="D197" i="1"/>
  <c r="D512" i="1"/>
  <c r="D62" i="1"/>
  <c r="D332" i="1"/>
  <c r="D467" i="1"/>
  <c r="D242" i="1"/>
  <c r="D566" i="1"/>
  <c r="D602" i="1"/>
  <c r="D638" i="1"/>
  <c r="D674" i="1"/>
  <c r="D53" i="1"/>
  <c r="D377" i="1"/>
  <c r="D458" i="1"/>
  <c r="D116" i="1"/>
  <c r="D152" i="1"/>
  <c r="D188" i="1"/>
  <c r="D503" i="1"/>
  <c r="D44" i="1"/>
  <c r="D485" i="1"/>
  <c r="D251" i="1"/>
  <c r="D575" i="1"/>
  <c r="D611" i="1"/>
  <c r="D647" i="1"/>
  <c r="D683" i="1"/>
  <c r="AN732" i="1"/>
  <c r="AO732" i="1"/>
  <c r="AZ732" i="1"/>
  <c r="AN300" i="1"/>
  <c r="AT300" i="1" s="1"/>
  <c r="AZ300" i="1"/>
  <c r="AO300" i="1"/>
  <c r="AN264" i="1"/>
  <c r="AZ264" i="1"/>
  <c r="AO264" i="1"/>
  <c r="AN534" i="1"/>
  <c r="AZ534" i="1"/>
  <c r="AO534" i="1"/>
  <c r="AN291" i="1"/>
  <c r="AU291" i="1" s="1"/>
  <c r="AZ291" i="1"/>
  <c r="AO291" i="1"/>
  <c r="AN255" i="1"/>
  <c r="AQ255" i="1" s="1"/>
  <c r="AZ255" i="1"/>
  <c r="AO255" i="1"/>
  <c r="AN3" i="1"/>
  <c r="AP3" i="1" s="1"/>
  <c r="AZ3" i="1"/>
  <c r="AO3" i="1"/>
  <c r="AN129" i="1"/>
  <c r="AU129" i="1" s="1"/>
  <c r="AZ129" i="1"/>
  <c r="AO129" i="1"/>
  <c r="AN201" i="1"/>
  <c r="AZ201" i="1"/>
  <c r="AO201" i="1"/>
  <c r="AN75" i="1"/>
  <c r="AS75" i="1" s="1"/>
  <c r="AO75" i="1"/>
  <c r="AZ75" i="1"/>
  <c r="AN480" i="1"/>
  <c r="AU480" i="1" s="1"/>
  <c r="AZ480" i="1"/>
  <c r="AO480" i="1"/>
  <c r="AN570" i="1"/>
  <c r="AZ570" i="1"/>
  <c r="AO570" i="1"/>
  <c r="AN642" i="1"/>
  <c r="AQ642" i="1" s="1"/>
  <c r="AZ642" i="1"/>
  <c r="AO642" i="1"/>
  <c r="AN696" i="1"/>
  <c r="AU696" i="1" s="1"/>
  <c r="AZ696" i="1"/>
  <c r="AO696" i="1"/>
  <c r="AN120" i="1"/>
  <c r="AZ120" i="1"/>
  <c r="AO120" i="1"/>
  <c r="AN192" i="1"/>
  <c r="AT192" i="1" s="1"/>
  <c r="AZ192" i="1"/>
  <c r="AO192" i="1"/>
  <c r="AN57" i="1"/>
  <c r="AO57" i="1"/>
  <c r="AZ57" i="1"/>
  <c r="AN219" i="1"/>
  <c r="AZ219" i="1"/>
  <c r="AO219" i="1"/>
  <c r="AN579" i="1"/>
  <c r="AU579" i="1" s="1"/>
  <c r="AZ579" i="1"/>
  <c r="AO579" i="1"/>
  <c r="AN651" i="1"/>
  <c r="AU651" i="1" s="1"/>
  <c r="AZ651" i="1"/>
  <c r="AO651" i="1"/>
  <c r="AN84" i="1"/>
  <c r="AU84" i="1" s="1"/>
  <c r="AZ84" i="1"/>
  <c r="AO84" i="1"/>
  <c r="AN111" i="1"/>
  <c r="AU111" i="1" s="1"/>
  <c r="AZ111" i="1"/>
  <c r="AO111" i="1"/>
  <c r="AN183" i="1"/>
  <c r="AP183" i="1" s="1"/>
  <c r="AZ183" i="1"/>
  <c r="AO183" i="1"/>
  <c r="AN498" i="1"/>
  <c r="AZ498" i="1"/>
  <c r="AO498" i="1"/>
  <c r="AN552" i="1"/>
  <c r="AU552" i="1" s="1"/>
  <c r="AZ552" i="1"/>
  <c r="AO552" i="1"/>
  <c r="AN624" i="1"/>
  <c r="AU624" i="1" s="1"/>
  <c r="AZ624" i="1"/>
  <c r="AO624" i="1"/>
  <c r="AN30" i="1"/>
  <c r="AU30" i="1" s="1"/>
  <c r="AO30" i="1"/>
  <c r="AZ30" i="1"/>
  <c r="AN102" i="1"/>
  <c r="AW102" i="1" s="1"/>
  <c r="AZ102" i="1"/>
  <c r="AO102" i="1"/>
  <c r="AN174" i="1"/>
  <c r="AU174" i="1" s="1"/>
  <c r="AZ174" i="1"/>
  <c r="AO174" i="1"/>
  <c r="AN525" i="1"/>
  <c r="AZ525" i="1"/>
  <c r="AO525" i="1"/>
  <c r="AN237" i="1"/>
  <c r="AZ237" i="1"/>
  <c r="AO237" i="1"/>
  <c r="AN597" i="1"/>
  <c r="AQ597" i="1" s="1"/>
  <c r="AZ597" i="1"/>
  <c r="AO597" i="1"/>
  <c r="AN669" i="1"/>
  <c r="AZ669" i="1"/>
  <c r="AO669" i="1"/>
  <c r="AZ715" i="1"/>
  <c r="AO715" i="1"/>
  <c r="AN715" i="1"/>
  <c r="AZ724" i="1"/>
  <c r="AO724" i="1"/>
  <c r="AN724" i="1"/>
  <c r="AZ445" i="1"/>
  <c r="AN445" i="1"/>
  <c r="AO445" i="1" s="1"/>
  <c r="AZ436" i="1"/>
  <c r="AO436" i="1"/>
  <c r="AN436" i="1"/>
  <c r="AZ418" i="1"/>
  <c r="AO418" i="1"/>
  <c r="AN418" i="1"/>
  <c r="AZ364" i="1"/>
  <c r="AO364" i="1"/>
  <c r="AN364" i="1"/>
  <c r="AZ337" i="1"/>
  <c r="AO337" i="1"/>
  <c r="AN337" i="1"/>
  <c r="AZ391" i="1"/>
  <c r="AO391" i="1"/>
  <c r="AN391" i="1"/>
  <c r="AZ328" i="1"/>
  <c r="AO328" i="1"/>
  <c r="AN328" i="1"/>
  <c r="AZ373" i="1"/>
  <c r="AO373" i="1"/>
  <c r="AN373" i="1"/>
  <c r="J313" i="1"/>
  <c r="AJ313" i="1" s="1"/>
  <c r="J412" i="1"/>
  <c r="AJ412" i="1" s="1"/>
  <c r="J430" i="1"/>
  <c r="AJ430" i="1" s="1"/>
  <c r="J718" i="1"/>
  <c r="AJ718" i="1" s="1"/>
  <c r="J727" i="1"/>
  <c r="AJ727" i="1" s="1"/>
  <c r="J439" i="1"/>
  <c r="AJ439" i="1" s="1"/>
  <c r="J16" i="1"/>
  <c r="AJ16" i="1" s="1"/>
  <c r="J538" i="1"/>
  <c r="AJ538" i="1" s="1"/>
  <c r="J709" i="1"/>
  <c r="AJ709" i="1" s="1"/>
  <c r="J295" i="1"/>
  <c r="AJ295" i="1" s="1"/>
  <c r="J277" i="1"/>
  <c r="AJ277" i="1" s="1"/>
  <c r="J259" i="1"/>
  <c r="AJ259" i="1" s="1"/>
  <c r="J7" i="1"/>
  <c r="AJ7" i="1" s="1"/>
  <c r="J403" i="1"/>
  <c r="AJ403" i="1" s="1"/>
  <c r="J736" i="1"/>
  <c r="AJ736" i="1" s="1"/>
  <c r="J448" i="1"/>
  <c r="AJ448" i="1" s="1"/>
  <c r="J304" i="1"/>
  <c r="AJ304" i="1" s="1"/>
  <c r="J286" i="1"/>
  <c r="AJ286" i="1" s="1"/>
  <c r="J268" i="1"/>
  <c r="AJ268" i="1" s="1"/>
  <c r="J421" i="1"/>
  <c r="AJ421" i="1" s="1"/>
  <c r="J88" i="1"/>
  <c r="AJ88" i="1" s="1"/>
  <c r="J340" i="1"/>
  <c r="AJ340" i="1" s="1"/>
  <c r="J394" i="1"/>
  <c r="AJ394" i="1" s="1"/>
  <c r="J457" i="1"/>
  <c r="AJ457" i="1" s="1"/>
  <c r="J115" i="1"/>
  <c r="AJ115" i="1" s="1"/>
  <c r="J151" i="1"/>
  <c r="AJ151" i="1" s="1"/>
  <c r="J187" i="1"/>
  <c r="AJ187" i="1" s="1"/>
  <c r="J502" i="1"/>
  <c r="AJ502" i="1" s="1"/>
  <c r="J43" i="1"/>
  <c r="AJ43" i="1" s="1"/>
  <c r="J232" i="1"/>
  <c r="AJ232" i="1" s="1"/>
  <c r="J556" i="1"/>
  <c r="AJ556" i="1" s="1"/>
  <c r="J592" i="1"/>
  <c r="AJ592" i="1" s="1"/>
  <c r="J628" i="1"/>
  <c r="AJ628" i="1" s="1"/>
  <c r="J664" i="1"/>
  <c r="AJ664" i="1" s="1"/>
  <c r="J34" i="1"/>
  <c r="AJ34" i="1" s="1"/>
  <c r="J358" i="1"/>
  <c r="AJ358" i="1" s="1"/>
  <c r="J106" i="1"/>
  <c r="AJ106" i="1" s="1"/>
  <c r="J142" i="1"/>
  <c r="AJ142" i="1" s="1"/>
  <c r="J178" i="1"/>
  <c r="AJ178" i="1" s="1"/>
  <c r="J214" i="1"/>
  <c r="AJ214" i="1" s="1"/>
  <c r="J493" i="1"/>
  <c r="AJ493" i="1" s="1"/>
  <c r="J529" i="1"/>
  <c r="AJ529" i="1" s="1"/>
  <c r="J25" i="1"/>
  <c r="AJ25" i="1" s="1"/>
  <c r="J367" i="1"/>
  <c r="AJ367" i="1" s="1"/>
  <c r="J466" i="1"/>
  <c r="AJ466" i="1" s="1"/>
  <c r="J241" i="1"/>
  <c r="AJ241" i="1" s="1"/>
  <c r="J565" i="1"/>
  <c r="AJ565" i="1" s="1"/>
  <c r="J601" i="1"/>
  <c r="AJ601" i="1" s="1"/>
  <c r="J637" i="1"/>
  <c r="AJ637" i="1" s="1"/>
  <c r="J673" i="1"/>
  <c r="AJ673" i="1" s="1"/>
  <c r="J700" i="1"/>
  <c r="AJ700" i="1" s="1"/>
  <c r="J52" i="1"/>
  <c r="AJ52" i="1" s="1"/>
  <c r="J376" i="1"/>
  <c r="AJ376" i="1" s="1"/>
  <c r="J97" i="1"/>
  <c r="AJ97" i="1" s="1"/>
  <c r="J133" i="1"/>
  <c r="AJ133" i="1" s="1"/>
  <c r="J169" i="1"/>
  <c r="AJ169" i="1" s="1"/>
  <c r="J205" i="1"/>
  <c r="AJ205" i="1" s="1"/>
  <c r="J520" i="1"/>
  <c r="AJ520" i="1" s="1"/>
  <c r="J79" i="1"/>
  <c r="AJ79" i="1" s="1"/>
  <c r="J349" i="1"/>
  <c r="AJ349" i="1" s="1"/>
  <c r="J385" i="1"/>
  <c r="AJ385" i="1" s="1"/>
  <c r="J484" i="1"/>
  <c r="AJ484" i="1" s="1"/>
  <c r="J250" i="1"/>
  <c r="AJ250" i="1" s="1"/>
  <c r="J574" i="1"/>
  <c r="AJ574" i="1" s="1"/>
  <c r="J610" i="1"/>
  <c r="AJ610" i="1" s="1"/>
  <c r="J646" i="1"/>
  <c r="AJ646" i="1" s="1"/>
  <c r="J682" i="1"/>
  <c r="AJ682" i="1" s="1"/>
  <c r="J70" i="1"/>
  <c r="AJ70" i="1" s="1"/>
  <c r="J322" i="1"/>
  <c r="AJ322" i="1" s="1"/>
  <c r="J475" i="1"/>
  <c r="AJ475" i="1" s="1"/>
  <c r="J124" i="1"/>
  <c r="AJ124" i="1" s="1"/>
  <c r="J160" i="1"/>
  <c r="AJ160" i="1" s="1"/>
  <c r="J196" i="1"/>
  <c r="AJ196" i="1" s="1"/>
  <c r="J511" i="1"/>
  <c r="AJ511" i="1" s="1"/>
  <c r="J61" i="1"/>
  <c r="AJ61" i="1" s="1"/>
  <c r="J331" i="1"/>
  <c r="AJ331" i="1" s="1"/>
  <c r="J223" i="1"/>
  <c r="AJ223" i="1" s="1"/>
  <c r="J547" i="1"/>
  <c r="AJ547" i="1" s="1"/>
  <c r="J583" i="1"/>
  <c r="AJ583" i="1" s="1"/>
  <c r="J619" i="1"/>
  <c r="AJ619" i="1" s="1"/>
  <c r="J655" i="1"/>
  <c r="AJ655" i="1" s="1"/>
  <c r="J691" i="1"/>
  <c r="AJ691" i="1" s="1"/>
  <c r="H313" i="1"/>
  <c r="AH313" i="1" s="1"/>
  <c r="H412" i="1"/>
  <c r="AH412" i="1" s="1"/>
  <c r="H430" i="1"/>
  <c r="AH430" i="1" s="1"/>
  <c r="H718" i="1"/>
  <c r="AH718" i="1" s="1"/>
  <c r="H727" i="1"/>
  <c r="AH727" i="1" s="1"/>
  <c r="H439" i="1"/>
  <c r="AH439" i="1" s="1"/>
  <c r="H736" i="1"/>
  <c r="AH736" i="1" s="1"/>
  <c r="H709" i="1"/>
  <c r="AH709" i="1" s="1"/>
  <c r="H448" i="1"/>
  <c r="AH448" i="1" s="1"/>
  <c r="H304" i="1"/>
  <c r="AH304" i="1" s="1"/>
  <c r="H286" i="1"/>
  <c r="AH286" i="1" s="1"/>
  <c r="H268" i="1"/>
  <c r="AH268" i="1" s="1"/>
  <c r="H403" i="1"/>
  <c r="AH403" i="1" s="1"/>
  <c r="H16" i="1"/>
  <c r="AH16" i="1" s="1"/>
  <c r="H538" i="1"/>
  <c r="AH538" i="1" s="1"/>
  <c r="H295" i="1"/>
  <c r="AH295" i="1" s="1"/>
  <c r="H277" i="1"/>
  <c r="AH277" i="1" s="1"/>
  <c r="H259" i="1"/>
  <c r="AH259" i="1" s="1"/>
  <c r="H421" i="1"/>
  <c r="AH421" i="1" s="1"/>
  <c r="H7" i="1"/>
  <c r="AH7" i="1" s="1"/>
  <c r="H52" i="1"/>
  <c r="AH52" i="1" s="1"/>
  <c r="H376" i="1"/>
  <c r="AH376" i="1" s="1"/>
  <c r="H394" i="1"/>
  <c r="AH394" i="1" s="1"/>
  <c r="H97" i="1"/>
  <c r="AH97" i="1" s="1"/>
  <c r="H133" i="1"/>
  <c r="AH133" i="1" s="1"/>
  <c r="H169" i="1"/>
  <c r="AH169" i="1" s="1"/>
  <c r="H205" i="1"/>
  <c r="AH205" i="1" s="1"/>
  <c r="H520" i="1"/>
  <c r="AH520" i="1" s="1"/>
  <c r="H79" i="1"/>
  <c r="AH79" i="1" s="1"/>
  <c r="H349" i="1"/>
  <c r="AH349" i="1" s="1"/>
  <c r="H385" i="1"/>
  <c r="AH385" i="1" s="1"/>
  <c r="H484" i="1"/>
  <c r="AH484" i="1" s="1"/>
  <c r="H250" i="1"/>
  <c r="AH250" i="1" s="1"/>
  <c r="H574" i="1"/>
  <c r="AH574" i="1" s="1"/>
  <c r="H610" i="1"/>
  <c r="AH610" i="1" s="1"/>
  <c r="H646" i="1"/>
  <c r="AH646" i="1" s="1"/>
  <c r="H682" i="1"/>
  <c r="AH682" i="1" s="1"/>
  <c r="H70" i="1"/>
  <c r="AH70" i="1" s="1"/>
  <c r="H322" i="1"/>
  <c r="AH322" i="1" s="1"/>
  <c r="H475" i="1"/>
  <c r="AH475" i="1" s="1"/>
  <c r="H124" i="1"/>
  <c r="AH124" i="1" s="1"/>
  <c r="H160" i="1"/>
  <c r="AH160" i="1" s="1"/>
  <c r="H196" i="1"/>
  <c r="AH196" i="1" s="1"/>
  <c r="H511" i="1"/>
  <c r="AH511" i="1" s="1"/>
  <c r="H61" i="1"/>
  <c r="AH61" i="1" s="1"/>
  <c r="H331" i="1"/>
  <c r="AH331" i="1" s="1"/>
  <c r="H223" i="1"/>
  <c r="AH223" i="1" s="1"/>
  <c r="H547" i="1"/>
  <c r="AH547" i="1" s="1"/>
  <c r="H583" i="1"/>
  <c r="AH583" i="1" s="1"/>
  <c r="H619" i="1"/>
  <c r="AH619" i="1" s="1"/>
  <c r="H655" i="1"/>
  <c r="AH655" i="1" s="1"/>
  <c r="H691" i="1"/>
  <c r="AH691" i="1" s="1"/>
  <c r="H700" i="1"/>
  <c r="AH700" i="1" s="1"/>
  <c r="H88" i="1"/>
  <c r="AH88" i="1" s="1"/>
  <c r="H340" i="1"/>
  <c r="AH340" i="1" s="1"/>
  <c r="H457" i="1"/>
  <c r="AH457" i="1" s="1"/>
  <c r="H115" i="1"/>
  <c r="AH115" i="1" s="1"/>
  <c r="H151" i="1"/>
  <c r="AH151" i="1" s="1"/>
  <c r="H187" i="1"/>
  <c r="AH187" i="1" s="1"/>
  <c r="H502" i="1"/>
  <c r="AH502" i="1" s="1"/>
  <c r="H43" i="1"/>
  <c r="AH43" i="1" s="1"/>
  <c r="H232" i="1"/>
  <c r="AH232" i="1" s="1"/>
  <c r="H556" i="1"/>
  <c r="AH556" i="1" s="1"/>
  <c r="H592" i="1"/>
  <c r="AH592" i="1" s="1"/>
  <c r="H628" i="1"/>
  <c r="AH628" i="1" s="1"/>
  <c r="H664" i="1"/>
  <c r="AH664" i="1" s="1"/>
  <c r="H34" i="1"/>
  <c r="AH34" i="1" s="1"/>
  <c r="H358" i="1"/>
  <c r="AH358" i="1" s="1"/>
  <c r="H106" i="1"/>
  <c r="AH106" i="1" s="1"/>
  <c r="H142" i="1"/>
  <c r="AH142" i="1" s="1"/>
  <c r="H178" i="1"/>
  <c r="AH178" i="1" s="1"/>
  <c r="H214" i="1"/>
  <c r="AH214" i="1" s="1"/>
  <c r="H493" i="1"/>
  <c r="AH493" i="1" s="1"/>
  <c r="H529" i="1"/>
  <c r="AH529" i="1" s="1"/>
  <c r="H25" i="1"/>
  <c r="AH25" i="1" s="1"/>
  <c r="H367" i="1"/>
  <c r="AH367" i="1" s="1"/>
  <c r="H466" i="1"/>
  <c r="AH466" i="1" s="1"/>
  <c r="H241" i="1"/>
  <c r="AH241" i="1" s="1"/>
  <c r="H565" i="1"/>
  <c r="AH565" i="1" s="1"/>
  <c r="H601" i="1"/>
  <c r="AH601" i="1" s="1"/>
  <c r="H637" i="1"/>
  <c r="AH637" i="1" s="1"/>
  <c r="H673" i="1"/>
  <c r="AH673" i="1" s="1"/>
  <c r="K412" i="1"/>
  <c r="AL412" i="1" s="1"/>
  <c r="K430" i="1"/>
  <c r="AL430" i="1" s="1"/>
  <c r="K718" i="1"/>
  <c r="AL718" i="1" s="1"/>
  <c r="K313" i="1"/>
  <c r="AL313" i="1" s="1"/>
  <c r="K403" i="1"/>
  <c r="AL403" i="1" s="1"/>
  <c r="K16" i="1"/>
  <c r="AL16" i="1" s="1"/>
  <c r="K538" i="1"/>
  <c r="AL538" i="1" s="1"/>
  <c r="K295" i="1"/>
  <c r="AL295" i="1" s="1"/>
  <c r="K277" i="1"/>
  <c r="AL277" i="1" s="1"/>
  <c r="K259" i="1"/>
  <c r="AL259" i="1" s="1"/>
  <c r="K421" i="1"/>
  <c r="AL421" i="1" s="1"/>
  <c r="K7" i="1"/>
  <c r="AL7" i="1" s="1"/>
  <c r="K727" i="1"/>
  <c r="AL727" i="1" s="1"/>
  <c r="K439" i="1"/>
  <c r="AL439" i="1" s="1"/>
  <c r="K736" i="1"/>
  <c r="AL736" i="1" s="1"/>
  <c r="K709" i="1"/>
  <c r="AL709" i="1" s="1"/>
  <c r="K448" i="1"/>
  <c r="AL448" i="1" s="1"/>
  <c r="K304" i="1"/>
  <c r="AL304" i="1" s="1"/>
  <c r="K286" i="1"/>
  <c r="AL286" i="1" s="1"/>
  <c r="K268" i="1"/>
  <c r="AL268" i="1" s="1"/>
  <c r="K88" i="1"/>
  <c r="AL88" i="1" s="1"/>
  <c r="K376" i="1"/>
  <c r="AL376" i="1" s="1"/>
  <c r="K457" i="1"/>
  <c r="AL457" i="1" s="1"/>
  <c r="K115" i="1"/>
  <c r="AL115" i="1" s="1"/>
  <c r="K151" i="1"/>
  <c r="AL151" i="1" s="1"/>
  <c r="K187" i="1"/>
  <c r="AL187" i="1" s="1"/>
  <c r="K502" i="1"/>
  <c r="AL502" i="1" s="1"/>
  <c r="K43" i="1"/>
  <c r="AL43" i="1" s="1"/>
  <c r="K349" i="1"/>
  <c r="AL349" i="1" s="1"/>
  <c r="K232" i="1"/>
  <c r="AL232" i="1" s="1"/>
  <c r="K556" i="1"/>
  <c r="AL556" i="1" s="1"/>
  <c r="K592" i="1"/>
  <c r="AL592" i="1" s="1"/>
  <c r="K628" i="1"/>
  <c r="AL628" i="1" s="1"/>
  <c r="K664" i="1"/>
  <c r="AL664" i="1" s="1"/>
  <c r="K34" i="1"/>
  <c r="AL34" i="1" s="1"/>
  <c r="K322" i="1"/>
  <c r="AL322" i="1" s="1"/>
  <c r="K106" i="1"/>
  <c r="AL106" i="1" s="1"/>
  <c r="K142" i="1"/>
  <c r="AL142" i="1" s="1"/>
  <c r="K178" i="1"/>
  <c r="AL178" i="1" s="1"/>
  <c r="K214" i="1"/>
  <c r="AL214" i="1" s="1"/>
  <c r="K493" i="1"/>
  <c r="AL493" i="1" s="1"/>
  <c r="K529" i="1"/>
  <c r="AL529" i="1" s="1"/>
  <c r="K25" i="1"/>
  <c r="AL25" i="1" s="1"/>
  <c r="K331" i="1"/>
  <c r="AL331" i="1" s="1"/>
  <c r="K466" i="1"/>
  <c r="AL466" i="1" s="1"/>
  <c r="K241" i="1"/>
  <c r="AL241" i="1" s="1"/>
  <c r="K565" i="1"/>
  <c r="AL565" i="1" s="1"/>
  <c r="K601" i="1"/>
  <c r="AL601" i="1" s="1"/>
  <c r="K637" i="1"/>
  <c r="AL637" i="1" s="1"/>
  <c r="K673" i="1"/>
  <c r="AL673" i="1" s="1"/>
  <c r="K52" i="1"/>
  <c r="AL52" i="1" s="1"/>
  <c r="K340" i="1"/>
  <c r="AL340" i="1" s="1"/>
  <c r="K394" i="1"/>
  <c r="AL394" i="1" s="1"/>
  <c r="K97" i="1"/>
  <c r="AL97" i="1" s="1"/>
  <c r="K133" i="1"/>
  <c r="AL133" i="1" s="1"/>
  <c r="K169" i="1"/>
  <c r="AL169" i="1" s="1"/>
  <c r="K205" i="1"/>
  <c r="AL205" i="1" s="1"/>
  <c r="K520" i="1"/>
  <c r="AL520" i="1" s="1"/>
  <c r="K79" i="1"/>
  <c r="AL79" i="1" s="1"/>
  <c r="K385" i="1"/>
  <c r="AL385" i="1" s="1"/>
  <c r="K484" i="1"/>
  <c r="AL484" i="1" s="1"/>
  <c r="K250" i="1"/>
  <c r="AL250" i="1" s="1"/>
  <c r="K574" i="1"/>
  <c r="AL574" i="1" s="1"/>
  <c r="K610" i="1"/>
  <c r="AL610" i="1" s="1"/>
  <c r="K646" i="1"/>
  <c r="AL646" i="1" s="1"/>
  <c r="K682" i="1"/>
  <c r="AL682" i="1" s="1"/>
  <c r="K70" i="1"/>
  <c r="AL70" i="1" s="1"/>
  <c r="K358" i="1"/>
  <c r="AL358" i="1" s="1"/>
  <c r="K475" i="1"/>
  <c r="AL475" i="1" s="1"/>
  <c r="K124" i="1"/>
  <c r="AL124" i="1" s="1"/>
  <c r="K160" i="1"/>
  <c r="AL160" i="1" s="1"/>
  <c r="K196" i="1"/>
  <c r="AL196" i="1" s="1"/>
  <c r="K511" i="1"/>
  <c r="AL511" i="1" s="1"/>
  <c r="K61" i="1"/>
  <c r="AL61" i="1" s="1"/>
  <c r="K367" i="1"/>
  <c r="AL367" i="1" s="1"/>
  <c r="K223" i="1"/>
  <c r="AL223" i="1" s="1"/>
  <c r="K547" i="1"/>
  <c r="AL547" i="1" s="1"/>
  <c r="K583" i="1"/>
  <c r="AL583" i="1" s="1"/>
  <c r="K619" i="1"/>
  <c r="AL619" i="1" s="1"/>
  <c r="K655" i="1"/>
  <c r="AL655" i="1" s="1"/>
  <c r="K691" i="1"/>
  <c r="AL691" i="1" s="1"/>
  <c r="K700" i="1"/>
  <c r="AL700" i="1" s="1"/>
  <c r="I313" i="1"/>
  <c r="AI313" i="1" s="1"/>
  <c r="I412" i="1"/>
  <c r="AI412" i="1" s="1"/>
  <c r="I430" i="1"/>
  <c r="AI430" i="1" s="1"/>
  <c r="I718" i="1"/>
  <c r="AI718" i="1" s="1"/>
  <c r="I727" i="1"/>
  <c r="AI727" i="1" s="1"/>
  <c r="I439" i="1"/>
  <c r="AI439" i="1" s="1"/>
  <c r="I736" i="1"/>
  <c r="AI736" i="1" s="1"/>
  <c r="I709" i="1"/>
  <c r="AI709" i="1" s="1"/>
  <c r="I304" i="1"/>
  <c r="AI304" i="1" s="1"/>
  <c r="I286" i="1"/>
  <c r="AI286" i="1" s="1"/>
  <c r="I268" i="1"/>
  <c r="AI268" i="1" s="1"/>
  <c r="I403" i="1"/>
  <c r="AI403" i="1" s="1"/>
  <c r="I16" i="1"/>
  <c r="AI16" i="1" s="1"/>
  <c r="I538" i="1"/>
  <c r="AI538" i="1" s="1"/>
  <c r="I448" i="1"/>
  <c r="AI448" i="1" s="1"/>
  <c r="I295" i="1"/>
  <c r="AI295" i="1" s="1"/>
  <c r="I277" i="1"/>
  <c r="AI277" i="1" s="1"/>
  <c r="I259" i="1"/>
  <c r="AI259" i="1" s="1"/>
  <c r="I421" i="1"/>
  <c r="AI421" i="1" s="1"/>
  <c r="I7" i="1"/>
  <c r="AI7" i="1" s="1"/>
  <c r="I52" i="1"/>
  <c r="AI52" i="1" s="1"/>
  <c r="I340" i="1"/>
  <c r="AI340" i="1" s="1"/>
  <c r="I394" i="1"/>
  <c r="AI394" i="1" s="1"/>
  <c r="I457" i="1"/>
  <c r="AI457" i="1" s="1"/>
  <c r="I97" i="1"/>
  <c r="AI97" i="1" s="1"/>
  <c r="I133" i="1"/>
  <c r="AI133" i="1" s="1"/>
  <c r="I169" i="1"/>
  <c r="AI169" i="1" s="1"/>
  <c r="I205" i="1"/>
  <c r="AI205" i="1" s="1"/>
  <c r="I520" i="1"/>
  <c r="AI520" i="1" s="1"/>
  <c r="I79" i="1"/>
  <c r="AI79" i="1" s="1"/>
  <c r="I385" i="1"/>
  <c r="AI385" i="1" s="1"/>
  <c r="I484" i="1"/>
  <c r="AI484" i="1" s="1"/>
  <c r="I250" i="1"/>
  <c r="AI250" i="1" s="1"/>
  <c r="I574" i="1"/>
  <c r="AI574" i="1" s="1"/>
  <c r="I610" i="1"/>
  <c r="AI610" i="1" s="1"/>
  <c r="I646" i="1"/>
  <c r="AI646" i="1" s="1"/>
  <c r="I682" i="1"/>
  <c r="AI682" i="1" s="1"/>
  <c r="I70" i="1"/>
  <c r="AI70" i="1" s="1"/>
  <c r="I358" i="1"/>
  <c r="AI358" i="1" s="1"/>
  <c r="I124" i="1"/>
  <c r="AI124" i="1" s="1"/>
  <c r="I160" i="1"/>
  <c r="AI160" i="1" s="1"/>
  <c r="I196" i="1"/>
  <c r="AI196" i="1" s="1"/>
  <c r="I511" i="1"/>
  <c r="AI511" i="1" s="1"/>
  <c r="I61" i="1"/>
  <c r="AI61" i="1" s="1"/>
  <c r="I367" i="1"/>
  <c r="AI367" i="1" s="1"/>
  <c r="I466" i="1"/>
  <c r="AI466" i="1" s="1"/>
  <c r="I223" i="1"/>
  <c r="AI223" i="1" s="1"/>
  <c r="I547" i="1"/>
  <c r="AI547" i="1" s="1"/>
  <c r="I583" i="1"/>
  <c r="AI583" i="1" s="1"/>
  <c r="I619" i="1"/>
  <c r="AI619" i="1" s="1"/>
  <c r="I655" i="1"/>
  <c r="AI655" i="1" s="1"/>
  <c r="I691" i="1"/>
  <c r="AI691" i="1" s="1"/>
  <c r="I700" i="1"/>
  <c r="AI700" i="1" s="1"/>
  <c r="I88" i="1"/>
  <c r="AI88" i="1" s="1"/>
  <c r="I376" i="1"/>
  <c r="AI376" i="1" s="1"/>
  <c r="I115" i="1"/>
  <c r="AI115" i="1" s="1"/>
  <c r="I151" i="1"/>
  <c r="AI151" i="1" s="1"/>
  <c r="I187" i="1"/>
  <c r="AI187" i="1" s="1"/>
  <c r="I502" i="1"/>
  <c r="AI502" i="1" s="1"/>
  <c r="I43" i="1"/>
  <c r="AI43" i="1" s="1"/>
  <c r="I349" i="1"/>
  <c r="AI349" i="1" s="1"/>
  <c r="I232" i="1"/>
  <c r="AI232" i="1" s="1"/>
  <c r="I556" i="1"/>
  <c r="AI556" i="1" s="1"/>
  <c r="I592" i="1"/>
  <c r="AI592" i="1" s="1"/>
  <c r="I628" i="1"/>
  <c r="AI628" i="1" s="1"/>
  <c r="I664" i="1"/>
  <c r="AI664" i="1" s="1"/>
  <c r="I34" i="1"/>
  <c r="AI34" i="1" s="1"/>
  <c r="I322" i="1"/>
  <c r="AI322" i="1" s="1"/>
  <c r="I475" i="1"/>
  <c r="AI475" i="1" s="1"/>
  <c r="I106" i="1"/>
  <c r="AI106" i="1" s="1"/>
  <c r="I142" i="1"/>
  <c r="AI142" i="1" s="1"/>
  <c r="I178" i="1"/>
  <c r="AI178" i="1" s="1"/>
  <c r="I214" i="1"/>
  <c r="AI214" i="1" s="1"/>
  <c r="I493" i="1"/>
  <c r="AI493" i="1" s="1"/>
  <c r="I529" i="1"/>
  <c r="AI529" i="1" s="1"/>
  <c r="I25" i="1"/>
  <c r="AI25" i="1" s="1"/>
  <c r="I331" i="1"/>
  <c r="AI331" i="1" s="1"/>
  <c r="I241" i="1"/>
  <c r="AI241" i="1" s="1"/>
  <c r="I565" i="1"/>
  <c r="AI565" i="1" s="1"/>
  <c r="I601" i="1"/>
  <c r="AI601" i="1" s="1"/>
  <c r="I637" i="1"/>
  <c r="AI637" i="1" s="1"/>
  <c r="I673" i="1"/>
  <c r="AI673" i="1" s="1"/>
  <c r="D717" i="1"/>
  <c r="D708" i="1"/>
  <c r="D447" i="1"/>
  <c r="D312" i="1"/>
  <c r="D294" i="1"/>
  <c r="D276" i="1"/>
  <c r="D258" i="1"/>
  <c r="D6" i="1"/>
  <c r="D726" i="1"/>
  <c r="D438" i="1"/>
  <c r="D411" i="1"/>
  <c r="D735" i="1"/>
  <c r="D537" i="1"/>
  <c r="D420" i="1"/>
  <c r="D303" i="1"/>
  <c r="D285" i="1"/>
  <c r="D267" i="1"/>
  <c r="D429" i="1"/>
  <c r="D402" i="1"/>
  <c r="D15" i="1"/>
  <c r="D33" i="1"/>
  <c r="D357" i="1"/>
  <c r="D474" i="1"/>
  <c r="D123" i="1"/>
  <c r="D159" i="1"/>
  <c r="D195" i="1"/>
  <c r="D510" i="1"/>
  <c r="D60" i="1"/>
  <c r="D330" i="1"/>
  <c r="D465" i="1"/>
  <c r="D240" i="1"/>
  <c r="D564" i="1"/>
  <c r="D600" i="1"/>
  <c r="D636" i="1"/>
  <c r="D672" i="1"/>
  <c r="D51" i="1"/>
  <c r="D375" i="1"/>
  <c r="D393" i="1"/>
  <c r="D456" i="1"/>
  <c r="D114" i="1"/>
  <c r="D150" i="1"/>
  <c r="D186" i="1"/>
  <c r="D501" i="1"/>
  <c r="D42" i="1"/>
  <c r="D384" i="1"/>
  <c r="D483" i="1"/>
  <c r="D249" i="1"/>
  <c r="D573" i="1"/>
  <c r="D609" i="1"/>
  <c r="D645" i="1"/>
  <c r="D663" i="1"/>
  <c r="D681" i="1"/>
  <c r="D699" i="1"/>
  <c r="D69" i="1"/>
  <c r="D321" i="1"/>
  <c r="D105" i="1"/>
  <c r="D141" i="1"/>
  <c r="D177" i="1"/>
  <c r="D213" i="1"/>
  <c r="D492" i="1"/>
  <c r="D528" i="1"/>
  <c r="D24" i="1"/>
  <c r="D366" i="1"/>
  <c r="D222" i="1"/>
  <c r="D546" i="1"/>
  <c r="D582" i="1"/>
  <c r="D618" i="1"/>
  <c r="D654" i="1"/>
  <c r="D690" i="1"/>
  <c r="D87" i="1"/>
  <c r="D339" i="1"/>
  <c r="D96" i="1"/>
  <c r="D132" i="1"/>
  <c r="D168" i="1"/>
  <c r="D204" i="1"/>
  <c r="D519" i="1"/>
  <c r="D78" i="1"/>
  <c r="D348" i="1"/>
  <c r="D231" i="1"/>
  <c r="D555" i="1"/>
  <c r="D591" i="1"/>
  <c r="D627" i="1"/>
  <c r="E260" i="1"/>
  <c r="AE260" i="1" s="1"/>
  <c r="E278" i="1"/>
  <c r="AE278" i="1" s="1"/>
  <c r="E296" i="1"/>
  <c r="AE296" i="1" s="1"/>
  <c r="E404" i="1"/>
  <c r="AE404" i="1" s="1"/>
  <c r="E422" i="1"/>
  <c r="AE422" i="1" s="1"/>
  <c r="E440" i="1"/>
  <c r="AE440" i="1" s="1"/>
  <c r="E710" i="1"/>
  <c r="AE710" i="1" s="1"/>
  <c r="E728" i="1"/>
  <c r="AE728" i="1" s="1"/>
  <c r="E269" i="1"/>
  <c r="AE269" i="1" s="1"/>
  <c r="E287" i="1"/>
  <c r="AE287" i="1" s="1"/>
  <c r="E305" i="1"/>
  <c r="AE305" i="1" s="1"/>
  <c r="E539" i="1"/>
  <c r="AE539" i="1" s="1"/>
  <c r="E719" i="1"/>
  <c r="AE719" i="1" s="1"/>
  <c r="E737" i="1"/>
  <c r="AE737" i="1" s="1"/>
  <c r="E449" i="1"/>
  <c r="AE449" i="1" s="1"/>
  <c r="E8" i="1"/>
  <c r="AE8" i="1" s="1"/>
  <c r="E17" i="1"/>
  <c r="AE17" i="1" s="1"/>
  <c r="E413" i="1"/>
  <c r="AE413" i="1" s="1"/>
  <c r="E314" i="1"/>
  <c r="AE314" i="1" s="1"/>
  <c r="E431" i="1"/>
  <c r="AE431" i="1" s="1"/>
  <c r="E71" i="1"/>
  <c r="AE71" i="1" s="1"/>
  <c r="E359" i="1"/>
  <c r="AE359" i="1" s="1"/>
  <c r="E476" i="1"/>
  <c r="AE476" i="1" s="1"/>
  <c r="E107" i="1"/>
  <c r="AE107" i="1" s="1"/>
  <c r="E143" i="1"/>
  <c r="AE143" i="1" s="1"/>
  <c r="E179" i="1"/>
  <c r="AE179" i="1" s="1"/>
  <c r="E215" i="1"/>
  <c r="AE215" i="1" s="1"/>
  <c r="E494" i="1"/>
  <c r="AE494" i="1" s="1"/>
  <c r="E530" i="1"/>
  <c r="AE530" i="1" s="1"/>
  <c r="E26" i="1"/>
  <c r="AE26" i="1" s="1"/>
  <c r="E332" i="1"/>
  <c r="AE332" i="1" s="1"/>
  <c r="E467" i="1"/>
  <c r="AE467" i="1" s="1"/>
  <c r="E224" i="1"/>
  <c r="AE224" i="1" s="1"/>
  <c r="E548" i="1"/>
  <c r="AE548" i="1" s="1"/>
  <c r="E584" i="1"/>
  <c r="AE584" i="1" s="1"/>
  <c r="E620" i="1"/>
  <c r="AE620" i="1" s="1"/>
  <c r="E656" i="1"/>
  <c r="AE656" i="1" s="1"/>
  <c r="E692" i="1"/>
  <c r="AE692" i="1" s="1"/>
  <c r="E89" i="1"/>
  <c r="AE89" i="1" s="1"/>
  <c r="E377" i="1"/>
  <c r="AE377" i="1" s="1"/>
  <c r="E458" i="1"/>
  <c r="AE458" i="1" s="1"/>
  <c r="E98" i="1"/>
  <c r="AE98" i="1" s="1"/>
  <c r="E134" i="1"/>
  <c r="AE134" i="1" s="1"/>
  <c r="E170" i="1"/>
  <c r="AE170" i="1" s="1"/>
  <c r="E206" i="1"/>
  <c r="AE206" i="1" s="1"/>
  <c r="E521" i="1"/>
  <c r="AE521" i="1" s="1"/>
  <c r="E80" i="1"/>
  <c r="AE80" i="1" s="1"/>
  <c r="E233" i="1"/>
  <c r="AE233" i="1" s="1"/>
  <c r="E557" i="1"/>
  <c r="AE557" i="1" s="1"/>
  <c r="E593" i="1"/>
  <c r="AE593" i="1" s="1"/>
  <c r="E629" i="1"/>
  <c r="AE629" i="1" s="1"/>
  <c r="E665" i="1"/>
  <c r="AE665" i="1" s="1"/>
  <c r="E35" i="1"/>
  <c r="AE35" i="1" s="1"/>
  <c r="E323" i="1"/>
  <c r="AE323" i="1" s="1"/>
  <c r="E395" i="1"/>
  <c r="AE395" i="1" s="1"/>
  <c r="E125" i="1"/>
  <c r="AE125" i="1" s="1"/>
  <c r="E161" i="1"/>
  <c r="AE161" i="1" s="1"/>
  <c r="E197" i="1"/>
  <c r="AE197" i="1" s="1"/>
  <c r="E512" i="1"/>
  <c r="AE512" i="1" s="1"/>
  <c r="E62" i="1"/>
  <c r="AE62" i="1" s="1"/>
  <c r="E368" i="1"/>
  <c r="AE368" i="1" s="1"/>
  <c r="E242" i="1"/>
  <c r="AE242" i="1" s="1"/>
  <c r="E566" i="1"/>
  <c r="AE566" i="1" s="1"/>
  <c r="E602" i="1"/>
  <c r="AE602" i="1" s="1"/>
  <c r="E638" i="1"/>
  <c r="AE638" i="1" s="1"/>
  <c r="E674" i="1"/>
  <c r="AE674" i="1" s="1"/>
  <c r="E701" i="1"/>
  <c r="AE701" i="1" s="1"/>
  <c r="E53" i="1"/>
  <c r="AE53" i="1" s="1"/>
  <c r="E341" i="1"/>
  <c r="AE341" i="1" s="1"/>
  <c r="E116" i="1"/>
  <c r="AE116" i="1" s="1"/>
  <c r="E152" i="1"/>
  <c r="AE152" i="1" s="1"/>
  <c r="E188" i="1"/>
  <c r="AE188" i="1" s="1"/>
  <c r="E503" i="1"/>
  <c r="AE503" i="1" s="1"/>
  <c r="E44" i="1"/>
  <c r="AE44" i="1" s="1"/>
  <c r="E350" i="1"/>
  <c r="AE350" i="1" s="1"/>
  <c r="E386" i="1"/>
  <c r="AE386" i="1" s="1"/>
  <c r="E485" i="1"/>
  <c r="AE485" i="1" s="1"/>
  <c r="E251" i="1"/>
  <c r="AE251" i="1" s="1"/>
  <c r="E575" i="1"/>
  <c r="AE575" i="1" s="1"/>
  <c r="E611" i="1"/>
  <c r="AE611" i="1" s="1"/>
  <c r="E647" i="1"/>
  <c r="AE647" i="1" s="1"/>
  <c r="E683" i="1"/>
  <c r="AE683" i="1" s="1"/>
  <c r="H260" i="1"/>
  <c r="AH260" i="1" s="1"/>
  <c r="H278" i="1"/>
  <c r="AH278" i="1" s="1"/>
  <c r="H296" i="1"/>
  <c r="AH296" i="1" s="1"/>
  <c r="H404" i="1"/>
  <c r="AH404" i="1" s="1"/>
  <c r="H422" i="1"/>
  <c r="AH422" i="1" s="1"/>
  <c r="H440" i="1"/>
  <c r="AH440" i="1" s="1"/>
  <c r="H710" i="1"/>
  <c r="AH710" i="1" s="1"/>
  <c r="H728" i="1"/>
  <c r="AH728" i="1" s="1"/>
  <c r="H269" i="1"/>
  <c r="AH269" i="1" s="1"/>
  <c r="H287" i="1"/>
  <c r="AH287" i="1" s="1"/>
  <c r="H305" i="1"/>
  <c r="AH305" i="1" s="1"/>
  <c r="H539" i="1"/>
  <c r="AH539" i="1" s="1"/>
  <c r="H719" i="1"/>
  <c r="AH719" i="1" s="1"/>
  <c r="H737" i="1"/>
  <c r="AH737" i="1" s="1"/>
  <c r="H314" i="1"/>
  <c r="AH314" i="1" s="1"/>
  <c r="H17" i="1"/>
  <c r="AH17" i="1" s="1"/>
  <c r="H449" i="1"/>
  <c r="AH449" i="1" s="1"/>
  <c r="H413" i="1"/>
  <c r="AH413" i="1" s="1"/>
  <c r="H8" i="1"/>
  <c r="AH8" i="1" s="1"/>
  <c r="H431" i="1"/>
  <c r="AH431" i="1" s="1"/>
  <c r="H71" i="1"/>
  <c r="AH71" i="1" s="1"/>
  <c r="H323" i="1"/>
  <c r="AH323" i="1" s="1"/>
  <c r="H107" i="1"/>
  <c r="AH107" i="1" s="1"/>
  <c r="H143" i="1"/>
  <c r="AH143" i="1" s="1"/>
  <c r="H179" i="1"/>
  <c r="AH179" i="1" s="1"/>
  <c r="H215" i="1"/>
  <c r="AH215" i="1" s="1"/>
  <c r="H494" i="1"/>
  <c r="AH494" i="1" s="1"/>
  <c r="H530" i="1"/>
  <c r="AH530" i="1" s="1"/>
  <c r="H26" i="1"/>
  <c r="AH26" i="1" s="1"/>
  <c r="H368" i="1"/>
  <c r="AH368" i="1" s="1"/>
  <c r="H224" i="1"/>
  <c r="AH224" i="1" s="1"/>
  <c r="H548" i="1"/>
  <c r="AH548" i="1" s="1"/>
  <c r="H584" i="1"/>
  <c r="AH584" i="1" s="1"/>
  <c r="H620" i="1"/>
  <c r="AH620" i="1" s="1"/>
  <c r="H656" i="1"/>
  <c r="AH656" i="1" s="1"/>
  <c r="H692" i="1"/>
  <c r="AH692" i="1" s="1"/>
  <c r="H89" i="1"/>
  <c r="AH89" i="1" s="1"/>
  <c r="H341" i="1"/>
  <c r="AH341" i="1" s="1"/>
  <c r="H98" i="1"/>
  <c r="AH98" i="1" s="1"/>
  <c r="H134" i="1"/>
  <c r="AH134" i="1" s="1"/>
  <c r="H170" i="1"/>
  <c r="AH170" i="1" s="1"/>
  <c r="H206" i="1"/>
  <c r="AH206" i="1" s="1"/>
  <c r="H521" i="1"/>
  <c r="AH521" i="1" s="1"/>
  <c r="H80" i="1"/>
  <c r="AH80" i="1" s="1"/>
  <c r="H350" i="1"/>
  <c r="AH350" i="1" s="1"/>
  <c r="H386" i="1"/>
  <c r="AH386" i="1" s="1"/>
  <c r="H233" i="1"/>
  <c r="AH233" i="1" s="1"/>
  <c r="H557" i="1"/>
  <c r="AH557" i="1" s="1"/>
  <c r="H593" i="1"/>
  <c r="AH593" i="1" s="1"/>
  <c r="H629" i="1"/>
  <c r="AH629" i="1" s="1"/>
  <c r="H665" i="1"/>
  <c r="AH665" i="1" s="1"/>
  <c r="H35" i="1"/>
  <c r="AH35" i="1" s="1"/>
  <c r="H359" i="1"/>
  <c r="AH359" i="1" s="1"/>
  <c r="H395" i="1"/>
  <c r="AH395" i="1" s="1"/>
  <c r="H476" i="1"/>
  <c r="AH476" i="1" s="1"/>
  <c r="H125" i="1"/>
  <c r="AH125" i="1" s="1"/>
  <c r="H161" i="1"/>
  <c r="AH161" i="1" s="1"/>
  <c r="H197" i="1"/>
  <c r="AH197" i="1" s="1"/>
  <c r="H512" i="1"/>
  <c r="AH512" i="1" s="1"/>
  <c r="H62" i="1"/>
  <c r="AH62" i="1" s="1"/>
  <c r="H332" i="1"/>
  <c r="AH332" i="1" s="1"/>
  <c r="H467" i="1"/>
  <c r="AH467" i="1" s="1"/>
  <c r="H242" i="1"/>
  <c r="AH242" i="1" s="1"/>
  <c r="H566" i="1"/>
  <c r="AH566" i="1" s="1"/>
  <c r="H602" i="1"/>
  <c r="AH602" i="1" s="1"/>
  <c r="H638" i="1"/>
  <c r="AH638" i="1" s="1"/>
  <c r="H674" i="1"/>
  <c r="AH674" i="1" s="1"/>
  <c r="H701" i="1"/>
  <c r="AH701" i="1" s="1"/>
  <c r="H53" i="1"/>
  <c r="AH53" i="1" s="1"/>
  <c r="H377" i="1"/>
  <c r="AH377" i="1" s="1"/>
  <c r="H458" i="1"/>
  <c r="AH458" i="1" s="1"/>
  <c r="H116" i="1"/>
  <c r="AH116" i="1" s="1"/>
  <c r="H152" i="1"/>
  <c r="AH152" i="1" s="1"/>
  <c r="H188" i="1"/>
  <c r="AH188" i="1" s="1"/>
  <c r="H503" i="1"/>
  <c r="AH503" i="1" s="1"/>
  <c r="H44" i="1"/>
  <c r="AH44" i="1" s="1"/>
  <c r="H485" i="1"/>
  <c r="AH485" i="1" s="1"/>
  <c r="H251" i="1"/>
  <c r="AH251" i="1" s="1"/>
  <c r="H575" i="1"/>
  <c r="AH575" i="1" s="1"/>
  <c r="H611" i="1"/>
  <c r="AH611" i="1" s="1"/>
  <c r="H647" i="1"/>
  <c r="AH647" i="1" s="1"/>
  <c r="H683" i="1"/>
  <c r="AH683" i="1" s="1"/>
  <c r="K717" i="1"/>
  <c r="AL717" i="1" s="1"/>
  <c r="K735" i="1"/>
  <c r="AL735" i="1" s="1"/>
  <c r="K708" i="1"/>
  <c r="AL708" i="1" s="1"/>
  <c r="K537" i="1"/>
  <c r="AL537" i="1" s="1"/>
  <c r="K303" i="1"/>
  <c r="AL303" i="1" s="1"/>
  <c r="K285" i="1"/>
  <c r="AL285" i="1" s="1"/>
  <c r="K267" i="1"/>
  <c r="AL267" i="1" s="1"/>
  <c r="K726" i="1"/>
  <c r="AL726" i="1" s="1"/>
  <c r="K438" i="1"/>
  <c r="AL438" i="1" s="1"/>
  <c r="K411" i="1"/>
  <c r="AL411" i="1" s="1"/>
  <c r="K15" i="1"/>
  <c r="AL15" i="1" s="1"/>
  <c r="K447" i="1"/>
  <c r="AL447" i="1" s="1"/>
  <c r="K420" i="1"/>
  <c r="AL420" i="1" s="1"/>
  <c r="K312" i="1"/>
  <c r="AL312" i="1" s="1"/>
  <c r="K294" i="1"/>
  <c r="AL294" i="1" s="1"/>
  <c r="K276" i="1"/>
  <c r="AL276" i="1" s="1"/>
  <c r="K258" i="1"/>
  <c r="AL258" i="1" s="1"/>
  <c r="K429" i="1"/>
  <c r="AL429" i="1" s="1"/>
  <c r="K6" i="1"/>
  <c r="AL6" i="1" s="1"/>
  <c r="K402" i="1"/>
  <c r="AL402" i="1" s="1"/>
  <c r="K69" i="1"/>
  <c r="AL69" i="1" s="1"/>
  <c r="K357" i="1"/>
  <c r="AL357" i="1" s="1"/>
  <c r="K105" i="1"/>
  <c r="AL105" i="1" s="1"/>
  <c r="K141" i="1"/>
  <c r="AL141" i="1" s="1"/>
  <c r="K177" i="1"/>
  <c r="AL177" i="1" s="1"/>
  <c r="K213" i="1"/>
  <c r="AL213" i="1" s="1"/>
  <c r="K492" i="1"/>
  <c r="AL492" i="1" s="1"/>
  <c r="K528" i="1"/>
  <c r="AL528" i="1" s="1"/>
  <c r="K24" i="1"/>
  <c r="AL24" i="1" s="1"/>
  <c r="K330" i="1"/>
  <c r="AL330" i="1" s="1"/>
  <c r="K222" i="1"/>
  <c r="AL222" i="1" s="1"/>
  <c r="K546" i="1"/>
  <c r="AL546" i="1" s="1"/>
  <c r="K582" i="1"/>
  <c r="AL582" i="1" s="1"/>
  <c r="K618" i="1"/>
  <c r="AL618" i="1" s="1"/>
  <c r="K654" i="1"/>
  <c r="AL654" i="1" s="1"/>
  <c r="K690" i="1"/>
  <c r="AL690" i="1" s="1"/>
  <c r="K87" i="1"/>
  <c r="AL87" i="1" s="1"/>
  <c r="K375" i="1"/>
  <c r="AL375" i="1" s="1"/>
  <c r="K393" i="1"/>
  <c r="AL393" i="1" s="1"/>
  <c r="K96" i="1"/>
  <c r="AL96" i="1" s="1"/>
  <c r="K132" i="1"/>
  <c r="AL132" i="1" s="1"/>
  <c r="K168" i="1"/>
  <c r="AL168" i="1" s="1"/>
  <c r="K204" i="1"/>
  <c r="AL204" i="1" s="1"/>
  <c r="K519" i="1"/>
  <c r="AL519" i="1" s="1"/>
  <c r="K78" i="1"/>
  <c r="AL78" i="1" s="1"/>
  <c r="K384" i="1"/>
  <c r="AL384" i="1" s="1"/>
  <c r="K231" i="1"/>
  <c r="AL231" i="1" s="1"/>
  <c r="K555" i="1"/>
  <c r="AL555" i="1" s="1"/>
  <c r="K591" i="1"/>
  <c r="AL591" i="1" s="1"/>
  <c r="K627" i="1"/>
  <c r="AL627" i="1" s="1"/>
  <c r="K663" i="1"/>
  <c r="AL663" i="1" s="1"/>
  <c r="K699" i="1"/>
  <c r="AL699" i="1" s="1"/>
  <c r="K33" i="1"/>
  <c r="AL33" i="1" s="1"/>
  <c r="K321" i="1"/>
  <c r="AL321" i="1" s="1"/>
  <c r="K474" i="1"/>
  <c r="AL474" i="1" s="1"/>
  <c r="K123" i="1"/>
  <c r="AL123" i="1" s="1"/>
  <c r="K159" i="1"/>
  <c r="AL159" i="1" s="1"/>
  <c r="K195" i="1"/>
  <c r="AL195" i="1" s="1"/>
  <c r="K510" i="1"/>
  <c r="AL510" i="1" s="1"/>
  <c r="K60" i="1"/>
  <c r="AL60" i="1" s="1"/>
  <c r="K366" i="1"/>
  <c r="AL366" i="1" s="1"/>
  <c r="K465" i="1"/>
  <c r="AL465" i="1" s="1"/>
  <c r="K240" i="1"/>
  <c r="AL240" i="1" s="1"/>
  <c r="K564" i="1"/>
  <c r="AL564" i="1" s="1"/>
  <c r="K600" i="1"/>
  <c r="AL600" i="1" s="1"/>
  <c r="K636" i="1"/>
  <c r="AL636" i="1" s="1"/>
  <c r="K672" i="1"/>
  <c r="AL672" i="1" s="1"/>
  <c r="K51" i="1"/>
  <c r="AL51" i="1" s="1"/>
  <c r="K339" i="1"/>
  <c r="AL339" i="1" s="1"/>
  <c r="K456" i="1"/>
  <c r="AL456" i="1" s="1"/>
  <c r="K114" i="1"/>
  <c r="AL114" i="1" s="1"/>
  <c r="K150" i="1"/>
  <c r="AL150" i="1" s="1"/>
  <c r="K186" i="1"/>
  <c r="AL186" i="1" s="1"/>
  <c r="K501" i="1"/>
  <c r="AL501" i="1" s="1"/>
  <c r="K42" i="1"/>
  <c r="AL42" i="1" s="1"/>
  <c r="K348" i="1"/>
  <c r="AL348" i="1" s="1"/>
  <c r="K483" i="1"/>
  <c r="AL483" i="1" s="1"/>
  <c r="K249" i="1"/>
  <c r="AL249" i="1" s="1"/>
  <c r="K573" i="1"/>
  <c r="AL573" i="1" s="1"/>
  <c r="K609" i="1"/>
  <c r="AL609" i="1" s="1"/>
  <c r="K645" i="1"/>
  <c r="AL645" i="1" s="1"/>
  <c r="K681" i="1"/>
  <c r="AL681" i="1" s="1"/>
  <c r="J717" i="1"/>
  <c r="AJ717" i="1" s="1"/>
  <c r="J735" i="1"/>
  <c r="AJ735" i="1" s="1"/>
  <c r="J537" i="1"/>
  <c r="AJ537" i="1" s="1"/>
  <c r="J420" i="1"/>
  <c r="AJ420" i="1" s="1"/>
  <c r="J303" i="1"/>
  <c r="AJ303" i="1" s="1"/>
  <c r="J285" i="1"/>
  <c r="AJ285" i="1" s="1"/>
  <c r="J267" i="1"/>
  <c r="AJ267" i="1" s="1"/>
  <c r="J429" i="1"/>
  <c r="AJ429" i="1" s="1"/>
  <c r="J402" i="1"/>
  <c r="AJ402" i="1" s="1"/>
  <c r="J15" i="1"/>
  <c r="AJ15" i="1" s="1"/>
  <c r="J708" i="1"/>
  <c r="AJ708" i="1" s="1"/>
  <c r="J447" i="1"/>
  <c r="AJ447" i="1" s="1"/>
  <c r="J312" i="1"/>
  <c r="AJ312" i="1" s="1"/>
  <c r="J294" i="1"/>
  <c r="AJ294" i="1" s="1"/>
  <c r="J276" i="1"/>
  <c r="AJ276" i="1" s="1"/>
  <c r="J258" i="1"/>
  <c r="AJ258" i="1" s="1"/>
  <c r="J6" i="1"/>
  <c r="AJ6" i="1" s="1"/>
  <c r="J726" i="1"/>
  <c r="AJ726" i="1" s="1"/>
  <c r="J438" i="1"/>
  <c r="AJ438" i="1" s="1"/>
  <c r="J411" i="1"/>
  <c r="AJ411" i="1" s="1"/>
  <c r="J69" i="1"/>
  <c r="AJ69" i="1" s="1"/>
  <c r="J321" i="1"/>
  <c r="AJ321" i="1" s="1"/>
  <c r="J105" i="1"/>
  <c r="AJ105" i="1" s="1"/>
  <c r="J141" i="1"/>
  <c r="AJ141" i="1" s="1"/>
  <c r="J177" i="1"/>
  <c r="AJ177" i="1" s="1"/>
  <c r="J213" i="1"/>
  <c r="AJ213" i="1" s="1"/>
  <c r="J492" i="1"/>
  <c r="AJ492" i="1" s="1"/>
  <c r="J528" i="1"/>
  <c r="AJ528" i="1" s="1"/>
  <c r="J24" i="1"/>
  <c r="AJ24" i="1" s="1"/>
  <c r="J366" i="1"/>
  <c r="AJ366" i="1" s="1"/>
  <c r="J222" i="1"/>
  <c r="AJ222" i="1" s="1"/>
  <c r="J546" i="1"/>
  <c r="AJ546" i="1" s="1"/>
  <c r="J582" i="1"/>
  <c r="AJ582" i="1" s="1"/>
  <c r="J618" i="1"/>
  <c r="AJ618" i="1" s="1"/>
  <c r="J654" i="1"/>
  <c r="AJ654" i="1" s="1"/>
  <c r="J690" i="1"/>
  <c r="AJ690" i="1" s="1"/>
  <c r="J87" i="1"/>
  <c r="AJ87" i="1" s="1"/>
  <c r="J339" i="1"/>
  <c r="AJ339" i="1" s="1"/>
  <c r="J96" i="1"/>
  <c r="AJ96" i="1" s="1"/>
  <c r="J132" i="1"/>
  <c r="AJ132" i="1" s="1"/>
  <c r="J168" i="1"/>
  <c r="AJ168" i="1" s="1"/>
  <c r="J204" i="1"/>
  <c r="AJ204" i="1" s="1"/>
  <c r="J519" i="1"/>
  <c r="AJ519" i="1" s="1"/>
  <c r="J78" i="1"/>
  <c r="AJ78" i="1" s="1"/>
  <c r="J348" i="1"/>
  <c r="AJ348" i="1" s="1"/>
  <c r="J231" i="1"/>
  <c r="AJ231" i="1" s="1"/>
  <c r="J555" i="1"/>
  <c r="AJ555" i="1" s="1"/>
  <c r="J591" i="1"/>
  <c r="AJ591" i="1" s="1"/>
  <c r="J627" i="1"/>
  <c r="AJ627" i="1" s="1"/>
  <c r="J33" i="1"/>
  <c r="AJ33" i="1" s="1"/>
  <c r="J357" i="1"/>
  <c r="AJ357" i="1" s="1"/>
  <c r="J474" i="1"/>
  <c r="AJ474" i="1" s="1"/>
  <c r="J123" i="1"/>
  <c r="AJ123" i="1" s="1"/>
  <c r="J159" i="1"/>
  <c r="AJ159" i="1" s="1"/>
  <c r="J195" i="1"/>
  <c r="AJ195" i="1" s="1"/>
  <c r="J510" i="1"/>
  <c r="AJ510" i="1" s="1"/>
  <c r="J60" i="1"/>
  <c r="AJ60" i="1" s="1"/>
  <c r="J330" i="1"/>
  <c r="AJ330" i="1" s="1"/>
  <c r="J465" i="1"/>
  <c r="AJ465" i="1" s="1"/>
  <c r="J240" i="1"/>
  <c r="AJ240" i="1" s="1"/>
  <c r="J564" i="1"/>
  <c r="AJ564" i="1" s="1"/>
  <c r="J600" i="1"/>
  <c r="AJ600" i="1" s="1"/>
  <c r="J636" i="1"/>
  <c r="AJ636" i="1" s="1"/>
  <c r="J672" i="1"/>
  <c r="AJ672" i="1" s="1"/>
  <c r="J51" i="1"/>
  <c r="AJ51" i="1" s="1"/>
  <c r="J375" i="1"/>
  <c r="AJ375" i="1" s="1"/>
  <c r="J393" i="1"/>
  <c r="AJ393" i="1" s="1"/>
  <c r="J456" i="1"/>
  <c r="AJ456" i="1" s="1"/>
  <c r="J114" i="1"/>
  <c r="AJ114" i="1" s="1"/>
  <c r="J150" i="1"/>
  <c r="AJ150" i="1" s="1"/>
  <c r="J186" i="1"/>
  <c r="AJ186" i="1" s="1"/>
  <c r="J501" i="1"/>
  <c r="AJ501" i="1" s="1"/>
  <c r="J42" i="1"/>
  <c r="AJ42" i="1" s="1"/>
  <c r="J384" i="1"/>
  <c r="AJ384" i="1" s="1"/>
  <c r="J483" i="1"/>
  <c r="AJ483" i="1" s="1"/>
  <c r="J249" i="1"/>
  <c r="AJ249" i="1" s="1"/>
  <c r="J573" i="1"/>
  <c r="AJ573" i="1" s="1"/>
  <c r="J609" i="1"/>
  <c r="AJ609" i="1" s="1"/>
  <c r="J645" i="1"/>
  <c r="AJ645" i="1" s="1"/>
  <c r="J663" i="1"/>
  <c r="AJ663" i="1" s="1"/>
  <c r="J681" i="1"/>
  <c r="AJ681" i="1" s="1"/>
  <c r="J699" i="1"/>
  <c r="AJ699" i="1" s="1"/>
  <c r="BE669" i="1"/>
  <c r="AT669" i="1"/>
  <c r="BE597" i="1"/>
  <c r="AT597" i="1"/>
  <c r="BE237" i="1"/>
  <c r="AT237" i="1"/>
  <c r="BE21" i="1"/>
  <c r="AT21" i="1"/>
  <c r="BE489" i="1"/>
  <c r="AT489" i="1"/>
  <c r="BE138" i="1"/>
  <c r="AT138" i="1"/>
  <c r="BE471" i="1"/>
  <c r="AT471" i="1"/>
  <c r="BE30" i="1"/>
  <c r="AT30" i="1"/>
  <c r="BE624" i="1"/>
  <c r="AT624" i="1"/>
  <c r="BE552" i="1"/>
  <c r="AT552" i="1"/>
  <c r="BE480" i="1"/>
  <c r="AT480" i="1"/>
  <c r="BE39" i="1"/>
  <c r="AT39" i="1"/>
  <c r="BE210" i="1"/>
  <c r="AT210" i="1"/>
  <c r="BE147" i="1"/>
  <c r="AT147" i="1"/>
  <c r="BE390" i="1"/>
  <c r="AT390" i="1"/>
  <c r="BE84" i="1"/>
  <c r="AT84" i="1"/>
  <c r="BE651" i="1"/>
  <c r="AT651" i="1"/>
  <c r="BE579" i="1"/>
  <c r="AT579" i="1"/>
  <c r="BE219" i="1"/>
  <c r="AT219" i="1"/>
  <c r="BE363" i="1"/>
  <c r="AT363" i="1"/>
  <c r="BE507" i="1"/>
  <c r="AT507" i="1"/>
  <c r="BE156" i="1"/>
  <c r="AT156" i="1"/>
  <c r="BE354" i="1"/>
  <c r="BE696" i="1"/>
  <c r="AT696" i="1"/>
  <c r="BE642" i="1"/>
  <c r="AT642" i="1"/>
  <c r="BE570" i="1"/>
  <c r="AT570" i="1"/>
  <c r="BE381" i="1"/>
  <c r="AT381" i="1"/>
  <c r="BE516" i="1"/>
  <c r="AT516" i="1"/>
  <c r="BE165" i="1"/>
  <c r="AT165" i="1"/>
  <c r="BE93" i="1"/>
  <c r="AT93" i="1"/>
  <c r="BE336" i="1"/>
  <c r="AT336" i="1"/>
  <c r="BE3" i="1"/>
  <c r="AT3" i="1"/>
  <c r="BE273" i="1"/>
  <c r="AT273" i="1"/>
  <c r="BE309" i="1"/>
  <c r="AT309" i="1"/>
  <c r="AT705" i="1"/>
  <c r="BE705" i="1"/>
  <c r="BE714" i="1"/>
  <c r="AT714" i="1"/>
  <c r="AT435" i="1"/>
  <c r="BE435" i="1"/>
  <c r="AT417" i="1"/>
  <c r="BE417" i="1"/>
  <c r="BE282" i="1"/>
  <c r="AT282" i="1"/>
  <c r="BE444" i="1"/>
  <c r="AT399" i="1"/>
  <c r="BE399" i="1"/>
  <c r="BD689" i="1"/>
  <c r="AS689" i="1"/>
  <c r="BD617" i="1"/>
  <c r="AS617" i="1"/>
  <c r="BD545" i="1"/>
  <c r="BD329" i="1"/>
  <c r="AS329" i="1"/>
  <c r="BD509" i="1"/>
  <c r="BD158" i="1"/>
  <c r="AS158" i="1"/>
  <c r="BD473" i="1"/>
  <c r="AS68" i="1"/>
  <c r="BD68" i="1"/>
  <c r="BD680" i="1"/>
  <c r="AS680" i="1"/>
  <c r="BD608" i="1"/>
  <c r="AS608" i="1"/>
  <c r="BD248" i="1"/>
  <c r="AS248" i="1"/>
  <c r="BD347" i="1"/>
  <c r="AS347" i="1"/>
  <c r="BD518" i="1"/>
  <c r="AS518" i="1"/>
  <c r="BD167" i="1"/>
  <c r="AS167" i="1"/>
  <c r="BD95" i="1"/>
  <c r="AS95" i="1"/>
  <c r="AS50" i="1"/>
  <c r="BD50" i="1"/>
  <c r="BD635" i="1"/>
  <c r="AS635" i="1"/>
  <c r="BD563" i="1"/>
  <c r="BD464" i="1"/>
  <c r="AS464" i="1"/>
  <c r="AS23" i="1"/>
  <c r="BD23" i="1"/>
  <c r="BD491" i="1"/>
  <c r="AS491" i="1"/>
  <c r="BD176" i="1"/>
  <c r="BD104" i="1"/>
  <c r="AS104" i="1"/>
  <c r="BD356" i="1"/>
  <c r="AS356" i="1"/>
  <c r="BD626" i="1"/>
  <c r="BD554" i="1"/>
  <c r="BD383" i="1"/>
  <c r="BD500" i="1"/>
  <c r="AS500" i="1"/>
  <c r="BD149" i="1"/>
  <c r="AS149" i="1"/>
  <c r="BD455" i="1"/>
  <c r="BD86" i="1"/>
  <c r="AS86" i="1"/>
  <c r="BD266" i="1"/>
  <c r="AS266" i="1"/>
  <c r="BD302" i="1"/>
  <c r="BD725" i="1"/>
  <c r="AS725" i="1"/>
  <c r="BD428" i="1"/>
  <c r="AS428" i="1"/>
  <c r="BD437" i="1"/>
  <c r="AS437" i="1"/>
  <c r="BD275" i="1"/>
  <c r="AS275" i="1"/>
  <c r="BD311" i="1"/>
  <c r="BD14" i="1"/>
  <c r="BD707" i="1"/>
  <c r="BD446" i="1"/>
  <c r="AS446" i="1"/>
  <c r="AD653" i="1"/>
  <c r="AD581" i="1"/>
  <c r="AD221" i="1"/>
  <c r="AD59" i="1"/>
  <c r="AD194" i="1"/>
  <c r="AD122" i="1"/>
  <c r="AD392" i="1"/>
  <c r="AD68" i="1"/>
  <c r="AD644" i="1"/>
  <c r="AD572" i="1"/>
  <c r="AD482" i="1"/>
  <c r="AD77" i="1"/>
  <c r="AD203" i="1"/>
  <c r="AD131" i="1"/>
  <c r="AD374" i="1"/>
  <c r="AD671" i="1"/>
  <c r="AD599" i="1"/>
  <c r="AD239" i="1"/>
  <c r="AD365" i="1"/>
  <c r="AD527" i="1"/>
  <c r="AD212" i="1"/>
  <c r="AD140" i="1"/>
  <c r="AD356" i="1"/>
  <c r="AD698" i="1"/>
  <c r="AD626" i="1"/>
  <c r="AD554" i="1"/>
  <c r="AD383" i="1"/>
  <c r="AD500" i="1"/>
  <c r="AD149" i="1"/>
  <c r="AD455" i="1"/>
  <c r="AD86" i="1"/>
  <c r="AD266" i="1"/>
  <c r="AD302" i="1"/>
  <c r="AD419" i="1"/>
  <c r="AD716" i="1"/>
  <c r="AD401" i="1"/>
  <c r="AD275" i="1"/>
  <c r="AD311" i="1"/>
  <c r="AD725" i="1"/>
  <c r="AD14" i="1"/>
  <c r="BD669" i="1"/>
  <c r="AS669" i="1"/>
  <c r="BD597" i="1"/>
  <c r="AS597" i="1"/>
  <c r="BD237" i="1"/>
  <c r="AS237" i="1"/>
  <c r="BD363" i="1"/>
  <c r="AS363" i="1"/>
  <c r="BD525" i="1"/>
  <c r="AS525" i="1"/>
  <c r="BD174" i="1"/>
  <c r="AS174" i="1"/>
  <c r="BD102" i="1"/>
  <c r="AS102" i="1"/>
  <c r="AS30" i="1"/>
  <c r="BD30" i="1"/>
  <c r="BD624" i="1"/>
  <c r="AS624" i="1"/>
  <c r="BD552" i="1"/>
  <c r="AS552" i="1"/>
  <c r="BD381" i="1"/>
  <c r="AS381" i="1"/>
  <c r="BD498" i="1"/>
  <c r="AS498" i="1"/>
  <c r="BD183" i="1"/>
  <c r="AS183" i="1"/>
  <c r="BD111" i="1"/>
  <c r="AS111" i="1"/>
  <c r="BD336" i="1"/>
  <c r="AS336" i="1"/>
  <c r="BD687" i="1"/>
  <c r="AS687" i="1"/>
  <c r="BD615" i="1"/>
  <c r="AS615" i="1"/>
  <c r="BD543" i="1"/>
  <c r="AS543" i="1"/>
  <c r="BD327" i="1"/>
  <c r="AS327" i="1"/>
  <c r="BD507" i="1"/>
  <c r="AS507" i="1"/>
  <c r="BD156" i="1"/>
  <c r="AS156" i="1"/>
  <c r="BD471" i="1"/>
  <c r="AS471" i="1"/>
  <c r="AS66" i="1"/>
  <c r="BD66" i="1"/>
  <c r="BD678" i="1"/>
  <c r="AS678" i="1"/>
  <c r="BD606" i="1"/>
  <c r="AS606" i="1"/>
  <c r="BD246" i="1"/>
  <c r="AS246" i="1"/>
  <c r="BD345" i="1"/>
  <c r="BD516" i="1"/>
  <c r="AS516" i="1"/>
  <c r="BD165" i="1"/>
  <c r="AS165" i="1"/>
  <c r="BD93" i="1"/>
  <c r="AS93" i="1"/>
  <c r="AS48" i="1"/>
  <c r="BD48" i="1"/>
  <c r="BD255" i="1"/>
  <c r="AS255" i="1"/>
  <c r="BD291" i="1"/>
  <c r="AS291" i="1"/>
  <c r="BD426" i="1"/>
  <c r="BD705" i="1"/>
  <c r="AS705" i="1"/>
  <c r="BD714" i="1"/>
  <c r="AS714" i="1"/>
  <c r="BD435" i="1"/>
  <c r="AS435" i="1"/>
  <c r="BD417" i="1"/>
  <c r="AS417" i="1"/>
  <c r="BD282" i="1"/>
  <c r="AS282" i="1"/>
  <c r="AS732" i="1"/>
  <c r="BD732" i="1"/>
  <c r="BD408" i="1"/>
  <c r="AS408" i="1"/>
  <c r="BF635" i="1"/>
  <c r="AU635" i="1"/>
  <c r="BF563" i="1"/>
  <c r="AU464" i="1"/>
  <c r="BF464" i="1"/>
  <c r="BF23" i="1"/>
  <c r="AU23" i="1"/>
  <c r="BF491" i="1"/>
  <c r="AU491" i="1"/>
  <c r="BF176" i="1"/>
  <c r="BF104" i="1"/>
  <c r="AU104" i="1"/>
  <c r="BF32" i="1"/>
  <c r="BF662" i="1"/>
  <c r="AU662" i="1"/>
  <c r="BF590" i="1"/>
  <c r="AU590" i="1"/>
  <c r="BF230" i="1"/>
  <c r="AU230" i="1"/>
  <c r="BF41" i="1"/>
  <c r="AU41" i="1"/>
  <c r="BF185" i="1"/>
  <c r="BF113" i="1"/>
  <c r="BF338" i="1"/>
  <c r="AU338" i="1"/>
  <c r="BF689" i="1"/>
  <c r="AU689" i="1"/>
  <c r="BF617" i="1"/>
  <c r="BF545" i="1"/>
  <c r="BF329" i="1"/>
  <c r="BF509" i="1"/>
  <c r="BF158" i="1"/>
  <c r="AU158" i="1"/>
  <c r="AU473" i="1"/>
  <c r="BF473" i="1"/>
  <c r="BF320" i="1"/>
  <c r="AU320" i="1"/>
  <c r="BF680" i="1"/>
  <c r="AU680" i="1"/>
  <c r="BF608" i="1"/>
  <c r="BF248" i="1"/>
  <c r="AU248" i="1"/>
  <c r="BF347" i="1"/>
  <c r="AU347" i="1"/>
  <c r="BF518" i="1"/>
  <c r="AU518" i="1"/>
  <c r="BF167" i="1"/>
  <c r="AU167" i="1"/>
  <c r="BF95" i="1"/>
  <c r="AU95" i="1"/>
  <c r="BF50" i="1"/>
  <c r="AU50" i="1"/>
  <c r="BF401" i="1"/>
  <c r="BF275" i="1"/>
  <c r="AU275" i="1"/>
  <c r="BF311" i="1"/>
  <c r="BF725" i="1"/>
  <c r="AU725" i="1"/>
  <c r="BF14" i="1"/>
  <c r="BF437" i="1"/>
  <c r="AU437" i="1"/>
  <c r="BF284" i="1"/>
  <c r="AU284" i="1"/>
  <c r="BF734" i="1"/>
  <c r="AU734" i="1"/>
  <c r="BF707" i="1"/>
  <c r="AU446" i="1"/>
  <c r="BF446" i="1"/>
  <c r="BA653" i="1"/>
  <c r="AP653" i="1"/>
  <c r="BA581" i="1"/>
  <c r="BA221" i="1"/>
  <c r="AP221" i="1"/>
  <c r="BA23" i="1"/>
  <c r="AP23" i="1"/>
  <c r="BA194" i="1"/>
  <c r="AP194" i="1"/>
  <c r="BA122" i="1"/>
  <c r="AP122" i="1"/>
  <c r="BA356" i="1"/>
  <c r="AP356" i="1"/>
  <c r="BA698" i="1"/>
  <c r="AP698" i="1"/>
  <c r="BA662" i="1"/>
  <c r="BA608" i="1"/>
  <c r="BA248" i="1"/>
  <c r="AP248" i="1"/>
  <c r="BA383" i="1"/>
  <c r="BA518" i="1"/>
  <c r="AP518" i="1"/>
  <c r="BA167" i="1"/>
  <c r="AP167" i="1"/>
  <c r="BA95" i="1"/>
  <c r="AP95" i="1"/>
  <c r="BA671" i="1"/>
  <c r="AP671" i="1"/>
  <c r="BA599" i="1"/>
  <c r="BA239" i="1"/>
  <c r="AP239" i="1"/>
  <c r="BA329" i="1"/>
  <c r="AP329" i="1"/>
  <c r="BA527" i="1"/>
  <c r="AP527" i="1"/>
  <c r="BA212" i="1"/>
  <c r="BA140" i="1"/>
  <c r="AP140" i="1"/>
  <c r="BA392" i="1"/>
  <c r="BA68" i="1"/>
  <c r="AP68" i="1"/>
  <c r="BA590" i="1"/>
  <c r="BA230" i="1"/>
  <c r="BA77" i="1"/>
  <c r="BA185" i="1"/>
  <c r="BA113" i="1"/>
  <c r="AP113" i="1"/>
  <c r="BA374" i="1"/>
  <c r="AP374" i="1"/>
  <c r="BA50" i="1"/>
  <c r="AP50" i="1"/>
  <c r="BA401" i="1"/>
  <c r="BA284" i="1"/>
  <c r="BA410" i="1"/>
  <c r="AP410" i="1"/>
  <c r="BA14" i="1"/>
  <c r="AP437" i="1"/>
  <c r="BA437" i="1"/>
  <c r="BA275" i="1"/>
  <c r="AP275" i="1"/>
  <c r="BA311" i="1"/>
  <c r="BA734" i="1"/>
  <c r="AP707" i="1"/>
  <c r="BA707" i="1"/>
  <c r="BE689" i="1"/>
  <c r="AT689" i="1"/>
  <c r="BE617" i="1"/>
  <c r="AT617" i="1"/>
  <c r="BE545" i="1"/>
  <c r="BE464" i="1"/>
  <c r="AT464" i="1"/>
  <c r="BE59" i="1"/>
  <c r="AT59" i="1"/>
  <c r="BE194" i="1"/>
  <c r="BE122" i="1"/>
  <c r="AT122" i="1"/>
  <c r="BE68" i="1"/>
  <c r="AT68" i="1"/>
  <c r="BE680" i="1"/>
  <c r="AT680" i="1"/>
  <c r="BE608" i="1"/>
  <c r="BE248" i="1"/>
  <c r="AT248" i="1"/>
  <c r="BE383" i="1"/>
  <c r="BE518" i="1"/>
  <c r="BE167" i="1"/>
  <c r="AT167" i="1"/>
  <c r="BE95" i="1"/>
  <c r="AT95" i="1"/>
  <c r="BE338" i="1"/>
  <c r="AT338" i="1"/>
  <c r="BE671" i="1"/>
  <c r="BE599" i="1"/>
  <c r="AT599" i="1"/>
  <c r="BE239" i="1"/>
  <c r="AT239" i="1"/>
  <c r="BE23" i="1"/>
  <c r="AT23" i="1"/>
  <c r="BE491" i="1"/>
  <c r="AT491" i="1"/>
  <c r="BE176" i="1"/>
  <c r="BE104" i="1"/>
  <c r="AT104" i="1"/>
  <c r="BE392" i="1"/>
  <c r="BE32" i="1"/>
  <c r="BE626" i="1"/>
  <c r="BE554" i="1"/>
  <c r="BE347" i="1"/>
  <c r="AT347" i="1"/>
  <c r="BE500" i="1"/>
  <c r="AT500" i="1"/>
  <c r="BE149" i="1"/>
  <c r="AT149" i="1"/>
  <c r="BE374" i="1"/>
  <c r="AT401" i="1"/>
  <c r="BE401" i="1"/>
  <c r="BE284" i="1"/>
  <c r="AT284" i="1"/>
  <c r="BE410" i="1"/>
  <c r="BE734" i="1"/>
  <c r="BE5" i="1"/>
  <c r="BE257" i="1"/>
  <c r="AT257" i="1"/>
  <c r="BE293" i="1"/>
  <c r="AT293" i="1"/>
  <c r="BE536" i="1"/>
  <c r="AT536" i="1"/>
  <c r="AT419" i="1"/>
  <c r="BE419" i="1"/>
  <c r="BE716" i="1"/>
  <c r="AT716" i="1"/>
  <c r="BA669" i="1"/>
  <c r="AP669" i="1"/>
  <c r="BA597" i="1"/>
  <c r="AP597" i="1"/>
  <c r="BA237" i="1"/>
  <c r="AP237" i="1"/>
  <c r="BA327" i="1"/>
  <c r="AP327" i="1"/>
  <c r="BA525" i="1"/>
  <c r="AP525" i="1"/>
  <c r="BA174" i="1"/>
  <c r="AP174" i="1"/>
  <c r="BA102" i="1"/>
  <c r="AP102" i="1"/>
  <c r="BA66" i="1"/>
  <c r="AP66" i="1"/>
  <c r="BA624" i="1"/>
  <c r="AP624" i="1"/>
  <c r="BA552" i="1"/>
  <c r="AP552" i="1"/>
  <c r="BA345" i="1"/>
  <c r="BA498" i="1"/>
  <c r="AP498" i="1"/>
  <c r="BA147" i="1"/>
  <c r="AP147" i="1"/>
  <c r="BA453" i="1"/>
  <c r="AP453" i="1"/>
  <c r="BA372" i="1"/>
  <c r="AP372" i="1"/>
  <c r="BA48" i="1"/>
  <c r="AP48" i="1"/>
  <c r="BA651" i="1"/>
  <c r="AP651" i="1"/>
  <c r="BA579" i="1"/>
  <c r="AP579" i="1"/>
  <c r="BA219" i="1"/>
  <c r="AP219" i="1"/>
  <c r="BA21" i="1"/>
  <c r="AP21" i="1"/>
  <c r="BA192" i="1"/>
  <c r="AP192" i="1"/>
  <c r="BA120" i="1"/>
  <c r="AP120" i="1"/>
  <c r="BA354" i="1"/>
  <c r="AP354" i="1"/>
  <c r="BA696" i="1"/>
  <c r="AP696" i="1"/>
  <c r="BA642" i="1"/>
  <c r="AP642" i="1"/>
  <c r="BA570" i="1"/>
  <c r="AP570" i="1"/>
  <c r="BA480" i="1"/>
  <c r="AP480" i="1"/>
  <c r="BA39" i="1"/>
  <c r="AP39" i="1"/>
  <c r="BA210" i="1"/>
  <c r="AP210" i="1"/>
  <c r="BA165" i="1"/>
  <c r="AP165" i="1"/>
  <c r="BA93" i="1"/>
  <c r="AP93" i="1"/>
  <c r="BA255" i="1"/>
  <c r="AP255" i="1"/>
  <c r="BA291" i="1"/>
  <c r="AP291" i="1"/>
  <c r="BA426" i="1"/>
  <c r="AP426" i="1"/>
  <c r="BA534" i="1"/>
  <c r="AP534" i="1"/>
  <c r="BA732" i="1"/>
  <c r="AP732" i="1"/>
  <c r="AP723" i="1"/>
  <c r="BA723" i="1"/>
  <c r="AP417" i="1"/>
  <c r="BA417" i="1"/>
  <c r="BA282" i="1"/>
  <c r="AP282" i="1"/>
  <c r="AE444" i="1"/>
  <c r="AP399" i="1"/>
  <c r="BA399" i="1"/>
  <c r="AZ435" i="1"/>
  <c r="AO435" i="1"/>
  <c r="AN435" i="1"/>
  <c r="AZ714" i="1"/>
  <c r="AO714" i="1"/>
  <c r="AN714" i="1"/>
  <c r="AZ426" i="1"/>
  <c r="AO426" i="1"/>
  <c r="AN426" i="1"/>
  <c r="AU426" i="1" s="1"/>
  <c r="AZ408" i="1"/>
  <c r="AO408" i="1"/>
  <c r="AN408" i="1"/>
  <c r="AU408" i="1" s="1"/>
  <c r="AZ417" i="1"/>
  <c r="AO417" i="1"/>
  <c r="AN417" i="1"/>
  <c r="AZ345" i="1"/>
  <c r="AO345" i="1"/>
  <c r="AN345" i="1"/>
  <c r="AU345" i="1" s="1"/>
  <c r="AZ327" i="1"/>
  <c r="AO327" i="1"/>
  <c r="AN327" i="1"/>
  <c r="AW327" i="1" s="1"/>
  <c r="AZ336" i="1"/>
  <c r="AO336" i="1"/>
  <c r="AN336" i="1"/>
  <c r="AZ354" i="1"/>
  <c r="AO354" i="1"/>
  <c r="AN354" i="1"/>
  <c r="AU354" i="1" s="1"/>
  <c r="BH687" i="1"/>
  <c r="AW687" i="1"/>
  <c r="BH615" i="1"/>
  <c r="AW615" i="1"/>
  <c r="BH543" i="1"/>
  <c r="AW543" i="1"/>
  <c r="BH363" i="1"/>
  <c r="AW363" i="1"/>
  <c r="BH507" i="1"/>
  <c r="AW507" i="1"/>
  <c r="BH156" i="1"/>
  <c r="AW156" i="1"/>
  <c r="BH471" i="1"/>
  <c r="AW471" i="1"/>
  <c r="AW66" i="1"/>
  <c r="BH66" i="1"/>
  <c r="BH678" i="1"/>
  <c r="AW678" i="1"/>
  <c r="BH606" i="1"/>
  <c r="AW606" i="1"/>
  <c r="BH246" i="1"/>
  <c r="AW246" i="1"/>
  <c r="BH381" i="1"/>
  <c r="AW381" i="1"/>
  <c r="BH516" i="1"/>
  <c r="AW516" i="1"/>
  <c r="BH165" i="1"/>
  <c r="AW165" i="1"/>
  <c r="BH93" i="1"/>
  <c r="AW93" i="1"/>
  <c r="AW48" i="1"/>
  <c r="BH48" i="1"/>
  <c r="BH633" i="1"/>
  <c r="AW633" i="1"/>
  <c r="BH561" i="1"/>
  <c r="AW561" i="1"/>
  <c r="BH462" i="1"/>
  <c r="AW462" i="1"/>
  <c r="AW21" i="1"/>
  <c r="BH21" i="1"/>
  <c r="BH489" i="1"/>
  <c r="AW489" i="1"/>
  <c r="BH138" i="1"/>
  <c r="AW138" i="1"/>
  <c r="BH318" i="1"/>
  <c r="AW318" i="1"/>
  <c r="BH660" i="1"/>
  <c r="AW660" i="1"/>
  <c r="BH588" i="1"/>
  <c r="AW588" i="1"/>
  <c r="BH228" i="1"/>
  <c r="AW228" i="1"/>
  <c r="AW39" i="1"/>
  <c r="BH39" i="1"/>
  <c r="BH210" i="1"/>
  <c r="AW210" i="1"/>
  <c r="BH147" i="1"/>
  <c r="AW147" i="1"/>
  <c r="BH453" i="1"/>
  <c r="AW453" i="1"/>
  <c r="BH372" i="1"/>
  <c r="AW372" i="1"/>
  <c r="BH417" i="1"/>
  <c r="AW417" i="1"/>
  <c r="BH282" i="1"/>
  <c r="AW282" i="1"/>
  <c r="BH444" i="1"/>
  <c r="AW444" i="1"/>
  <c r="BH399" i="1"/>
  <c r="AW399" i="1"/>
  <c r="BH3" i="1"/>
  <c r="AW3" i="1"/>
  <c r="BH273" i="1"/>
  <c r="AW273" i="1"/>
  <c r="BH309" i="1"/>
  <c r="AW309" i="1"/>
  <c r="BH705" i="1"/>
  <c r="AW705" i="1"/>
  <c r="BH714" i="1"/>
  <c r="AW714" i="1"/>
  <c r="BH435" i="1"/>
  <c r="AW435" i="1"/>
  <c r="AP699" i="1"/>
  <c r="BA699" i="1"/>
  <c r="BA627" i="1"/>
  <c r="BA555" i="1"/>
  <c r="BA384" i="1"/>
  <c r="BA519" i="1"/>
  <c r="AP519" i="1"/>
  <c r="BA168" i="1"/>
  <c r="AP168" i="1"/>
  <c r="BA96" i="1"/>
  <c r="AP96" i="1"/>
  <c r="BA393" i="1"/>
  <c r="BA87" i="1"/>
  <c r="BA654" i="1"/>
  <c r="AP654" i="1"/>
  <c r="BA582" i="1"/>
  <c r="AP582" i="1"/>
  <c r="BA222" i="1"/>
  <c r="AP222" i="1"/>
  <c r="BA330" i="1"/>
  <c r="AP330" i="1"/>
  <c r="BA528" i="1"/>
  <c r="AP528" i="1"/>
  <c r="BA213" i="1"/>
  <c r="BA141" i="1"/>
  <c r="AP141" i="1"/>
  <c r="BA474" i="1"/>
  <c r="BA69" i="1"/>
  <c r="AP69" i="1"/>
  <c r="BA645" i="1"/>
  <c r="AP645" i="1"/>
  <c r="BA573" i="1"/>
  <c r="AP573" i="1"/>
  <c r="BA483" i="1"/>
  <c r="AP483" i="1"/>
  <c r="BA42" i="1"/>
  <c r="AP42" i="1"/>
  <c r="BA186" i="1"/>
  <c r="BA114" i="1"/>
  <c r="BA51" i="1"/>
  <c r="AP51" i="1"/>
  <c r="BA636" i="1"/>
  <c r="AP636" i="1"/>
  <c r="BA564" i="1"/>
  <c r="BA366" i="1"/>
  <c r="BA510" i="1"/>
  <c r="AP510" i="1"/>
  <c r="BA159" i="1"/>
  <c r="AP159" i="1"/>
  <c r="BA321" i="1"/>
  <c r="BA15" i="1"/>
  <c r="BA438" i="1"/>
  <c r="AP438" i="1"/>
  <c r="BA6" i="1"/>
  <c r="BA285" i="1"/>
  <c r="BA447" i="1"/>
  <c r="AP447" i="1"/>
  <c r="BA708" i="1"/>
  <c r="BA402" i="1"/>
  <c r="BA258" i="1"/>
  <c r="BA294" i="1"/>
  <c r="BA420" i="1"/>
  <c r="AP420" i="1"/>
  <c r="BB671" i="1"/>
  <c r="AQ671" i="1"/>
  <c r="BB599" i="1"/>
  <c r="BB239" i="1"/>
  <c r="AQ239" i="1"/>
  <c r="BB365" i="1"/>
  <c r="BB527" i="1"/>
  <c r="AQ527" i="1"/>
  <c r="BB212" i="1"/>
  <c r="BB140" i="1"/>
  <c r="BB392" i="1"/>
  <c r="BB32" i="1"/>
  <c r="AQ32" i="1"/>
  <c r="BB626" i="1"/>
  <c r="AQ626" i="1"/>
  <c r="BB554" i="1"/>
  <c r="BB383" i="1"/>
  <c r="BB500" i="1"/>
  <c r="AQ500" i="1"/>
  <c r="BB149" i="1"/>
  <c r="AQ149" i="1"/>
  <c r="BB455" i="1"/>
  <c r="BB86" i="1"/>
  <c r="BB653" i="1"/>
  <c r="AQ653" i="1"/>
  <c r="BB581" i="1"/>
  <c r="AQ581" i="1"/>
  <c r="BB221" i="1"/>
  <c r="AQ221" i="1"/>
  <c r="BB59" i="1"/>
  <c r="AQ59" i="1"/>
  <c r="BB194" i="1"/>
  <c r="BB122" i="1"/>
  <c r="AQ122" i="1"/>
  <c r="BB320" i="1"/>
  <c r="BB698" i="1"/>
  <c r="AQ698" i="1"/>
  <c r="BB644" i="1"/>
  <c r="AQ644" i="1"/>
  <c r="BB572" i="1"/>
  <c r="AQ572" i="1"/>
  <c r="BB482" i="1"/>
  <c r="BB77" i="1"/>
  <c r="AQ77" i="1"/>
  <c r="BB203" i="1"/>
  <c r="AQ203" i="1"/>
  <c r="BB131" i="1"/>
  <c r="BB374" i="1"/>
  <c r="BB5" i="1"/>
  <c r="BB257" i="1"/>
  <c r="BB293" i="1"/>
  <c r="BB536" i="1"/>
  <c r="AQ536" i="1"/>
  <c r="BB419" i="1"/>
  <c r="AQ419" i="1"/>
  <c r="BB716" i="1"/>
  <c r="AQ716" i="1"/>
  <c r="BB266" i="1"/>
  <c r="BB302" i="1"/>
  <c r="BB725" i="1"/>
  <c r="AQ725" i="1"/>
  <c r="BB428" i="1"/>
  <c r="AQ428" i="1"/>
  <c r="BB687" i="1"/>
  <c r="AQ687" i="1"/>
  <c r="BB615" i="1"/>
  <c r="AQ615" i="1"/>
  <c r="BB543" i="1"/>
  <c r="AQ543" i="1"/>
  <c r="BB327" i="1"/>
  <c r="AQ327" i="1"/>
  <c r="BB507" i="1"/>
  <c r="AQ507" i="1"/>
  <c r="BB156" i="1"/>
  <c r="AQ156" i="1"/>
  <c r="AQ471" i="1"/>
  <c r="BB471" i="1"/>
  <c r="BB66" i="1"/>
  <c r="AQ66" i="1"/>
  <c r="BB678" i="1"/>
  <c r="AQ678" i="1"/>
  <c r="BB606" i="1"/>
  <c r="AQ606" i="1"/>
  <c r="BB246" i="1"/>
  <c r="AQ246" i="1"/>
  <c r="BB345" i="1"/>
  <c r="AQ345" i="1"/>
  <c r="BB516" i="1"/>
  <c r="AQ516" i="1"/>
  <c r="BB165" i="1"/>
  <c r="AQ165" i="1"/>
  <c r="BB93" i="1"/>
  <c r="AQ93" i="1"/>
  <c r="BB48" i="1"/>
  <c r="AQ48" i="1"/>
  <c r="BB633" i="1"/>
  <c r="AQ633" i="1"/>
  <c r="BB561" i="1"/>
  <c r="AQ561" i="1"/>
  <c r="AQ462" i="1"/>
  <c r="BB462" i="1"/>
  <c r="BB21" i="1"/>
  <c r="AQ21" i="1"/>
  <c r="BB489" i="1"/>
  <c r="AQ489" i="1"/>
  <c r="BB138" i="1"/>
  <c r="AQ138" i="1"/>
  <c r="BB354" i="1"/>
  <c r="AQ354" i="1"/>
  <c r="BB660" i="1"/>
  <c r="AQ660" i="1"/>
  <c r="BB588" i="1"/>
  <c r="AQ588" i="1"/>
  <c r="BB228" i="1"/>
  <c r="AQ228" i="1"/>
  <c r="BB39" i="1"/>
  <c r="AQ39" i="1"/>
  <c r="BB183" i="1"/>
  <c r="AQ183" i="1"/>
  <c r="BB111" i="1"/>
  <c r="AQ111" i="1"/>
  <c r="BB390" i="1"/>
  <c r="AQ390" i="1"/>
  <c r="BB84" i="1"/>
  <c r="AQ84" i="1"/>
  <c r="BB264" i="1"/>
  <c r="AQ264" i="1"/>
  <c r="BB300" i="1"/>
  <c r="AQ300" i="1"/>
  <c r="BB399" i="1"/>
  <c r="AQ399" i="1"/>
  <c r="AQ3" i="1"/>
  <c r="BB3" i="1"/>
  <c r="BB273" i="1"/>
  <c r="AQ273" i="1"/>
  <c r="BB309" i="1"/>
  <c r="AQ309" i="1"/>
  <c r="BB444" i="1"/>
  <c r="BB534" i="1"/>
  <c r="AQ534" i="1"/>
  <c r="BB12" i="1"/>
  <c r="AQ12" i="1"/>
  <c r="BB723" i="1"/>
  <c r="AQ723" i="1"/>
  <c r="AN733" i="1"/>
  <c r="AZ733" i="1"/>
  <c r="AO733" i="1"/>
  <c r="AN535" i="1"/>
  <c r="AZ535" i="1"/>
  <c r="AO535" i="1"/>
  <c r="AN283" i="1"/>
  <c r="AO283" i="1" s="1"/>
  <c r="AZ283" i="1"/>
  <c r="AN13" i="1"/>
  <c r="AZ13" i="1"/>
  <c r="AO13" i="1"/>
  <c r="AN310" i="1"/>
  <c r="AZ310" i="1"/>
  <c r="AO310" i="1"/>
  <c r="AN274" i="1"/>
  <c r="AZ274" i="1"/>
  <c r="AO274" i="1"/>
  <c r="AN139" i="1"/>
  <c r="AO139" i="1" s="1"/>
  <c r="AZ139" i="1"/>
  <c r="AN490" i="1"/>
  <c r="AZ490" i="1"/>
  <c r="AO490" i="1"/>
  <c r="AN22" i="1"/>
  <c r="AW22" i="1" s="1"/>
  <c r="AZ22" i="1"/>
  <c r="AO22" i="1"/>
  <c r="AN220" i="1"/>
  <c r="AZ220" i="1"/>
  <c r="AO220" i="1"/>
  <c r="AN580" i="1"/>
  <c r="AZ580" i="1"/>
  <c r="AO580" i="1"/>
  <c r="AN652" i="1"/>
  <c r="AT652" i="1" s="1"/>
  <c r="AZ652" i="1"/>
  <c r="AO652" i="1"/>
  <c r="AN85" i="1"/>
  <c r="AO85" i="1" s="1"/>
  <c r="AZ85" i="1"/>
  <c r="AN94" i="1"/>
  <c r="AZ94" i="1"/>
  <c r="AO94" i="1"/>
  <c r="AN166" i="1"/>
  <c r="AZ166" i="1"/>
  <c r="AO166" i="1"/>
  <c r="AN517" i="1"/>
  <c r="AZ517" i="1"/>
  <c r="AO517" i="1"/>
  <c r="AN553" i="1"/>
  <c r="AO553" i="1" s="1"/>
  <c r="AZ553" i="1"/>
  <c r="AN625" i="1"/>
  <c r="AZ625" i="1"/>
  <c r="AO625" i="1"/>
  <c r="AN472" i="1"/>
  <c r="AZ472" i="1"/>
  <c r="AN157" i="1"/>
  <c r="AZ157" i="1"/>
  <c r="AO157" i="1"/>
  <c r="AN211" i="1"/>
  <c r="AZ211" i="1"/>
  <c r="AN58" i="1"/>
  <c r="AZ58" i="1"/>
  <c r="AO58" i="1"/>
  <c r="AN463" i="1"/>
  <c r="AW463" i="1" s="1"/>
  <c r="AO463" i="1"/>
  <c r="AZ463" i="1"/>
  <c r="AN562" i="1"/>
  <c r="AZ562" i="1"/>
  <c r="AO562" i="1"/>
  <c r="AN634" i="1"/>
  <c r="AZ634" i="1"/>
  <c r="AN49" i="1"/>
  <c r="AZ49" i="1"/>
  <c r="AO49" i="1"/>
  <c r="AN454" i="1"/>
  <c r="AO454" i="1" s="1"/>
  <c r="AZ454" i="1"/>
  <c r="AN148" i="1"/>
  <c r="AZ148" i="1"/>
  <c r="AO148" i="1"/>
  <c r="AN499" i="1"/>
  <c r="AZ499" i="1"/>
  <c r="AO499" i="1"/>
  <c r="AN247" i="1"/>
  <c r="AZ247" i="1"/>
  <c r="AO247" i="1"/>
  <c r="AN607" i="1"/>
  <c r="AZ607" i="1"/>
  <c r="AO607" i="1"/>
  <c r="AN661" i="1"/>
  <c r="AZ661" i="1"/>
  <c r="AO661" i="1"/>
  <c r="AN697" i="1"/>
  <c r="AZ697" i="1"/>
  <c r="AO697" i="1"/>
  <c r="AS697" i="1" l="1"/>
  <c r="AT697" i="1"/>
  <c r="AW697" i="1"/>
  <c r="AU697" i="1"/>
  <c r="AS634" i="1"/>
  <c r="AQ634" i="1"/>
  <c r="AU634" i="1"/>
  <c r="AP634" i="1"/>
  <c r="AT634" i="1"/>
  <c r="AS211" i="1"/>
  <c r="AW211" i="1"/>
  <c r="AQ211" i="1"/>
  <c r="AU211" i="1"/>
  <c r="AP211" i="1"/>
  <c r="AT211" i="1"/>
  <c r="AQ472" i="1"/>
  <c r="AS472" i="1"/>
  <c r="AP472" i="1"/>
  <c r="AW580" i="1"/>
  <c r="AQ580" i="1"/>
  <c r="AQ310" i="1"/>
  <c r="AT310" i="1"/>
  <c r="AS733" i="1"/>
  <c r="AP733" i="1"/>
  <c r="BA444" i="1"/>
  <c r="AN444" i="1"/>
  <c r="AN14" i="1"/>
  <c r="AO14" i="1"/>
  <c r="AZ14" i="1"/>
  <c r="AN302" i="1"/>
  <c r="AZ302" i="1"/>
  <c r="AO302" i="1"/>
  <c r="AN86" i="1"/>
  <c r="AZ86" i="1"/>
  <c r="AO86" i="1"/>
  <c r="AN140" i="1"/>
  <c r="AQ140" i="1" s="1"/>
  <c r="AZ140" i="1"/>
  <c r="AO140" i="1"/>
  <c r="AN212" i="1"/>
  <c r="AZ212" i="1"/>
  <c r="AO212" i="1"/>
  <c r="AN527" i="1"/>
  <c r="AZ527" i="1"/>
  <c r="AO527" i="1"/>
  <c r="AN599" i="1"/>
  <c r="AZ599" i="1"/>
  <c r="AO599" i="1"/>
  <c r="AN131" i="1"/>
  <c r="AZ131" i="1"/>
  <c r="AO131" i="1"/>
  <c r="AN203" i="1"/>
  <c r="AZ203" i="1"/>
  <c r="AO203" i="1"/>
  <c r="AN77" i="1"/>
  <c r="AO77" i="1"/>
  <c r="AZ77" i="1"/>
  <c r="AN482" i="1"/>
  <c r="AZ482" i="1"/>
  <c r="AO482" i="1"/>
  <c r="AN572" i="1"/>
  <c r="AZ572" i="1"/>
  <c r="AO572" i="1"/>
  <c r="AN644" i="1"/>
  <c r="AZ644" i="1"/>
  <c r="AO644" i="1"/>
  <c r="AN68" i="1"/>
  <c r="AO68" i="1"/>
  <c r="AZ68" i="1"/>
  <c r="AN122" i="1"/>
  <c r="AZ122" i="1"/>
  <c r="AO122" i="1"/>
  <c r="AN194" i="1"/>
  <c r="AZ194" i="1"/>
  <c r="AO194" i="1"/>
  <c r="AN581" i="1"/>
  <c r="AZ581" i="1"/>
  <c r="AO581" i="1"/>
  <c r="BF645" i="1"/>
  <c r="AU645" i="1"/>
  <c r="AT661" i="1"/>
  <c r="AQ661" i="1"/>
  <c r="AU661" i="1"/>
  <c r="AP661" i="1"/>
  <c r="AS247" i="1"/>
  <c r="AQ247" i="1"/>
  <c r="AP247" i="1"/>
  <c r="AT148" i="1"/>
  <c r="AW148" i="1"/>
  <c r="AU148" i="1"/>
  <c r="AQ157" i="1"/>
  <c r="AT157" i="1"/>
  <c r="AO472" i="1"/>
  <c r="AT625" i="1"/>
  <c r="AW625" i="1"/>
  <c r="AQ625" i="1"/>
  <c r="AU625" i="1"/>
  <c r="AS517" i="1"/>
  <c r="AU517" i="1"/>
  <c r="AQ13" i="1"/>
  <c r="AP13" i="1"/>
  <c r="AP345" i="1"/>
  <c r="AS426" i="1"/>
  <c r="AS345" i="1"/>
  <c r="AZ725" i="1"/>
  <c r="AO725" i="1"/>
  <c r="AN725" i="1"/>
  <c r="AZ401" i="1"/>
  <c r="AN401" i="1"/>
  <c r="AZ716" i="1"/>
  <c r="AO716" i="1"/>
  <c r="AN716" i="1"/>
  <c r="AZ419" i="1"/>
  <c r="AO419" i="1"/>
  <c r="AN419" i="1"/>
  <c r="AW419" i="1" s="1"/>
  <c r="AZ383" i="1"/>
  <c r="AO383" i="1"/>
  <c r="AN383" i="1"/>
  <c r="AZ356" i="1"/>
  <c r="AO356" i="1"/>
  <c r="AN356" i="1"/>
  <c r="AQ356" i="1" s="1"/>
  <c r="AZ365" i="1"/>
  <c r="AO365" i="1"/>
  <c r="AN365" i="1"/>
  <c r="AZ374" i="1"/>
  <c r="AO374" i="1"/>
  <c r="AN374" i="1"/>
  <c r="AZ392" i="1"/>
  <c r="AO392" i="1"/>
  <c r="AN392" i="1"/>
  <c r="AT354" i="1"/>
  <c r="BF699" i="1"/>
  <c r="BF663" i="1"/>
  <c r="AU663" i="1"/>
  <c r="BF609" i="1"/>
  <c r="AU609" i="1"/>
  <c r="BF249" i="1"/>
  <c r="AU249" i="1"/>
  <c r="BF384" i="1"/>
  <c r="AU384" i="1"/>
  <c r="BF501" i="1"/>
  <c r="AU501" i="1"/>
  <c r="BF150" i="1"/>
  <c r="BF456" i="1"/>
  <c r="AU456" i="1"/>
  <c r="BF375" i="1"/>
  <c r="BF672" i="1"/>
  <c r="AU672" i="1"/>
  <c r="BF600" i="1"/>
  <c r="AU600" i="1"/>
  <c r="BF240" i="1"/>
  <c r="BF330" i="1"/>
  <c r="AU330" i="1"/>
  <c r="BF510" i="1"/>
  <c r="BF159" i="1"/>
  <c r="BF474" i="1"/>
  <c r="AU474" i="1"/>
  <c r="AU33" i="1"/>
  <c r="BF33" i="1"/>
  <c r="BF591" i="1"/>
  <c r="AU591" i="1"/>
  <c r="BF231" i="1"/>
  <c r="AU231" i="1"/>
  <c r="AU78" i="1"/>
  <c r="BF78" i="1"/>
  <c r="BF204" i="1"/>
  <c r="AU204" i="1"/>
  <c r="BF132" i="1"/>
  <c r="AU132" i="1"/>
  <c r="BF339" i="1"/>
  <c r="AU339" i="1"/>
  <c r="BF690" i="1"/>
  <c r="AU690" i="1"/>
  <c r="BF618" i="1"/>
  <c r="BF546" i="1"/>
  <c r="BF366" i="1"/>
  <c r="BF528" i="1"/>
  <c r="AU528" i="1"/>
  <c r="BF213" i="1"/>
  <c r="BF141" i="1"/>
  <c r="AU141" i="1"/>
  <c r="BF321" i="1"/>
  <c r="AU321" i="1"/>
  <c r="BF411" i="1"/>
  <c r="BF726" i="1"/>
  <c r="AU726" i="1"/>
  <c r="BF258" i="1"/>
  <c r="AU258" i="1"/>
  <c r="BF294" i="1"/>
  <c r="BF447" i="1"/>
  <c r="AU447" i="1"/>
  <c r="AU15" i="1"/>
  <c r="BF15" i="1"/>
  <c r="BF429" i="1"/>
  <c r="AU429" i="1"/>
  <c r="BF285" i="1"/>
  <c r="BF420" i="1"/>
  <c r="AU420" i="1"/>
  <c r="BF735" i="1"/>
  <c r="BH681" i="1"/>
  <c r="AW681" i="1"/>
  <c r="BH609" i="1"/>
  <c r="BH249" i="1"/>
  <c r="AW249" i="1"/>
  <c r="BH348" i="1"/>
  <c r="AW348" i="1"/>
  <c r="BH501" i="1"/>
  <c r="AW501" i="1"/>
  <c r="BH150" i="1"/>
  <c r="AW150" i="1"/>
  <c r="AW456" i="1"/>
  <c r="BH456" i="1"/>
  <c r="BH51" i="1"/>
  <c r="AW51" i="1"/>
  <c r="BH636" i="1"/>
  <c r="AW636" i="1"/>
  <c r="BH564" i="1"/>
  <c r="BH465" i="1"/>
  <c r="BH60" i="1"/>
  <c r="AW60" i="1"/>
  <c r="BH195" i="1"/>
  <c r="AW195" i="1"/>
  <c r="BH123" i="1"/>
  <c r="AW123" i="1"/>
  <c r="BH321" i="1"/>
  <c r="AW321" i="1"/>
  <c r="BH699" i="1"/>
  <c r="BH627" i="1"/>
  <c r="BH555" i="1"/>
  <c r="AW555" i="1"/>
  <c r="BH384" i="1"/>
  <c r="AW384" i="1"/>
  <c r="BH519" i="1"/>
  <c r="AW519" i="1"/>
  <c r="BH168" i="1"/>
  <c r="AW168" i="1"/>
  <c r="BH96" i="1"/>
  <c r="AW96" i="1"/>
  <c r="BH375" i="1"/>
  <c r="BH690" i="1"/>
  <c r="BH618" i="1"/>
  <c r="AW618" i="1"/>
  <c r="BH546" i="1"/>
  <c r="AW546" i="1"/>
  <c r="BH330" i="1"/>
  <c r="BH528" i="1"/>
  <c r="AW528" i="1"/>
  <c r="BH213" i="1"/>
  <c r="BH141" i="1"/>
  <c r="AW141" i="1"/>
  <c r="BH357" i="1"/>
  <c r="BH402" i="1"/>
  <c r="AW402" i="1"/>
  <c r="BH429" i="1"/>
  <c r="AW429" i="1"/>
  <c r="BH276" i="1"/>
  <c r="AW276" i="1"/>
  <c r="BH312" i="1"/>
  <c r="AW447" i="1"/>
  <c r="BH447" i="1"/>
  <c r="BH411" i="1"/>
  <c r="BH726" i="1"/>
  <c r="AW726" i="1"/>
  <c r="BH285" i="1"/>
  <c r="BH537" i="1"/>
  <c r="AW537" i="1"/>
  <c r="BH735" i="1"/>
  <c r="AW735" i="1"/>
  <c r="BD683" i="1"/>
  <c r="AS683" i="1"/>
  <c r="BD611" i="1"/>
  <c r="AS611" i="1"/>
  <c r="BD251" i="1"/>
  <c r="AS251" i="1"/>
  <c r="BD44" i="1"/>
  <c r="AS44" i="1"/>
  <c r="BD188" i="1"/>
  <c r="AS188" i="1"/>
  <c r="BD116" i="1"/>
  <c r="AS116" i="1"/>
  <c r="BD377" i="1"/>
  <c r="AS377" i="1"/>
  <c r="BD701" i="1"/>
  <c r="AS701" i="1"/>
  <c r="BD638" i="1"/>
  <c r="AS638" i="1"/>
  <c r="BD566" i="1"/>
  <c r="AS566" i="1"/>
  <c r="AS467" i="1"/>
  <c r="BD467" i="1"/>
  <c r="BD62" i="1"/>
  <c r="AS62" i="1"/>
  <c r="BD197" i="1"/>
  <c r="AS197" i="1"/>
  <c r="BD125" i="1"/>
  <c r="AS125" i="1"/>
  <c r="BD395" i="1"/>
  <c r="AS395" i="1"/>
  <c r="BD35" i="1"/>
  <c r="AS35" i="1"/>
  <c r="BD629" i="1"/>
  <c r="AS629" i="1"/>
  <c r="BD557" i="1"/>
  <c r="AS557" i="1"/>
  <c r="AS386" i="1"/>
  <c r="BD386" i="1"/>
  <c r="BD80" i="1"/>
  <c r="AS80" i="1"/>
  <c r="BD206" i="1"/>
  <c r="AS206" i="1"/>
  <c r="BD134" i="1"/>
  <c r="AS134" i="1"/>
  <c r="BD341" i="1"/>
  <c r="AS341" i="1"/>
  <c r="BD692" i="1"/>
  <c r="AS692" i="1"/>
  <c r="BD620" i="1"/>
  <c r="AS620" i="1"/>
  <c r="BD548" i="1"/>
  <c r="AS548" i="1"/>
  <c r="BD368" i="1"/>
  <c r="AS368" i="1"/>
  <c r="BD530" i="1"/>
  <c r="AS530" i="1"/>
  <c r="BD215" i="1"/>
  <c r="AS215" i="1"/>
  <c r="BD143" i="1"/>
  <c r="AS143" i="1"/>
  <c r="BD323" i="1"/>
  <c r="AS323" i="1"/>
  <c r="BD431" i="1"/>
  <c r="AS431" i="1"/>
  <c r="BD413" i="1"/>
  <c r="AS413" i="1"/>
  <c r="BD17" i="1"/>
  <c r="AS17" i="1"/>
  <c r="BD737" i="1"/>
  <c r="AS737" i="1"/>
  <c r="BD539" i="1"/>
  <c r="AS539" i="1"/>
  <c r="BD287" i="1"/>
  <c r="AS287" i="1"/>
  <c r="BD728" i="1"/>
  <c r="AS728" i="1"/>
  <c r="BD440" i="1"/>
  <c r="AS440" i="1"/>
  <c r="BD404" i="1"/>
  <c r="AS404" i="1"/>
  <c r="BD278" i="1"/>
  <c r="AS278" i="1"/>
  <c r="BA683" i="1"/>
  <c r="AP683" i="1"/>
  <c r="BA611" i="1"/>
  <c r="AP611" i="1"/>
  <c r="BA251" i="1"/>
  <c r="AP251" i="1"/>
  <c r="BA386" i="1"/>
  <c r="AP386" i="1"/>
  <c r="BA44" i="1"/>
  <c r="AP44" i="1"/>
  <c r="BA188" i="1"/>
  <c r="AP188" i="1"/>
  <c r="BA116" i="1"/>
  <c r="AP116" i="1"/>
  <c r="BA53" i="1"/>
  <c r="AP53" i="1"/>
  <c r="BA674" i="1"/>
  <c r="AP674" i="1"/>
  <c r="BA602" i="1"/>
  <c r="AP602" i="1"/>
  <c r="BA242" i="1"/>
  <c r="AP242" i="1"/>
  <c r="BA62" i="1"/>
  <c r="AP62" i="1"/>
  <c r="BA197" i="1"/>
  <c r="AP197" i="1"/>
  <c r="BA125" i="1"/>
  <c r="AP125" i="1"/>
  <c r="BA323" i="1"/>
  <c r="AP323" i="1"/>
  <c r="BA665" i="1"/>
  <c r="AP665" i="1"/>
  <c r="BA593" i="1"/>
  <c r="AP593" i="1"/>
  <c r="BA233" i="1"/>
  <c r="AP233" i="1"/>
  <c r="BA521" i="1"/>
  <c r="AP521" i="1"/>
  <c r="BA170" i="1"/>
  <c r="AP170" i="1"/>
  <c r="BA98" i="1"/>
  <c r="AP98" i="1"/>
  <c r="BA377" i="1"/>
  <c r="AP377" i="1"/>
  <c r="BA692" i="1"/>
  <c r="AP692" i="1"/>
  <c r="BA620" i="1"/>
  <c r="AP620" i="1"/>
  <c r="BA548" i="1"/>
  <c r="AP548" i="1"/>
  <c r="BA467" i="1"/>
  <c r="AP467" i="1"/>
  <c r="BA26" i="1"/>
  <c r="AP26" i="1"/>
  <c r="BA494" i="1"/>
  <c r="AP494" i="1"/>
  <c r="BA179" i="1"/>
  <c r="AP179" i="1"/>
  <c r="BA107" i="1"/>
  <c r="AP107" i="1"/>
  <c r="BA359" i="1"/>
  <c r="AP359" i="1"/>
  <c r="AP431" i="1"/>
  <c r="BA431" i="1"/>
  <c r="AP413" i="1"/>
  <c r="BA413" i="1"/>
  <c r="BA8" i="1"/>
  <c r="AP8" i="1"/>
  <c r="BA737" i="1"/>
  <c r="AP737" i="1"/>
  <c r="BA539" i="1"/>
  <c r="AP539" i="1"/>
  <c r="BA287" i="1"/>
  <c r="AP287" i="1"/>
  <c r="BA728" i="1"/>
  <c r="AP728" i="1"/>
  <c r="BA440" i="1"/>
  <c r="AP440" i="1"/>
  <c r="BA404" i="1"/>
  <c r="AP404" i="1"/>
  <c r="BA278" i="1"/>
  <c r="AP278" i="1"/>
  <c r="AD627" i="1"/>
  <c r="AD555" i="1"/>
  <c r="AD348" i="1"/>
  <c r="AD519" i="1"/>
  <c r="AD168" i="1"/>
  <c r="AD96" i="1"/>
  <c r="AD87" i="1"/>
  <c r="AD654" i="1"/>
  <c r="AD582" i="1"/>
  <c r="AD222" i="1"/>
  <c r="AD24" i="1"/>
  <c r="AD492" i="1"/>
  <c r="AD177" i="1"/>
  <c r="AD105" i="1"/>
  <c r="AD69" i="1"/>
  <c r="AD681" i="1"/>
  <c r="AD645" i="1"/>
  <c r="AD573" i="1"/>
  <c r="AD483" i="1"/>
  <c r="AD42" i="1"/>
  <c r="AD186" i="1"/>
  <c r="AD114" i="1"/>
  <c r="AD393" i="1"/>
  <c r="AD51" i="1"/>
  <c r="AD636" i="1"/>
  <c r="AD564" i="1"/>
  <c r="AD465" i="1"/>
  <c r="AD60" i="1"/>
  <c r="AD195" i="1"/>
  <c r="AD123" i="1"/>
  <c r="AD357" i="1"/>
  <c r="AD15" i="1"/>
  <c r="AD429" i="1"/>
  <c r="AD285" i="1"/>
  <c r="AD420" i="1"/>
  <c r="AD735" i="1"/>
  <c r="AD438" i="1"/>
  <c r="AD6" i="1"/>
  <c r="AD276" i="1"/>
  <c r="AD312" i="1"/>
  <c r="AD708" i="1"/>
  <c r="BE673" i="1"/>
  <c r="AT673" i="1"/>
  <c r="BE601" i="1"/>
  <c r="AT601" i="1"/>
  <c r="BE241" i="1"/>
  <c r="AT241" i="1"/>
  <c r="BE25" i="1"/>
  <c r="AT25" i="1"/>
  <c r="BE493" i="1"/>
  <c r="AT493" i="1"/>
  <c r="BE178" i="1"/>
  <c r="AT178" i="1"/>
  <c r="BE106" i="1"/>
  <c r="AT106" i="1"/>
  <c r="BE322" i="1"/>
  <c r="AT322" i="1"/>
  <c r="BE664" i="1"/>
  <c r="AT664" i="1"/>
  <c r="BE592" i="1"/>
  <c r="AT592" i="1"/>
  <c r="BE232" i="1"/>
  <c r="AT232" i="1"/>
  <c r="BE43" i="1"/>
  <c r="AT43" i="1"/>
  <c r="BE187" i="1"/>
  <c r="AT187" i="1"/>
  <c r="BE115" i="1"/>
  <c r="AT115" i="1"/>
  <c r="BE88" i="1"/>
  <c r="AT88" i="1"/>
  <c r="BE691" i="1"/>
  <c r="AT691" i="1"/>
  <c r="BE619" i="1"/>
  <c r="AT619" i="1"/>
  <c r="BE547" i="1"/>
  <c r="AT547" i="1"/>
  <c r="BE466" i="1"/>
  <c r="AT466" i="1"/>
  <c r="BE61" i="1"/>
  <c r="AT61" i="1"/>
  <c r="BE196" i="1"/>
  <c r="AT196" i="1"/>
  <c r="BE124" i="1"/>
  <c r="AT124" i="1"/>
  <c r="BE70" i="1"/>
  <c r="AT70" i="1"/>
  <c r="BE646" i="1"/>
  <c r="AT646" i="1"/>
  <c r="BE574" i="1"/>
  <c r="AT574" i="1"/>
  <c r="BE484" i="1"/>
  <c r="AT484" i="1"/>
  <c r="BE79" i="1"/>
  <c r="AT79" i="1"/>
  <c r="BE205" i="1"/>
  <c r="AT205" i="1"/>
  <c r="BE133" i="1"/>
  <c r="AT133" i="1"/>
  <c r="BE457" i="1"/>
  <c r="AT457" i="1"/>
  <c r="BE340" i="1"/>
  <c r="AT340" i="1"/>
  <c r="BE7" i="1"/>
  <c r="AT7" i="1"/>
  <c r="BE259" i="1"/>
  <c r="AT259" i="1"/>
  <c r="BE295" i="1"/>
  <c r="AT295" i="1"/>
  <c r="BE538" i="1"/>
  <c r="AT538" i="1"/>
  <c r="AT403" i="1"/>
  <c r="BE403" i="1"/>
  <c r="BE286" i="1"/>
  <c r="AT286" i="1"/>
  <c r="AT709" i="1"/>
  <c r="BE709" i="1"/>
  <c r="AT439" i="1"/>
  <c r="BE439" i="1"/>
  <c r="BE718" i="1"/>
  <c r="AT718" i="1"/>
  <c r="BE412" i="1"/>
  <c r="AT412" i="1"/>
  <c r="BH700" i="1"/>
  <c r="AW700" i="1"/>
  <c r="BH655" i="1"/>
  <c r="AW655" i="1"/>
  <c r="BH583" i="1"/>
  <c r="AW583" i="1"/>
  <c r="BH223" i="1"/>
  <c r="AW223" i="1"/>
  <c r="AW61" i="1"/>
  <c r="BH61" i="1"/>
  <c r="BH196" i="1"/>
  <c r="AW196" i="1"/>
  <c r="BH124" i="1"/>
  <c r="AW124" i="1"/>
  <c r="BH358" i="1"/>
  <c r="AW358" i="1"/>
  <c r="BH682" i="1"/>
  <c r="AW682" i="1"/>
  <c r="BH610" i="1"/>
  <c r="AW610" i="1"/>
  <c r="BH250" i="1"/>
  <c r="AW250" i="1"/>
  <c r="BH385" i="1"/>
  <c r="AW385" i="1"/>
  <c r="BH520" i="1"/>
  <c r="AW520" i="1"/>
  <c r="BH169" i="1"/>
  <c r="AW169" i="1"/>
  <c r="BH97" i="1"/>
  <c r="AW97" i="1"/>
  <c r="BH340" i="1"/>
  <c r="AW340" i="1"/>
  <c r="BH673" i="1"/>
  <c r="AW673" i="1"/>
  <c r="BH601" i="1"/>
  <c r="AW601" i="1"/>
  <c r="BH241" i="1"/>
  <c r="AW241" i="1"/>
  <c r="BH331" i="1"/>
  <c r="AW331" i="1"/>
  <c r="BH529" i="1"/>
  <c r="AW529" i="1"/>
  <c r="BH214" i="1"/>
  <c r="AW214" i="1"/>
  <c r="BH142" i="1"/>
  <c r="AW142" i="1"/>
  <c r="BH322" i="1"/>
  <c r="AW322" i="1"/>
  <c r="BH664" i="1"/>
  <c r="AW664" i="1"/>
  <c r="BH592" i="1"/>
  <c r="AW592" i="1"/>
  <c r="BH232" i="1"/>
  <c r="AW232" i="1"/>
  <c r="AW43" i="1"/>
  <c r="BH43" i="1"/>
  <c r="BH187" i="1"/>
  <c r="AW187" i="1"/>
  <c r="BH115" i="1"/>
  <c r="AW115" i="1"/>
  <c r="BH376" i="1"/>
  <c r="AW376" i="1"/>
  <c r="BH268" i="1"/>
  <c r="AW268" i="1"/>
  <c r="BH304" i="1"/>
  <c r="AW304" i="1"/>
  <c r="BH709" i="1"/>
  <c r="AW709" i="1"/>
  <c r="BH439" i="1"/>
  <c r="AW439" i="1"/>
  <c r="BH7" i="1"/>
  <c r="AW7" i="1"/>
  <c r="BH259" i="1"/>
  <c r="AW259" i="1"/>
  <c r="BH295" i="1"/>
  <c r="AW295" i="1"/>
  <c r="AW16" i="1"/>
  <c r="BH16" i="1"/>
  <c r="BH313" i="1"/>
  <c r="AW313" i="1"/>
  <c r="BH430" i="1"/>
  <c r="AW430" i="1"/>
  <c r="BD673" i="1"/>
  <c r="AS673" i="1"/>
  <c r="BD601" i="1"/>
  <c r="BD241" i="1"/>
  <c r="BD367" i="1"/>
  <c r="BD529" i="1"/>
  <c r="AS529" i="1"/>
  <c r="BD214" i="1"/>
  <c r="BD142" i="1"/>
  <c r="AS142" i="1"/>
  <c r="BD358" i="1"/>
  <c r="AS358" i="1"/>
  <c r="BD664" i="1"/>
  <c r="AS664" i="1"/>
  <c r="BD592" i="1"/>
  <c r="AS592" i="1"/>
  <c r="BD232" i="1"/>
  <c r="BD502" i="1"/>
  <c r="AS502" i="1"/>
  <c r="BD151" i="1"/>
  <c r="BD457" i="1"/>
  <c r="AS457" i="1"/>
  <c r="BD88" i="1"/>
  <c r="BD691" i="1"/>
  <c r="BD619" i="1"/>
  <c r="BD547" i="1"/>
  <c r="AS547" i="1"/>
  <c r="BD331" i="1"/>
  <c r="BD511" i="1"/>
  <c r="BD160" i="1"/>
  <c r="AS160" i="1"/>
  <c r="BD475" i="1"/>
  <c r="AS475" i="1"/>
  <c r="AS70" i="1"/>
  <c r="BD70" i="1"/>
  <c r="BD646" i="1"/>
  <c r="BD574" i="1"/>
  <c r="AS574" i="1"/>
  <c r="BD484" i="1"/>
  <c r="BD349" i="1"/>
  <c r="BD520" i="1"/>
  <c r="AS520" i="1"/>
  <c r="BD169" i="1"/>
  <c r="AS169" i="1"/>
  <c r="BD97" i="1"/>
  <c r="AS97" i="1"/>
  <c r="BD376" i="1"/>
  <c r="BD7" i="1"/>
  <c r="AS7" i="1"/>
  <c r="BD259" i="1"/>
  <c r="AS259" i="1"/>
  <c r="BD295" i="1"/>
  <c r="AS16" i="1"/>
  <c r="BD16" i="1"/>
  <c r="BD268" i="1"/>
  <c r="AS268" i="1"/>
  <c r="BD304" i="1"/>
  <c r="AS304" i="1"/>
  <c r="BD709" i="1"/>
  <c r="BD439" i="1"/>
  <c r="AS439" i="1"/>
  <c r="BD718" i="1"/>
  <c r="AS718" i="1"/>
  <c r="BD412" i="1"/>
  <c r="BF691" i="1"/>
  <c r="AU691" i="1"/>
  <c r="BF619" i="1"/>
  <c r="AU619" i="1"/>
  <c r="BF547" i="1"/>
  <c r="AU547" i="1"/>
  <c r="BF331" i="1"/>
  <c r="AU331" i="1"/>
  <c r="BF511" i="1"/>
  <c r="AU511" i="1"/>
  <c r="BF160" i="1"/>
  <c r="AU160" i="1"/>
  <c r="AU475" i="1"/>
  <c r="BF475" i="1"/>
  <c r="BF70" i="1"/>
  <c r="AU70" i="1"/>
  <c r="BF646" i="1"/>
  <c r="AU646" i="1"/>
  <c r="BF574" i="1"/>
  <c r="AU574" i="1"/>
  <c r="BF484" i="1"/>
  <c r="AU484" i="1"/>
  <c r="BF349" i="1"/>
  <c r="AU349" i="1"/>
  <c r="BF520" i="1"/>
  <c r="AU520" i="1"/>
  <c r="BF169" i="1"/>
  <c r="AU169" i="1"/>
  <c r="BF97" i="1"/>
  <c r="AU97" i="1"/>
  <c r="BF52" i="1"/>
  <c r="AU52" i="1"/>
  <c r="BF673" i="1"/>
  <c r="AU673" i="1"/>
  <c r="BF601" i="1"/>
  <c r="AU601" i="1"/>
  <c r="BF241" i="1"/>
  <c r="AU241" i="1"/>
  <c r="BF367" i="1"/>
  <c r="AU367" i="1"/>
  <c r="BF529" i="1"/>
  <c r="AU529" i="1"/>
  <c r="BF214" i="1"/>
  <c r="AU214" i="1"/>
  <c r="BF142" i="1"/>
  <c r="AU142" i="1"/>
  <c r="BF358" i="1"/>
  <c r="AU358" i="1"/>
  <c r="BF664" i="1"/>
  <c r="AU664" i="1"/>
  <c r="BF592" i="1"/>
  <c r="AU592" i="1"/>
  <c r="BF232" i="1"/>
  <c r="AU232" i="1"/>
  <c r="BF502" i="1"/>
  <c r="AU502" i="1"/>
  <c r="BF151" i="1"/>
  <c r="AU151" i="1"/>
  <c r="AU457" i="1"/>
  <c r="BF457" i="1"/>
  <c r="BF340" i="1"/>
  <c r="AU340" i="1"/>
  <c r="BF421" i="1"/>
  <c r="AU421" i="1"/>
  <c r="BF286" i="1"/>
  <c r="AU286" i="1"/>
  <c r="AU448" i="1"/>
  <c r="BF448" i="1"/>
  <c r="BF403" i="1"/>
  <c r="AU403" i="1"/>
  <c r="BF259" i="1"/>
  <c r="AU259" i="1"/>
  <c r="BF295" i="1"/>
  <c r="AU295" i="1"/>
  <c r="BF538" i="1"/>
  <c r="AU538" i="1"/>
  <c r="BF439" i="1"/>
  <c r="AU439" i="1"/>
  <c r="BF718" i="1"/>
  <c r="AU718" i="1"/>
  <c r="BF412" i="1"/>
  <c r="AU412" i="1"/>
  <c r="AP373" i="1"/>
  <c r="AQ373" i="1"/>
  <c r="AS373" i="1"/>
  <c r="AT391" i="1"/>
  <c r="AP391" i="1"/>
  <c r="AU364" i="1"/>
  <c r="AT364" i="1"/>
  <c r="AQ364" i="1"/>
  <c r="AW364" i="1"/>
  <c r="AS364" i="1"/>
  <c r="AP364" i="1"/>
  <c r="AD647" i="1"/>
  <c r="AD575" i="1"/>
  <c r="AD485" i="1"/>
  <c r="AD503" i="1"/>
  <c r="AD152" i="1"/>
  <c r="AD458" i="1"/>
  <c r="AD53" i="1"/>
  <c r="AD638" i="1"/>
  <c r="AD566" i="1"/>
  <c r="AD467" i="1"/>
  <c r="AD62" i="1"/>
  <c r="AD197" i="1"/>
  <c r="AD125" i="1"/>
  <c r="AD359" i="1"/>
  <c r="AD665" i="1"/>
  <c r="AD593" i="1"/>
  <c r="AD233" i="1"/>
  <c r="AD350" i="1"/>
  <c r="AD521" i="1"/>
  <c r="AD170" i="1"/>
  <c r="AD98" i="1"/>
  <c r="AD89" i="1"/>
  <c r="AD692" i="1"/>
  <c r="AD620" i="1"/>
  <c r="AD548" i="1"/>
  <c r="AD368" i="1"/>
  <c r="AD530" i="1"/>
  <c r="AD215" i="1"/>
  <c r="AD143" i="1"/>
  <c r="AD395" i="1"/>
  <c r="AD71" i="1"/>
  <c r="AD449" i="1"/>
  <c r="AD431" i="1"/>
  <c r="AD413" i="1"/>
  <c r="AD728" i="1"/>
  <c r="AD539" i="1"/>
  <c r="AD422" i="1"/>
  <c r="AD305" i="1"/>
  <c r="AD269" i="1"/>
  <c r="AD296" i="1"/>
  <c r="AD260" i="1"/>
  <c r="AJ677" i="1"/>
  <c r="AJ641" i="1"/>
  <c r="AJ569" i="1"/>
  <c r="AJ479" i="1"/>
  <c r="AJ38" i="1"/>
  <c r="AJ182" i="1"/>
  <c r="AJ110" i="1"/>
  <c r="AJ371" i="1"/>
  <c r="AJ668" i="1"/>
  <c r="AJ596" i="1"/>
  <c r="AJ236" i="1"/>
  <c r="AJ326" i="1"/>
  <c r="AJ506" i="1"/>
  <c r="AJ155" i="1"/>
  <c r="AJ470" i="1"/>
  <c r="AJ29" i="1"/>
  <c r="AJ587" i="1"/>
  <c r="AJ227" i="1"/>
  <c r="AJ74" i="1"/>
  <c r="AJ209" i="1"/>
  <c r="AJ164" i="1"/>
  <c r="AJ92" i="1"/>
  <c r="AJ335" i="1"/>
  <c r="AJ686" i="1"/>
  <c r="AJ614" i="1"/>
  <c r="AJ542" i="1"/>
  <c r="AJ362" i="1"/>
  <c r="AJ524" i="1"/>
  <c r="AJ173" i="1"/>
  <c r="AJ101" i="1"/>
  <c r="AJ65" i="1"/>
  <c r="AJ2" i="1"/>
  <c r="AJ254" i="1"/>
  <c r="AJ290" i="1"/>
  <c r="AJ416" i="1"/>
  <c r="AJ407" i="1"/>
  <c r="AJ722" i="1"/>
  <c r="AJ281" i="1"/>
  <c r="AJ533" i="1"/>
  <c r="AJ731" i="1"/>
  <c r="AJ443" i="1"/>
  <c r="BH677" i="1"/>
  <c r="BH641" i="1"/>
  <c r="BH569" i="1"/>
  <c r="AW569" i="1"/>
  <c r="BH479" i="1"/>
  <c r="BH38" i="1"/>
  <c r="AW38" i="1"/>
  <c r="BH182" i="1"/>
  <c r="AW182" i="1"/>
  <c r="BH110" i="1"/>
  <c r="AW110" i="1"/>
  <c r="BH335" i="1"/>
  <c r="AW335" i="1"/>
  <c r="BH668" i="1"/>
  <c r="AW668" i="1"/>
  <c r="BH596" i="1"/>
  <c r="AW596" i="1"/>
  <c r="BH236" i="1"/>
  <c r="AW236" i="1"/>
  <c r="BH362" i="1"/>
  <c r="AW362" i="1"/>
  <c r="BH506" i="1"/>
  <c r="AW506" i="1"/>
  <c r="BH155" i="1"/>
  <c r="AW155" i="1"/>
  <c r="AW470" i="1"/>
  <c r="BH470" i="1"/>
  <c r="BH29" i="1"/>
  <c r="AW29" i="1"/>
  <c r="BH587" i="1"/>
  <c r="AW587" i="1"/>
  <c r="BH227" i="1"/>
  <c r="BH74" i="1"/>
  <c r="AW74" i="1"/>
  <c r="BH209" i="1"/>
  <c r="BH164" i="1"/>
  <c r="AW164" i="1"/>
  <c r="BH92" i="1"/>
  <c r="AW92" i="1"/>
  <c r="BH371" i="1"/>
  <c r="AW371" i="1"/>
  <c r="BH686" i="1"/>
  <c r="AW686" i="1"/>
  <c r="BH614" i="1"/>
  <c r="AW614" i="1"/>
  <c r="BH542" i="1"/>
  <c r="AW542" i="1"/>
  <c r="BH326" i="1"/>
  <c r="BH524" i="1"/>
  <c r="AW524" i="1"/>
  <c r="BH173" i="1"/>
  <c r="AW173" i="1"/>
  <c r="BH101" i="1"/>
  <c r="BH65" i="1"/>
  <c r="AW65" i="1"/>
  <c r="BH434" i="1"/>
  <c r="AW434" i="1"/>
  <c r="BH2" i="1"/>
  <c r="AW2" i="1"/>
  <c r="BH272" i="1"/>
  <c r="AW272" i="1"/>
  <c r="BH308" i="1"/>
  <c r="AW308" i="1"/>
  <c r="BH11" i="1"/>
  <c r="AW11" i="1"/>
  <c r="BH425" i="1"/>
  <c r="AW425" i="1"/>
  <c r="BH281" i="1"/>
  <c r="BH416" i="1"/>
  <c r="AW416" i="1"/>
  <c r="BH731" i="1"/>
  <c r="AW731" i="1"/>
  <c r="BH443" i="1"/>
  <c r="AW443" i="1"/>
  <c r="BE663" i="1"/>
  <c r="AT663" i="1"/>
  <c r="BE591" i="1"/>
  <c r="AT591" i="1"/>
  <c r="BE231" i="1"/>
  <c r="AT231" i="1"/>
  <c r="BE42" i="1"/>
  <c r="AT42" i="1"/>
  <c r="BE204" i="1"/>
  <c r="AT204" i="1"/>
  <c r="BE132" i="1"/>
  <c r="BE393" i="1"/>
  <c r="BE87" i="1"/>
  <c r="BE690" i="1"/>
  <c r="AT690" i="1"/>
  <c r="BE618" i="1"/>
  <c r="AT618" i="1"/>
  <c r="BE546" i="1"/>
  <c r="BE330" i="1"/>
  <c r="BE528" i="1"/>
  <c r="AT528" i="1"/>
  <c r="BE213" i="1"/>
  <c r="BE141" i="1"/>
  <c r="AT141" i="1"/>
  <c r="BE357" i="1"/>
  <c r="AT357" i="1"/>
  <c r="BE681" i="1"/>
  <c r="AT681" i="1"/>
  <c r="BE609" i="1"/>
  <c r="AT609" i="1"/>
  <c r="BE249" i="1"/>
  <c r="AT249" i="1"/>
  <c r="BE348" i="1"/>
  <c r="AT348" i="1"/>
  <c r="BE501" i="1"/>
  <c r="AT501" i="1"/>
  <c r="BE150" i="1"/>
  <c r="BE456" i="1"/>
  <c r="AT456" i="1"/>
  <c r="BE672" i="1"/>
  <c r="BE600" i="1"/>
  <c r="BE240" i="1"/>
  <c r="AT240" i="1"/>
  <c r="BE366" i="1"/>
  <c r="AT366" i="1"/>
  <c r="BE510" i="1"/>
  <c r="BE159" i="1"/>
  <c r="BE474" i="1"/>
  <c r="BE69" i="1"/>
  <c r="AT69" i="1"/>
  <c r="BE438" i="1"/>
  <c r="AT438" i="1"/>
  <c r="BE267" i="1"/>
  <c r="AT267" i="1"/>
  <c r="BE303" i="1"/>
  <c r="BE708" i="1"/>
  <c r="AT708" i="1"/>
  <c r="BE402" i="1"/>
  <c r="AT402" i="1"/>
  <c r="AT429" i="1"/>
  <c r="BE429" i="1"/>
  <c r="BE276" i="1"/>
  <c r="AT276" i="1"/>
  <c r="BE312" i="1"/>
  <c r="AT312" i="1"/>
  <c r="BE447" i="1"/>
  <c r="AT447" i="1"/>
  <c r="AT717" i="1"/>
  <c r="BE717" i="1"/>
  <c r="BD627" i="1"/>
  <c r="AS627" i="1"/>
  <c r="BD555" i="1"/>
  <c r="BD348" i="1"/>
  <c r="AS348" i="1"/>
  <c r="BD519" i="1"/>
  <c r="AS519" i="1"/>
  <c r="BD168" i="1"/>
  <c r="AS168" i="1"/>
  <c r="BD96" i="1"/>
  <c r="AS96" i="1"/>
  <c r="BD339" i="1"/>
  <c r="AS339" i="1"/>
  <c r="BD690" i="1"/>
  <c r="AS690" i="1"/>
  <c r="BD618" i="1"/>
  <c r="AS618" i="1"/>
  <c r="BD546" i="1"/>
  <c r="AS546" i="1"/>
  <c r="BD366" i="1"/>
  <c r="AS366" i="1"/>
  <c r="BD528" i="1"/>
  <c r="AS528" i="1"/>
  <c r="BD213" i="1"/>
  <c r="AS213" i="1"/>
  <c r="BD141" i="1"/>
  <c r="AS141" i="1"/>
  <c r="BD321" i="1"/>
  <c r="BD681" i="1"/>
  <c r="BD645" i="1"/>
  <c r="AS645" i="1"/>
  <c r="BD573" i="1"/>
  <c r="AS573" i="1"/>
  <c r="BD483" i="1"/>
  <c r="AS483" i="1"/>
  <c r="BD42" i="1"/>
  <c r="AS42" i="1"/>
  <c r="BD186" i="1"/>
  <c r="AS186" i="1"/>
  <c r="BD114" i="1"/>
  <c r="AS114" i="1"/>
  <c r="BD375" i="1"/>
  <c r="BD672" i="1"/>
  <c r="BD600" i="1"/>
  <c r="BD240" i="1"/>
  <c r="AS240" i="1"/>
  <c r="BD330" i="1"/>
  <c r="AS330" i="1"/>
  <c r="BD510" i="1"/>
  <c r="AS510" i="1"/>
  <c r="BD159" i="1"/>
  <c r="BD474" i="1"/>
  <c r="BD33" i="1"/>
  <c r="AS33" i="1"/>
  <c r="BD411" i="1"/>
  <c r="AS411" i="1"/>
  <c r="BD726" i="1"/>
  <c r="AS726" i="1"/>
  <c r="BD285" i="1"/>
  <c r="BD537" i="1"/>
  <c r="AS537" i="1"/>
  <c r="BD735" i="1"/>
  <c r="BD6" i="1"/>
  <c r="AS6" i="1"/>
  <c r="BD258" i="1"/>
  <c r="BD294" i="1"/>
  <c r="BD420" i="1"/>
  <c r="AS420" i="1"/>
  <c r="BD717" i="1"/>
  <c r="AS717" i="1"/>
  <c r="BE647" i="1"/>
  <c r="AT647" i="1"/>
  <c r="BE575" i="1"/>
  <c r="AT575" i="1"/>
  <c r="BE485" i="1"/>
  <c r="AT485" i="1"/>
  <c r="BE80" i="1"/>
  <c r="AT80" i="1"/>
  <c r="BE188" i="1"/>
  <c r="AT188" i="1"/>
  <c r="BE116" i="1"/>
  <c r="AT116" i="1"/>
  <c r="BE341" i="1"/>
  <c r="AT341" i="1"/>
  <c r="BE674" i="1"/>
  <c r="AT674" i="1"/>
  <c r="BE602" i="1"/>
  <c r="AT602" i="1"/>
  <c r="BE242" i="1"/>
  <c r="AT242" i="1"/>
  <c r="BE368" i="1"/>
  <c r="AT368" i="1"/>
  <c r="BE512" i="1"/>
  <c r="AT512" i="1"/>
  <c r="BE161" i="1"/>
  <c r="AT161" i="1"/>
  <c r="BE476" i="1"/>
  <c r="AT476" i="1"/>
  <c r="BE323" i="1"/>
  <c r="AT323" i="1"/>
  <c r="BE665" i="1"/>
  <c r="AT665" i="1"/>
  <c r="BE593" i="1"/>
  <c r="AT593" i="1"/>
  <c r="BE233" i="1"/>
  <c r="AT233" i="1"/>
  <c r="BE44" i="1"/>
  <c r="AT44" i="1"/>
  <c r="BE206" i="1"/>
  <c r="AT206" i="1"/>
  <c r="BE134" i="1"/>
  <c r="AT134" i="1"/>
  <c r="BE377" i="1"/>
  <c r="AT377" i="1"/>
  <c r="BE53" i="1"/>
  <c r="AT53" i="1"/>
  <c r="BE656" i="1"/>
  <c r="AT656" i="1"/>
  <c r="BE584" i="1"/>
  <c r="AT584" i="1"/>
  <c r="BE224" i="1"/>
  <c r="AT224" i="1"/>
  <c r="BE62" i="1"/>
  <c r="AT62" i="1"/>
  <c r="BE494" i="1"/>
  <c r="AT494" i="1"/>
  <c r="BE179" i="1"/>
  <c r="AT179" i="1"/>
  <c r="BE107" i="1"/>
  <c r="AT107" i="1"/>
  <c r="BE35" i="1"/>
  <c r="AT35" i="1"/>
  <c r="AT431" i="1"/>
  <c r="BE431" i="1"/>
  <c r="BE314" i="1"/>
  <c r="AT314" i="1"/>
  <c r="BE449" i="1"/>
  <c r="AT449" i="1"/>
  <c r="AT719" i="1"/>
  <c r="BE719" i="1"/>
  <c r="BE305" i="1"/>
  <c r="AT305" i="1"/>
  <c r="BE269" i="1"/>
  <c r="AT269" i="1"/>
  <c r="BE710" i="1"/>
  <c r="AT710" i="1"/>
  <c r="BE422" i="1"/>
  <c r="AT422" i="1"/>
  <c r="BE296" i="1"/>
  <c r="AT296" i="1"/>
  <c r="BE260" i="1"/>
  <c r="AT260" i="1"/>
  <c r="BH629" i="1"/>
  <c r="AW629" i="1"/>
  <c r="BH557" i="1"/>
  <c r="AW557" i="1"/>
  <c r="AW386" i="1"/>
  <c r="BH386" i="1"/>
  <c r="BH521" i="1"/>
  <c r="AW521" i="1"/>
  <c r="BH170" i="1"/>
  <c r="AW170" i="1"/>
  <c r="BH98" i="1"/>
  <c r="AW98" i="1"/>
  <c r="BH89" i="1"/>
  <c r="AW89" i="1"/>
  <c r="BH656" i="1"/>
  <c r="AW656" i="1"/>
  <c r="BH584" i="1"/>
  <c r="AW584" i="1"/>
  <c r="BH224" i="1"/>
  <c r="AW224" i="1"/>
  <c r="BH26" i="1"/>
  <c r="AW26" i="1"/>
  <c r="BH494" i="1"/>
  <c r="AW494" i="1"/>
  <c r="BH179" i="1"/>
  <c r="AW179" i="1"/>
  <c r="BH107" i="1"/>
  <c r="AW107" i="1"/>
  <c r="BH71" i="1"/>
  <c r="AW71" i="1"/>
  <c r="BH647" i="1"/>
  <c r="AW647" i="1"/>
  <c r="BH575" i="1"/>
  <c r="AW575" i="1"/>
  <c r="BH485" i="1"/>
  <c r="AW485" i="1"/>
  <c r="BH44" i="1"/>
  <c r="AW44" i="1"/>
  <c r="BH188" i="1"/>
  <c r="AW188" i="1"/>
  <c r="BH116" i="1"/>
  <c r="AW116" i="1"/>
  <c r="BH341" i="1"/>
  <c r="AW341" i="1"/>
  <c r="BH701" i="1"/>
  <c r="AW701" i="1"/>
  <c r="BH638" i="1"/>
  <c r="AW638" i="1"/>
  <c r="BH566" i="1"/>
  <c r="AW566" i="1"/>
  <c r="AW467" i="1"/>
  <c r="BH467" i="1"/>
  <c r="BH62" i="1"/>
  <c r="AW62" i="1"/>
  <c r="BH197" i="1"/>
  <c r="AW197" i="1"/>
  <c r="BH125" i="1"/>
  <c r="AW125" i="1"/>
  <c r="BH395" i="1"/>
  <c r="AW395" i="1"/>
  <c r="BH35" i="1"/>
  <c r="AW35" i="1"/>
  <c r="BH737" i="1"/>
  <c r="AW737" i="1"/>
  <c r="BH8" i="1"/>
  <c r="AW8" i="1"/>
  <c r="BH413" i="1"/>
  <c r="AW413" i="1"/>
  <c r="BH728" i="1"/>
  <c r="AW728" i="1"/>
  <c r="BH440" i="1"/>
  <c r="AW440" i="1"/>
  <c r="BH404" i="1"/>
  <c r="AW404" i="1"/>
  <c r="BH278" i="1"/>
  <c r="AW278" i="1"/>
  <c r="BH719" i="1"/>
  <c r="AW719" i="1"/>
  <c r="BH305" i="1"/>
  <c r="AW305" i="1"/>
  <c r="BH269" i="1"/>
  <c r="AW269" i="1"/>
  <c r="BB629" i="1"/>
  <c r="AQ629" i="1"/>
  <c r="BB557" i="1"/>
  <c r="AQ557" i="1"/>
  <c r="BB386" i="1"/>
  <c r="AQ386" i="1"/>
  <c r="AQ80" i="1"/>
  <c r="BB80" i="1"/>
  <c r="BB206" i="1"/>
  <c r="AQ206" i="1"/>
  <c r="BB134" i="1"/>
  <c r="AQ134" i="1"/>
  <c r="BB341" i="1"/>
  <c r="AQ341" i="1"/>
  <c r="BB692" i="1"/>
  <c r="AQ692" i="1"/>
  <c r="BB620" i="1"/>
  <c r="AQ620" i="1"/>
  <c r="BB548" i="1"/>
  <c r="AQ548" i="1"/>
  <c r="BB368" i="1"/>
  <c r="AQ368" i="1"/>
  <c r="BB530" i="1"/>
  <c r="AQ530" i="1"/>
  <c r="BB215" i="1"/>
  <c r="AQ215" i="1"/>
  <c r="BB143" i="1"/>
  <c r="AQ143" i="1"/>
  <c r="BB323" i="1"/>
  <c r="AQ323" i="1"/>
  <c r="BB683" i="1"/>
  <c r="AQ683" i="1"/>
  <c r="BB611" i="1"/>
  <c r="AQ611" i="1"/>
  <c r="BB251" i="1"/>
  <c r="AQ251" i="1"/>
  <c r="AQ44" i="1"/>
  <c r="BB44" i="1"/>
  <c r="BB188" i="1"/>
  <c r="AQ188" i="1"/>
  <c r="BB116" i="1"/>
  <c r="AQ116" i="1"/>
  <c r="BB377" i="1"/>
  <c r="AQ377" i="1"/>
  <c r="BB701" i="1"/>
  <c r="AQ701" i="1"/>
  <c r="BB638" i="1"/>
  <c r="AQ638" i="1"/>
  <c r="BB566" i="1"/>
  <c r="AQ566" i="1"/>
  <c r="BB467" i="1"/>
  <c r="AQ467" i="1"/>
  <c r="AQ62" i="1"/>
  <c r="BB62" i="1"/>
  <c r="BB197" i="1"/>
  <c r="AQ197" i="1"/>
  <c r="BB125" i="1"/>
  <c r="AQ125" i="1"/>
  <c r="BB395" i="1"/>
  <c r="AQ395" i="1"/>
  <c r="AQ35" i="1"/>
  <c r="BB35" i="1"/>
  <c r="BB314" i="1"/>
  <c r="AQ314" i="1"/>
  <c r="BB431" i="1"/>
  <c r="AQ431" i="1"/>
  <c r="BB413" i="1"/>
  <c r="AQ413" i="1"/>
  <c r="BB719" i="1"/>
  <c r="AQ719" i="1"/>
  <c r="BB710" i="1"/>
  <c r="AQ710" i="1"/>
  <c r="BB422" i="1"/>
  <c r="AQ422" i="1"/>
  <c r="BB296" i="1"/>
  <c r="AQ296" i="1"/>
  <c r="BB260" i="1"/>
  <c r="AQ260" i="1"/>
  <c r="BB305" i="1"/>
  <c r="AQ305" i="1"/>
  <c r="BB269" i="1"/>
  <c r="AQ269" i="1"/>
  <c r="BB663" i="1"/>
  <c r="BB609" i="1"/>
  <c r="AQ609" i="1"/>
  <c r="BB249" i="1"/>
  <c r="BB384" i="1"/>
  <c r="BB501" i="1"/>
  <c r="AQ501" i="1"/>
  <c r="BB150" i="1"/>
  <c r="AQ150" i="1"/>
  <c r="BB456" i="1"/>
  <c r="AQ51" i="1"/>
  <c r="BB51" i="1"/>
  <c r="BB636" i="1"/>
  <c r="BB564" i="1"/>
  <c r="AQ564" i="1"/>
  <c r="BB465" i="1"/>
  <c r="AQ60" i="1"/>
  <c r="BB60" i="1"/>
  <c r="BB195" i="1"/>
  <c r="BB123" i="1"/>
  <c r="AQ123" i="1"/>
  <c r="BB357" i="1"/>
  <c r="AQ357" i="1"/>
  <c r="BB699" i="1"/>
  <c r="BB591" i="1"/>
  <c r="BB231" i="1"/>
  <c r="AQ78" i="1"/>
  <c r="BB78" i="1"/>
  <c r="BB204" i="1"/>
  <c r="AQ204" i="1"/>
  <c r="BB132" i="1"/>
  <c r="AQ132" i="1"/>
  <c r="BB393" i="1"/>
  <c r="BB87" i="1"/>
  <c r="BB654" i="1"/>
  <c r="AQ654" i="1"/>
  <c r="BB582" i="1"/>
  <c r="AQ582" i="1"/>
  <c r="BB222" i="1"/>
  <c r="AQ222" i="1"/>
  <c r="AQ24" i="1"/>
  <c r="BB24" i="1"/>
  <c r="BB492" i="1"/>
  <c r="BB177" i="1"/>
  <c r="AQ177" i="1"/>
  <c r="BB105" i="1"/>
  <c r="AQ105" i="1"/>
  <c r="AQ69" i="1"/>
  <c r="BB69" i="1"/>
  <c r="BB6" i="1"/>
  <c r="BB258" i="1"/>
  <c r="BB294" i="1"/>
  <c r="BB420" i="1"/>
  <c r="AQ420" i="1"/>
  <c r="BB15" i="1"/>
  <c r="BB438" i="1"/>
  <c r="AQ438" i="1"/>
  <c r="BB267" i="1"/>
  <c r="BB303" i="1"/>
  <c r="AQ303" i="1"/>
  <c r="BB708" i="1"/>
  <c r="AQ708" i="1"/>
  <c r="BB717" i="1"/>
  <c r="AQ717" i="1"/>
  <c r="AD673" i="1"/>
  <c r="AD601" i="1"/>
  <c r="AD241" i="1"/>
  <c r="AD367" i="1"/>
  <c r="AD529" i="1"/>
  <c r="AD214" i="1"/>
  <c r="AD142" i="1"/>
  <c r="AD358" i="1"/>
  <c r="AD664" i="1"/>
  <c r="AD592" i="1"/>
  <c r="AD232" i="1"/>
  <c r="AD502" i="1"/>
  <c r="AD151" i="1"/>
  <c r="AD457" i="1"/>
  <c r="AD340" i="1"/>
  <c r="AD691" i="1"/>
  <c r="AD619" i="1"/>
  <c r="AD547" i="1"/>
  <c r="AD331" i="1"/>
  <c r="AD511" i="1"/>
  <c r="AD160" i="1"/>
  <c r="AD475" i="1"/>
  <c r="AD70" i="1"/>
  <c r="AD646" i="1"/>
  <c r="AD574" i="1"/>
  <c r="AD484" i="1"/>
  <c r="AD349" i="1"/>
  <c r="AD520" i="1"/>
  <c r="AD169" i="1"/>
  <c r="AD97" i="1"/>
  <c r="AD52" i="1"/>
  <c r="AD259" i="1"/>
  <c r="AD295" i="1"/>
  <c r="AD538" i="1"/>
  <c r="AD439" i="1"/>
  <c r="AD421" i="1"/>
  <c r="AD286" i="1"/>
  <c r="AD448" i="1"/>
  <c r="AD403" i="1"/>
  <c r="AD430" i="1"/>
  <c r="BA673" i="1"/>
  <c r="AP673" i="1"/>
  <c r="BA601" i="1"/>
  <c r="BA241" i="1"/>
  <c r="BA331" i="1"/>
  <c r="BA529" i="1"/>
  <c r="AP529" i="1"/>
  <c r="BA214" i="1"/>
  <c r="AP214" i="1"/>
  <c r="BA142" i="1"/>
  <c r="AP142" i="1"/>
  <c r="BA322" i="1"/>
  <c r="BA628" i="1"/>
  <c r="AP628" i="1"/>
  <c r="BA556" i="1"/>
  <c r="BA349" i="1"/>
  <c r="BA502" i="1"/>
  <c r="AP502" i="1"/>
  <c r="BA151" i="1"/>
  <c r="BA457" i="1"/>
  <c r="AP457" i="1"/>
  <c r="BA88" i="1"/>
  <c r="BA700" i="1"/>
  <c r="AP700" i="1"/>
  <c r="BA655" i="1"/>
  <c r="AP655" i="1"/>
  <c r="BA583" i="1"/>
  <c r="AP583" i="1"/>
  <c r="BA223" i="1"/>
  <c r="AP223" i="1"/>
  <c r="BA25" i="1"/>
  <c r="AP25" i="1"/>
  <c r="BA196" i="1"/>
  <c r="AP196" i="1"/>
  <c r="BA124" i="1"/>
  <c r="AP124" i="1"/>
  <c r="BA358" i="1"/>
  <c r="AP358" i="1"/>
  <c r="BA682" i="1"/>
  <c r="BA646" i="1"/>
  <c r="BA574" i="1"/>
  <c r="AP574" i="1"/>
  <c r="BA484" i="1"/>
  <c r="AP484" i="1"/>
  <c r="BA520" i="1"/>
  <c r="BA169" i="1"/>
  <c r="AP169" i="1"/>
  <c r="BA97" i="1"/>
  <c r="BA340" i="1"/>
  <c r="AP340" i="1"/>
  <c r="BA259" i="1"/>
  <c r="BA295" i="1"/>
  <c r="BA736" i="1"/>
  <c r="AP736" i="1"/>
  <c r="BA7" i="1"/>
  <c r="AP7" i="1"/>
  <c r="BA286" i="1"/>
  <c r="AP286" i="1"/>
  <c r="BA448" i="1"/>
  <c r="BA16" i="1"/>
  <c r="BA727" i="1"/>
  <c r="BA430" i="1"/>
  <c r="AE313" i="1"/>
  <c r="BB691" i="1"/>
  <c r="BB619" i="1"/>
  <c r="BB547" i="1"/>
  <c r="AQ547" i="1"/>
  <c r="BB331" i="1"/>
  <c r="BB511" i="1"/>
  <c r="BB160" i="1"/>
  <c r="AQ160" i="1"/>
  <c r="BB475" i="1"/>
  <c r="BB70" i="1"/>
  <c r="AQ70" i="1"/>
  <c r="BB646" i="1"/>
  <c r="BB574" i="1"/>
  <c r="AQ574" i="1"/>
  <c r="BB484" i="1"/>
  <c r="BB349" i="1"/>
  <c r="AQ349" i="1"/>
  <c r="BB520" i="1"/>
  <c r="AQ520" i="1"/>
  <c r="BB169" i="1"/>
  <c r="AQ169" i="1"/>
  <c r="BB97" i="1"/>
  <c r="AQ97" i="1"/>
  <c r="BB376" i="1"/>
  <c r="BB673" i="1"/>
  <c r="AQ673" i="1"/>
  <c r="BB601" i="1"/>
  <c r="BB241" i="1"/>
  <c r="BB367" i="1"/>
  <c r="BB529" i="1"/>
  <c r="AQ529" i="1"/>
  <c r="BB214" i="1"/>
  <c r="AQ214" i="1"/>
  <c r="BB142" i="1"/>
  <c r="AQ142" i="1"/>
  <c r="BB358" i="1"/>
  <c r="AQ358" i="1"/>
  <c r="BB628" i="1"/>
  <c r="AQ628" i="1"/>
  <c r="BB556" i="1"/>
  <c r="BB43" i="1"/>
  <c r="AQ43" i="1"/>
  <c r="BB187" i="1"/>
  <c r="AQ187" i="1"/>
  <c r="BB115" i="1"/>
  <c r="BB340" i="1"/>
  <c r="AQ340" i="1"/>
  <c r="BB268" i="1"/>
  <c r="BB304" i="1"/>
  <c r="AQ304" i="1"/>
  <c r="BB709" i="1"/>
  <c r="BB439" i="1"/>
  <c r="AQ439" i="1"/>
  <c r="AQ7" i="1"/>
  <c r="BB7" i="1"/>
  <c r="BB259" i="1"/>
  <c r="BB295" i="1"/>
  <c r="BB16" i="1"/>
  <c r="BB313" i="1"/>
  <c r="BB430" i="1"/>
  <c r="AS382" i="1"/>
  <c r="AP382" i="1"/>
  <c r="AQ382" i="1"/>
  <c r="AW382" i="1"/>
  <c r="AU382" i="1"/>
  <c r="AP346" i="1"/>
  <c r="AQ346" i="1"/>
  <c r="AU409" i="1"/>
  <c r="AT409" i="1"/>
  <c r="AQ426" i="1"/>
  <c r="AQ291" i="1"/>
  <c r="AQ552" i="1"/>
  <c r="AQ30" i="1"/>
  <c r="AQ129" i="1"/>
  <c r="AQ192" i="1"/>
  <c r="AW426" i="1"/>
  <c r="AW408" i="1"/>
  <c r="AW624" i="1"/>
  <c r="AW480" i="1"/>
  <c r="AW696" i="1"/>
  <c r="AW354" i="1"/>
  <c r="AW651" i="1"/>
  <c r="AP12" i="1"/>
  <c r="AP129" i="1"/>
  <c r="AP30" i="1"/>
  <c r="AP84" i="1"/>
  <c r="AP111" i="1"/>
  <c r="AP75" i="1"/>
  <c r="AP588" i="1"/>
  <c r="AP660" i="1"/>
  <c r="AP561" i="1"/>
  <c r="AP633" i="1"/>
  <c r="AS300" i="1"/>
  <c r="AS192" i="1"/>
  <c r="AS651" i="1"/>
  <c r="AS147" i="1"/>
  <c r="AS660" i="1"/>
  <c r="AS354" i="1"/>
  <c r="AS561" i="1"/>
  <c r="AZ428" i="1"/>
  <c r="AO428" i="1"/>
  <c r="AN428" i="1"/>
  <c r="AZ410" i="1"/>
  <c r="AO410" i="1"/>
  <c r="AN410" i="1"/>
  <c r="AZ707" i="1"/>
  <c r="AO707" i="1"/>
  <c r="AN707" i="1"/>
  <c r="AZ437" i="1"/>
  <c r="AO437" i="1"/>
  <c r="AN437" i="1"/>
  <c r="AZ338" i="1"/>
  <c r="AO338" i="1"/>
  <c r="AN338" i="1"/>
  <c r="AZ347" i="1"/>
  <c r="AO347" i="1"/>
  <c r="AN347" i="1"/>
  <c r="AZ320" i="1"/>
  <c r="AN320" i="1"/>
  <c r="AZ329" i="1"/>
  <c r="AO329" i="1"/>
  <c r="AN329" i="1"/>
  <c r="AT12" i="1"/>
  <c r="AT426" i="1"/>
  <c r="AT75" i="1"/>
  <c r="AT543" i="1"/>
  <c r="AT111" i="1"/>
  <c r="AT345" i="1"/>
  <c r="AT228" i="1"/>
  <c r="AT174" i="1"/>
  <c r="AT561" i="1"/>
  <c r="AP679" i="1"/>
  <c r="AQ679" i="1"/>
  <c r="AU112" i="1"/>
  <c r="AW112" i="1"/>
  <c r="AQ112" i="1"/>
  <c r="AP112" i="1"/>
  <c r="AT112" i="1"/>
  <c r="AP598" i="1"/>
  <c r="AQ598" i="1"/>
  <c r="AS598" i="1"/>
  <c r="AU508" i="1"/>
  <c r="AS508" i="1"/>
  <c r="AP508" i="1"/>
  <c r="AU589" i="1"/>
  <c r="AP589" i="1"/>
  <c r="AQ589" i="1"/>
  <c r="AS589" i="1"/>
  <c r="AT589" i="1"/>
  <c r="AS76" i="1"/>
  <c r="AT76" i="1"/>
  <c r="AU130" i="1"/>
  <c r="AW130" i="1"/>
  <c r="AQ130" i="1"/>
  <c r="AS130" i="1"/>
  <c r="AT130" i="1"/>
  <c r="AU616" i="1"/>
  <c r="AP616" i="1"/>
  <c r="AT616" i="1"/>
  <c r="AP4" i="1"/>
  <c r="AW4" i="1"/>
  <c r="AU4" i="1"/>
  <c r="AQ4" i="1"/>
  <c r="AS4" i="1"/>
  <c r="AT4" i="1"/>
  <c r="AS292" i="1"/>
  <c r="AT292" i="1"/>
  <c r="AQ292" i="1"/>
  <c r="AU292" i="1"/>
  <c r="AP292" i="1"/>
  <c r="AS301" i="1"/>
  <c r="AT301" i="1"/>
  <c r="AO390" i="1"/>
  <c r="AP446" i="1"/>
  <c r="J269" i="1"/>
  <c r="AJ269" i="1" s="1"/>
  <c r="J287" i="1"/>
  <c r="AJ287" i="1" s="1"/>
  <c r="J305" i="1"/>
  <c r="AJ305" i="1" s="1"/>
  <c r="J404" i="1"/>
  <c r="AJ404" i="1" s="1"/>
  <c r="J422" i="1"/>
  <c r="AJ422" i="1" s="1"/>
  <c r="J440" i="1"/>
  <c r="AJ440" i="1" s="1"/>
  <c r="J539" i="1"/>
  <c r="AJ539" i="1" s="1"/>
  <c r="J710" i="1"/>
  <c r="AJ710" i="1" s="1"/>
  <c r="J728" i="1"/>
  <c r="AJ728" i="1" s="1"/>
  <c r="J719" i="1"/>
  <c r="AJ719" i="1" s="1"/>
  <c r="J260" i="1"/>
  <c r="AJ260" i="1" s="1"/>
  <c r="J278" i="1"/>
  <c r="AJ278" i="1" s="1"/>
  <c r="J296" i="1"/>
  <c r="AJ296" i="1" s="1"/>
  <c r="J449" i="1"/>
  <c r="AJ449" i="1" s="1"/>
  <c r="J8" i="1"/>
  <c r="AJ8" i="1" s="1"/>
  <c r="J737" i="1"/>
  <c r="AJ737" i="1" s="1"/>
  <c r="J413" i="1"/>
  <c r="AJ413" i="1" s="1"/>
  <c r="J314" i="1"/>
  <c r="AJ314" i="1" s="1"/>
  <c r="J431" i="1"/>
  <c r="AJ431" i="1" s="1"/>
  <c r="J17" i="1"/>
  <c r="AJ17" i="1" s="1"/>
  <c r="J35" i="1"/>
  <c r="AJ35" i="1" s="1"/>
  <c r="J359" i="1"/>
  <c r="AJ359" i="1" s="1"/>
  <c r="J476" i="1"/>
  <c r="AJ476" i="1" s="1"/>
  <c r="J125" i="1"/>
  <c r="AJ125" i="1" s="1"/>
  <c r="J161" i="1"/>
  <c r="AJ161" i="1" s="1"/>
  <c r="J197" i="1"/>
  <c r="AJ197" i="1" s="1"/>
  <c r="J512" i="1"/>
  <c r="AJ512" i="1" s="1"/>
  <c r="J62" i="1"/>
  <c r="AJ62" i="1" s="1"/>
  <c r="J332" i="1"/>
  <c r="AJ332" i="1" s="1"/>
  <c r="J467" i="1"/>
  <c r="AJ467" i="1" s="1"/>
  <c r="J242" i="1"/>
  <c r="AJ242" i="1" s="1"/>
  <c r="J566" i="1"/>
  <c r="AJ566" i="1" s="1"/>
  <c r="J602" i="1"/>
  <c r="AJ602" i="1" s="1"/>
  <c r="J638" i="1"/>
  <c r="AJ638" i="1" s="1"/>
  <c r="J674" i="1"/>
  <c r="AJ674" i="1" s="1"/>
  <c r="J53" i="1"/>
  <c r="AJ53" i="1" s="1"/>
  <c r="J377" i="1"/>
  <c r="AJ377" i="1" s="1"/>
  <c r="J458" i="1"/>
  <c r="AJ458" i="1" s="1"/>
  <c r="J116" i="1"/>
  <c r="AJ116" i="1" s="1"/>
  <c r="J152" i="1"/>
  <c r="AJ152" i="1" s="1"/>
  <c r="J188" i="1"/>
  <c r="AJ188" i="1" s="1"/>
  <c r="J503" i="1"/>
  <c r="AJ503" i="1" s="1"/>
  <c r="J44" i="1"/>
  <c r="AJ44" i="1" s="1"/>
  <c r="J485" i="1"/>
  <c r="AJ485" i="1" s="1"/>
  <c r="J251" i="1"/>
  <c r="AJ251" i="1" s="1"/>
  <c r="J575" i="1"/>
  <c r="AJ575" i="1" s="1"/>
  <c r="J611" i="1"/>
  <c r="AJ611" i="1" s="1"/>
  <c r="J647" i="1"/>
  <c r="AJ647" i="1" s="1"/>
  <c r="J683" i="1"/>
  <c r="AJ683" i="1" s="1"/>
  <c r="J71" i="1"/>
  <c r="AJ71" i="1" s="1"/>
  <c r="J323" i="1"/>
  <c r="AJ323" i="1" s="1"/>
  <c r="J395" i="1"/>
  <c r="AJ395" i="1" s="1"/>
  <c r="J107" i="1"/>
  <c r="AJ107" i="1" s="1"/>
  <c r="J143" i="1"/>
  <c r="AJ143" i="1" s="1"/>
  <c r="J179" i="1"/>
  <c r="AJ179" i="1" s="1"/>
  <c r="J215" i="1"/>
  <c r="AJ215" i="1" s="1"/>
  <c r="J494" i="1"/>
  <c r="AJ494" i="1" s="1"/>
  <c r="J530" i="1"/>
  <c r="AJ530" i="1" s="1"/>
  <c r="J26" i="1"/>
  <c r="AJ26" i="1" s="1"/>
  <c r="J368" i="1"/>
  <c r="AJ368" i="1" s="1"/>
  <c r="J224" i="1"/>
  <c r="AJ224" i="1" s="1"/>
  <c r="J548" i="1"/>
  <c r="AJ548" i="1" s="1"/>
  <c r="J584" i="1"/>
  <c r="AJ584" i="1" s="1"/>
  <c r="J620" i="1"/>
  <c r="AJ620" i="1" s="1"/>
  <c r="J656" i="1"/>
  <c r="AJ656" i="1" s="1"/>
  <c r="J692" i="1"/>
  <c r="AJ692" i="1" s="1"/>
  <c r="J701" i="1"/>
  <c r="AJ701" i="1" s="1"/>
  <c r="J89" i="1"/>
  <c r="AJ89" i="1" s="1"/>
  <c r="J341" i="1"/>
  <c r="AJ341" i="1" s="1"/>
  <c r="J98" i="1"/>
  <c r="AJ98" i="1" s="1"/>
  <c r="J134" i="1"/>
  <c r="AJ134" i="1" s="1"/>
  <c r="J170" i="1"/>
  <c r="AJ170" i="1" s="1"/>
  <c r="J206" i="1"/>
  <c r="AJ206" i="1" s="1"/>
  <c r="J521" i="1"/>
  <c r="AJ521" i="1" s="1"/>
  <c r="J80" i="1"/>
  <c r="AJ80" i="1" s="1"/>
  <c r="J350" i="1"/>
  <c r="AJ350" i="1" s="1"/>
  <c r="J386" i="1"/>
  <c r="AJ386" i="1" s="1"/>
  <c r="J233" i="1"/>
  <c r="AJ233" i="1" s="1"/>
  <c r="J557" i="1"/>
  <c r="AJ557" i="1" s="1"/>
  <c r="J593" i="1"/>
  <c r="AJ593" i="1" s="1"/>
  <c r="J629" i="1"/>
  <c r="AJ629" i="1" s="1"/>
  <c r="J665" i="1"/>
  <c r="AJ665" i="1" s="1"/>
  <c r="AS607" i="1"/>
  <c r="AW607" i="1"/>
  <c r="AQ454" i="1"/>
  <c r="AP454" i="1"/>
  <c r="AO634" i="1"/>
  <c r="AO211" i="1"/>
  <c r="AS553" i="1"/>
  <c r="AT553" i="1"/>
  <c r="AQ553" i="1"/>
  <c r="AP553" i="1"/>
  <c r="AS85" i="1"/>
  <c r="AT85" i="1"/>
  <c r="AQ85" i="1"/>
  <c r="AU85" i="1"/>
  <c r="AP85" i="1"/>
  <c r="AQ283" i="1"/>
  <c r="AS283" i="1"/>
  <c r="AP283" i="1"/>
  <c r="AN311" i="1"/>
  <c r="AZ311" i="1"/>
  <c r="AO311" i="1"/>
  <c r="AN275" i="1"/>
  <c r="AZ275" i="1"/>
  <c r="AO275" i="1"/>
  <c r="AN266" i="1"/>
  <c r="AZ266" i="1"/>
  <c r="AO266" i="1"/>
  <c r="AN455" i="1"/>
  <c r="AZ455" i="1"/>
  <c r="AO455" i="1"/>
  <c r="AN149" i="1"/>
  <c r="AZ149" i="1"/>
  <c r="AO149" i="1"/>
  <c r="AN500" i="1"/>
  <c r="AZ500" i="1"/>
  <c r="AO500" i="1"/>
  <c r="AN554" i="1"/>
  <c r="AZ554" i="1"/>
  <c r="AO554" i="1"/>
  <c r="AN626" i="1"/>
  <c r="AZ626" i="1"/>
  <c r="AO626" i="1"/>
  <c r="AZ698" i="1"/>
  <c r="AO698" i="1"/>
  <c r="AN698" i="1"/>
  <c r="AN239" i="1"/>
  <c r="AZ239" i="1"/>
  <c r="AO239" i="1"/>
  <c r="AN671" i="1"/>
  <c r="AT671" i="1" s="1"/>
  <c r="AZ671" i="1"/>
  <c r="AO671" i="1"/>
  <c r="AN59" i="1"/>
  <c r="AO59" i="1" s="1"/>
  <c r="AZ59" i="1"/>
  <c r="AN221" i="1"/>
  <c r="AZ221" i="1"/>
  <c r="AO221" i="1"/>
  <c r="AN653" i="1"/>
  <c r="AZ653" i="1"/>
  <c r="AO653" i="1"/>
  <c r="BF681" i="1"/>
  <c r="AU681" i="1"/>
  <c r="BF573" i="1"/>
  <c r="AU573" i="1"/>
  <c r="BF483" i="1"/>
  <c r="AU42" i="1"/>
  <c r="BF42" i="1"/>
  <c r="BF186" i="1"/>
  <c r="AU186" i="1"/>
  <c r="BF114" i="1"/>
  <c r="BF393" i="1"/>
  <c r="AU393" i="1"/>
  <c r="AU51" i="1"/>
  <c r="BF51" i="1"/>
  <c r="BF636" i="1"/>
  <c r="AU636" i="1"/>
  <c r="BF564" i="1"/>
  <c r="BF465" i="1"/>
  <c r="AU60" i="1"/>
  <c r="BF60" i="1"/>
  <c r="BF195" i="1"/>
  <c r="AU195" i="1"/>
  <c r="BF123" i="1"/>
  <c r="AU123" i="1"/>
  <c r="BF357" i="1"/>
  <c r="BF627" i="1"/>
  <c r="BF555" i="1"/>
  <c r="BF348" i="1"/>
  <c r="AU348" i="1"/>
  <c r="BF519" i="1"/>
  <c r="AU519" i="1"/>
  <c r="BF168" i="1"/>
  <c r="AU168" i="1"/>
  <c r="BF96" i="1"/>
  <c r="AU96" i="1"/>
  <c r="BF87" i="1"/>
  <c r="BF654" i="1"/>
  <c r="BF582" i="1"/>
  <c r="AU582" i="1"/>
  <c r="BF222" i="1"/>
  <c r="AU222" i="1"/>
  <c r="BF24" i="1"/>
  <c r="BF492" i="1"/>
  <c r="AU492" i="1"/>
  <c r="BF177" i="1"/>
  <c r="BF105" i="1"/>
  <c r="AU69" i="1"/>
  <c r="BF69" i="1"/>
  <c r="BF438" i="1"/>
  <c r="AU438" i="1"/>
  <c r="BF6" i="1"/>
  <c r="BF276" i="1"/>
  <c r="AU276" i="1"/>
  <c r="BF312" i="1"/>
  <c r="AU312" i="1"/>
  <c r="BF708" i="1"/>
  <c r="AU708" i="1"/>
  <c r="BF402" i="1"/>
  <c r="AU402" i="1"/>
  <c r="BF267" i="1"/>
  <c r="AU267" i="1"/>
  <c r="BF303" i="1"/>
  <c r="AU303" i="1"/>
  <c r="BF537" i="1"/>
  <c r="AU537" i="1"/>
  <c r="BF717" i="1"/>
  <c r="AU717" i="1"/>
  <c r="BH645" i="1"/>
  <c r="AW645" i="1"/>
  <c r="BH573" i="1"/>
  <c r="AW573" i="1"/>
  <c r="BH483" i="1"/>
  <c r="BH42" i="1"/>
  <c r="AW42" i="1"/>
  <c r="BH186" i="1"/>
  <c r="AW186" i="1"/>
  <c r="BH114" i="1"/>
  <c r="AW114" i="1"/>
  <c r="BH339" i="1"/>
  <c r="AW339" i="1"/>
  <c r="BH672" i="1"/>
  <c r="AW672" i="1"/>
  <c r="BH600" i="1"/>
  <c r="AW600" i="1"/>
  <c r="BH240" i="1"/>
  <c r="BH366" i="1"/>
  <c r="AW366" i="1"/>
  <c r="BH510" i="1"/>
  <c r="AW510" i="1"/>
  <c r="BH159" i="1"/>
  <c r="AW474" i="1"/>
  <c r="BH474" i="1"/>
  <c r="BH33" i="1"/>
  <c r="AW33" i="1"/>
  <c r="BH663" i="1"/>
  <c r="AW663" i="1"/>
  <c r="BH591" i="1"/>
  <c r="AW591" i="1"/>
  <c r="BH231" i="1"/>
  <c r="AW231" i="1"/>
  <c r="BH78" i="1"/>
  <c r="AW78" i="1"/>
  <c r="BH204" i="1"/>
  <c r="AW204" i="1"/>
  <c r="BH132" i="1"/>
  <c r="BH393" i="1"/>
  <c r="AW393" i="1"/>
  <c r="BH87" i="1"/>
  <c r="BH654" i="1"/>
  <c r="BH582" i="1"/>
  <c r="BH222" i="1"/>
  <c r="AW222" i="1"/>
  <c r="BH24" i="1"/>
  <c r="BH492" i="1"/>
  <c r="AW492" i="1"/>
  <c r="BH177" i="1"/>
  <c r="AW177" i="1"/>
  <c r="BH105" i="1"/>
  <c r="BH69" i="1"/>
  <c r="AW69" i="1"/>
  <c r="BH6" i="1"/>
  <c r="AW6" i="1"/>
  <c r="BH258" i="1"/>
  <c r="AW258" i="1"/>
  <c r="BH294" i="1"/>
  <c r="BH420" i="1"/>
  <c r="AW420" i="1"/>
  <c r="BH15" i="1"/>
  <c r="AW15" i="1"/>
  <c r="BH438" i="1"/>
  <c r="AW438" i="1"/>
  <c r="BH267" i="1"/>
  <c r="AW267" i="1"/>
  <c r="BH303" i="1"/>
  <c r="AW303" i="1"/>
  <c r="BH708" i="1"/>
  <c r="AW708" i="1"/>
  <c r="BH717" i="1"/>
  <c r="AW717" i="1"/>
  <c r="BD647" i="1"/>
  <c r="AS647" i="1"/>
  <c r="BD575" i="1"/>
  <c r="AS575" i="1"/>
  <c r="BD485" i="1"/>
  <c r="AS485" i="1"/>
  <c r="BD503" i="1"/>
  <c r="AS503" i="1"/>
  <c r="BD152" i="1"/>
  <c r="AS152" i="1"/>
  <c r="AS458" i="1"/>
  <c r="BD458" i="1"/>
  <c r="BD53" i="1"/>
  <c r="AS53" i="1"/>
  <c r="BD674" i="1"/>
  <c r="AS674" i="1"/>
  <c r="BD602" i="1"/>
  <c r="AS602" i="1"/>
  <c r="BD242" i="1"/>
  <c r="AS242" i="1"/>
  <c r="BD332" i="1"/>
  <c r="AS332" i="1"/>
  <c r="BD512" i="1"/>
  <c r="AS512" i="1"/>
  <c r="BD161" i="1"/>
  <c r="AS161" i="1"/>
  <c r="AS476" i="1"/>
  <c r="BD476" i="1"/>
  <c r="BD359" i="1"/>
  <c r="AS359" i="1"/>
  <c r="BD665" i="1"/>
  <c r="AS665" i="1"/>
  <c r="BD593" i="1"/>
  <c r="AS593" i="1"/>
  <c r="BD233" i="1"/>
  <c r="AS233" i="1"/>
  <c r="BD350" i="1"/>
  <c r="AS350" i="1"/>
  <c r="BD521" i="1"/>
  <c r="AS521" i="1"/>
  <c r="BD170" i="1"/>
  <c r="AS170" i="1"/>
  <c r="BD98" i="1"/>
  <c r="AS98" i="1"/>
  <c r="BD89" i="1"/>
  <c r="AS89" i="1"/>
  <c r="BD656" i="1"/>
  <c r="AS656" i="1"/>
  <c r="BD584" i="1"/>
  <c r="AS584" i="1"/>
  <c r="BD224" i="1"/>
  <c r="AS224" i="1"/>
  <c r="BD26" i="1"/>
  <c r="AS26" i="1"/>
  <c r="BD494" i="1"/>
  <c r="AS494" i="1"/>
  <c r="BD179" i="1"/>
  <c r="AS179" i="1"/>
  <c r="BD107" i="1"/>
  <c r="AS107" i="1"/>
  <c r="BD71" i="1"/>
  <c r="AS71" i="1"/>
  <c r="BD8" i="1"/>
  <c r="AS8" i="1"/>
  <c r="AS449" i="1"/>
  <c r="BD449" i="1"/>
  <c r="BD314" i="1"/>
  <c r="AS314" i="1"/>
  <c r="BD719" i="1"/>
  <c r="AS719" i="1"/>
  <c r="BD305" i="1"/>
  <c r="AS305" i="1"/>
  <c r="BD269" i="1"/>
  <c r="AS269" i="1"/>
  <c r="BD710" i="1"/>
  <c r="AS710" i="1"/>
  <c r="BD422" i="1"/>
  <c r="AS422" i="1"/>
  <c r="BD296" i="1"/>
  <c r="AS296" i="1"/>
  <c r="BD260" i="1"/>
  <c r="AS260" i="1"/>
  <c r="BA647" i="1"/>
  <c r="AP647" i="1"/>
  <c r="BA575" i="1"/>
  <c r="AP575" i="1"/>
  <c r="BA485" i="1"/>
  <c r="AP485" i="1"/>
  <c r="BA350" i="1"/>
  <c r="AP350" i="1"/>
  <c r="BA503" i="1"/>
  <c r="AP503" i="1"/>
  <c r="BA152" i="1"/>
  <c r="AP152" i="1"/>
  <c r="BA341" i="1"/>
  <c r="AP341" i="1"/>
  <c r="AP701" i="1"/>
  <c r="BA701" i="1"/>
  <c r="BA638" i="1"/>
  <c r="AP638" i="1"/>
  <c r="BA566" i="1"/>
  <c r="AP566" i="1"/>
  <c r="BA368" i="1"/>
  <c r="AP368" i="1"/>
  <c r="BA512" i="1"/>
  <c r="AP512" i="1"/>
  <c r="BA161" i="1"/>
  <c r="AP161" i="1"/>
  <c r="AP395" i="1"/>
  <c r="BA395" i="1"/>
  <c r="BA35" i="1"/>
  <c r="AP35" i="1"/>
  <c r="BA629" i="1"/>
  <c r="AP629" i="1"/>
  <c r="BA557" i="1"/>
  <c r="AP557" i="1"/>
  <c r="BA80" i="1"/>
  <c r="AP80" i="1"/>
  <c r="BA206" i="1"/>
  <c r="AP206" i="1"/>
  <c r="BA134" i="1"/>
  <c r="AP134" i="1"/>
  <c r="BA458" i="1"/>
  <c r="AP458" i="1"/>
  <c r="BA89" i="1"/>
  <c r="AP89" i="1"/>
  <c r="BA656" i="1"/>
  <c r="AP656" i="1"/>
  <c r="BA584" i="1"/>
  <c r="AP584" i="1"/>
  <c r="BA224" i="1"/>
  <c r="AP224" i="1"/>
  <c r="BA332" i="1"/>
  <c r="AP332" i="1"/>
  <c r="BA530" i="1"/>
  <c r="AP530" i="1"/>
  <c r="BA215" i="1"/>
  <c r="AP215" i="1"/>
  <c r="BA143" i="1"/>
  <c r="AP143" i="1"/>
  <c r="BA476" i="1"/>
  <c r="AP476" i="1"/>
  <c r="BA71" i="1"/>
  <c r="AP71" i="1"/>
  <c r="BA314" i="1"/>
  <c r="AP314" i="1"/>
  <c r="BA17" i="1"/>
  <c r="AP17" i="1"/>
  <c r="BA449" i="1"/>
  <c r="AP449" i="1"/>
  <c r="AP719" i="1"/>
  <c r="BA719" i="1"/>
  <c r="BA305" i="1"/>
  <c r="AP305" i="1"/>
  <c r="BA269" i="1"/>
  <c r="AP269" i="1"/>
  <c r="BA710" i="1"/>
  <c r="AP710" i="1"/>
  <c r="BA422" i="1"/>
  <c r="AP422" i="1"/>
  <c r="BA296" i="1"/>
  <c r="AP296" i="1"/>
  <c r="BA260" i="1"/>
  <c r="AP260" i="1"/>
  <c r="AD591" i="1"/>
  <c r="AD231" i="1"/>
  <c r="AD78" i="1"/>
  <c r="AD204" i="1"/>
  <c r="AD132" i="1"/>
  <c r="AD339" i="1"/>
  <c r="AD690" i="1"/>
  <c r="AD618" i="1"/>
  <c r="AD546" i="1"/>
  <c r="AD366" i="1"/>
  <c r="AD528" i="1"/>
  <c r="AD213" i="1"/>
  <c r="AD141" i="1"/>
  <c r="AD321" i="1"/>
  <c r="AD699" i="1"/>
  <c r="AD663" i="1"/>
  <c r="AD609" i="1"/>
  <c r="AD249" i="1"/>
  <c r="AD384" i="1"/>
  <c r="AD501" i="1"/>
  <c r="AD150" i="1"/>
  <c r="AD456" i="1"/>
  <c r="AD375" i="1"/>
  <c r="AD672" i="1"/>
  <c r="AD600" i="1"/>
  <c r="AD240" i="1"/>
  <c r="AD330" i="1"/>
  <c r="AD510" i="1"/>
  <c r="AD159" i="1"/>
  <c r="AD474" i="1"/>
  <c r="AD33" i="1"/>
  <c r="AD402" i="1"/>
  <c r="AD267" i="1"/>
  <c r="AD303" i="1"/>
  <c r="AD537" i="1"/>
  <c r="AD411" i="1"/>
  <c r="AD726" i="1"/>
  <c r="AD258" i="1"/>
  <c r="AD294" i="1"/>
  <c r="AD447" i="1"/>
  <c r="AD717" i="1"/>
  <c r="BE637" i="1"/>
  <c r="AT637" i="1"/>
  <c r="BE565" i="1"/>
  <c r="AT565" i="1"/>
  <c r="BE331" i="1"/>
  <c r="AT331" i="1"/>
  <c r="BE529" i="1"/>
  <c r="AT529" i="1"/>
  <c r="BE214" i="1"/>
  <c r="AT214" i="1"/>
  <c r="BE142" i="1"/>
  <c r="AT142" i="1"/>
  <c r="BE475" i="1"/>
  <c r="AT475" i="1"/>
  <c r="BE34" i="1"/>
  <c r="AT34" i="1"/>
  <c r="BE628" i="1"/>
  <c r="AT628" i="1"/>
  <c r="BE556" i="1"/>
  <c r="AT556" i="1"/>
  <c r="BE349" i="1"/>
  <c r="AT349" i="1"/>
  <c r="BE502" i="1"/>
  <c r="AT502" i="1"/>
  <c r="BE151" i="1"/>
  <c r="AT151" i="1"/>
  <c r="BE376" i="1"/>
  <c r="AT376" i="1"/>
  <c r="BE700" i="1"/>
  <c r="AT700" i="1"/>
  <c r="BE655" i="1"/>
  <c r="AT655" i="1"/>
  <c r="BE583" i="1"/>
  <c r="AT583" i="1"/>
  <c r="BE223" i="1"/>
  <c r="AT223" i="1"/>
  <c r="BE367" i="1"/>
  <c r="AT367" i="1"/>
  <c r="BE511" i="1"/>
  <c r="AT511" i="1"/>
  <c r="BE160" i="1"/>
  <c r="AT160" i="1"/>
  <c r="BE358" i="1"/>
  <c r="AT358" i="1"/>
  <c r="BE682" i="1"/>
  <c r="AT682" i="1"/>
  <c r="BE610" i="1"/>
  <c r="AT610" i="1"/>
  <c r="BE250" i="1"/>
  <c r="AT250" i="1"/>
  <c r="BE385" i="1"/>
  <c r="AT385" i="1"/>
  <c r="BE520" i="1"/>
  <c r="AT520" i="1"/>
  <c r="BE169" i="1"/>
  <c r="AT169" i="1"/>
  <c r="BE97" i="1"/>
  <c r="AT97" i="1"/>
  <c r="BE394" i="1"/>
  <c r="AT394" i="1"/>
  <c r="BE52" i="1"/>
  <c r="AT52" i="1"/>
  <c r="AT421" i="1"/>
  <c r="BE421" i="1"/>
  <c r="BE277" i="1"/>
  <c r="AT277" i="1"/>
  <c r="BE448" i="1"/>
  <c r="AT448" i="1"/>
  <c r="BE16" i="1"/>
  <c r="AT16" i="1"/>
  <c r="BE268" i="1"/>
  <c r="AT268" i="1"/>
  <c r="BE304" i="1"/>
  <c r="AT304" i="1"/>
  <c r="BE736" i="1"/>
  <c r="AT736" i="1"/>
  <c r="AT727" i="1"/>
  <c r="BE727" i="1"/>
  <c r="BE430" i="1"/>
  <c r="AT430" i="1"/>
  <c r="BE313" i="1"/>
  <c r="AT313" i="1"/>
  <c r="BH691" i="1"/>
  <c r="AW691" i="1"/>
  <c r="BH619" i="1"/>
  <c r="AW619" i="1"/>
  <c r="BH547" i="1"/>
  <c r="AW547" i="1"/>
  <c r="BH367" i="1"/>
  <c r="AW367" i="1"/>
  <c r="BH511" i="1"/>
  <c r="AW511" i="1"/>
  <c r="BH160" i="1"/>
  <c r="AW160" i="1"/>
  <c r="BH475" i="1"/>
  <c r="AW475" i="1"/>
  <c r="AW70" i="1"/>
  <c r="BH70" i="1"/>
  <c r="BH646" i="1"/>
  <c r="AW646" i="1"/>
  <c r="BH574" i="1"/>
  <c r="AW574" i="1"/>
  <c r="BH484" i="1"/>
  <c r="AW484" i="1"/>
  <c r="AW79" i="1"/>
  <c r="BH79" i="1"/>
  <c r="BH205" i="1"/>
  <c r="AW205" i="1"/>
  <c r="BH133" i="1"/>
  <c r="AW133" i="1"/>
  <c r="BH394" i="1"/>
  <c r="AW394" i="1"/>
  <c r="AW52" i="1"/>
  <c r="BH52" i="1"/>
  <c r="BH637" i="1"/>
  <c r="AW637" i="1"/>
  <c r="BH565" i="1"/>
  <c r="AW565" i="1"/>
  <c r="BH466" i="1"/>
  <c r="AW466" i="1"/>
  <c r="AW25" i="1"/>
  <c r="BH25" i="1"/>
  <c r="BH493" i="1"/>
  <c r="AW493" i="1"/>
  <c r="BH178" i="1"/>
  <c r="AW178" i="1"/>
  <c r="BH106" i="1"/>
  <c r="AW106" i="1"/>
  <c r="AW34" i="1"/>
  <c r="BH34" i="1"/>
  <c r="BH628" i="1"/>
  <c r="AW628" i="1"/>
  <c r="BH556" i="1"/>
  <c r="AW556" i="1"/>
  <c r="BH349" i="1"/>
  <c r="AW349" i="1"/>
  <c r="BH502" i="1"/>
  <c r="AW502" i="1"/>
  <c r="BH151" i="1"/>
  <c r="AW151" i="1"/>
  <c r="BH457" i="1"/>
  <c r="AW457" i="1"/>
  <c r="BH88" i="1"/>
  <c r="AW88" i="1"/>
  <c r="BH286" i="1"/>
  <c r="AW286" i="1"/>
  <c r="BH448" i="1"/>
  <c r="AW448" i="1"/>
  <c r="AW736" i="1"/>
  <c r="BH736" i="1"/>
  <c r="BH727" i="1"/>
  <c r="AW727" i="1"/>
  <c r="BH421" i="1"/>
  <c r="AW421" i="1"/>
  <c r="BH277" i="1"/>
  <c r="AW277" i="1"/>
  <c r="BH538" i="1"/>
  <c r="AW538" i="1"/>
  <c r="BH403" i="1"/>
  <c r="AW403" i="1"/>
  <c r="BH718" i="1"/>
  <c r="AW718" i="1"/>
  <c r="BH412" i="1"/>
  <c r="AW412" i="1"/>
  <c r="BD637" i="1"/>
  <c r="AS637" i="1"/>
  <c r="BD565" i="1"/>
  <c r="AS565" i="1"/>
  <c r="BD466" i="1"/>
  <c r="AS466" i="1"/>
  <c r="AS25" i="1"/>
  <c r="BD25" i="1"/>
  <c r="BD493" i="1"/>
  <c r="AS493" i="1"/>
  <c r="BD178" i="1"/>
  <c r="AS178" i="1"/>
  <c r="BD106" i="1"/>
  <c r="BD34" i="1"/>
  <c r="BD628" i="1"/>
  <c r="BD556" i="1"/>
  <c r="AS43" i="1"/>
  <c r="BD43" i="1"/>
  <c r="BD187" i="1"/>
  <c r="AS187" i="1"/>
  <c r="BD115" i="1"/>
  <c r="AS115" i="1"/>
  <c r="BD340" i="1"/>
  <c r="AS340" i="1"/>
  <c r="BD700" i="1"/>
  <c r="BD655" i="1"/>
  <c r="BD583" i="1"/>
  <c r="AS583" i="1"/>
  <c r="BD223" i="1"/>
  <c r="AS223" i="1"/>
  <c r="AS61" i="1"/>
  <c r="BD61" i="1"/>
  <c r="BD196" i="1"/>
  <c r="AS196" i="1"/>
  <c r="BD124" i="1"/>
  <c r="AS124" i="1"/>
  <c r="BD322" i="1"/>
  <c r="AS322" i="1"/>
  <c r="BD682" i="1"/>
  <c r="AS682" i="1"/>
  <c r="BD610" i="1"/>
  <c r="BD250" i="1"/>
  <c r="AS250" i="1"/>
  <c r="BD385" i="1"/>
  <c r="AS385" i="1"/>
  <c r="BD79" i="1"/>
  <c r="BD205" i="1"/>
  <c r="AS205" i="1"/>
  <c r="BD133" i="1"/>
  <c r="AS133" i="1"/>
  <c r="BD394" i="1"/>
  <c r="AS394" i="1"/>
  <c r="BD52" i="1"/>
  <c r="BD421" i="1"/>
  <c r="AS421" i="1"/>
  <c r="BD277" i="1"/>
  <c r="AS277" i="1"/>
  <c r="BD538" i="1"/>
  <c r="AS538" i="1"/>
  <c r="BD403" i="1"/>
  <c r="AS403" i="1"/>
  <c r="BD286" i="1"/>
  <c r="AS286" i="1"/>
  <c r="BD448" i="1"/>
  <c r="AS448" i="1"/>
  <c r="AS736" i="1"/>
  <c r="BD736" i="1"/>
  <c r="BD727" i="1"/>
  <c r="AS727" i="1"/>
  <c r="BD430" i="1"/>
  <c r="BD313" i="1"/>
  <c r="BF655" i="1"/>
  <c r="AU655" i="1"/>
  <c r="BF583" i="1"/>
  <c r="AU583" i="1"/>
  <c r="BF223" i="1"/>
  <c r="AU223" i="1"/>
  <c r="BF61" i="1"/>
  <c r="AU61" i="1"/>
  <c r="BF196" i="1"/>
  <c r="AU196" i="1"/>
  <c r="BF124" i="1"/>
  <c r="AU124" i="1"/>
  <c r="BF322" i="1"/>
  <c r="AU322" i="1"/>
  <c r="BF682" i="1"/>
  <c r="AU682" i="1"/>
  <c r="BF610" i="1"/>
  <c r="AU610" i="1"/>
  <c r="BF250" i="1"/>
  <c r="AU250" i="1"/>
  <c r="BF385" i="1"/>
  <c r="AU385" i="1"/>
  <c r="BF79" i="1"/>
  <c r="AU79" i="1"/>
  <c r="BF205" i="1"/>
  <c r="AU205" i="1"/>
  <c r="BF133" i="1"/>
  <c r="AU133" i="1"/>
  <c r="BF376" i="1"/>
  <c r="AU376" i="1"/>
  <c r="BF700" i="1"/>
  <c r="AU700" i="1"/>
  <c r="BF637" i="1"/>
  <c r="AU637" i="1"/>
  <c r="BF565" i="1"/>
  <c r="AU565" i="1"/>
  <c r="AU466" i="1"/>
  <c r="BF466" i="1"/>
  <c r="BF25" i="1"/>
  <c r="AU25" i="1"/>
  <c r="BF493" i="1"/>
  <c r="AU493" i="1"/>
  <c r="BF178" i="1"/>
  <c r="AU178" i="1"/>
  <c r="BF106" i="1"/>
  <c r="AU106" i="1"/>
  <c r="BF34" i="1"/>
  <c r="AU34" i="1"/>
  <c r="BF628" i="1"/>
  <c r="AU628" i="1"/>
  <c r="BF556" i="1"/>
  <c r="AU556" i="1"/>
  <c r="BF43" i="1"/>
  <c r="AU43" i="1"/>
  <c r="BF187" i="1"/>
  <c r="AU187" i="1"/>
  <c r="BF115" i="1"/>
  <c r="AU115" i="1"/>
  <c r="BF394" i="1"/>
  <c r="AU394" i="1"/>
  <c r="BF88" i="1"/>
  <c r="AU88" i="1"/>
  <c r="BF268" i="1"/>
  <c r="AU268" i="1"/>
  <c r="BF304" i="1"/>
  <c r="AU304" i="1"/>
  <c r="BF736" i="1"/>
  <c r="AU736" i="1"/>
  <c r="AU7" i="1"/>
  <c r="BF7" i="1"/>
  <c r="BF277" i="1"/>
  <c r="AU277" i="1"/>
  <c r="BF709" i="1"/>
  <c r="AU709" i="1"/>
  <c r="BF16" i="1"/>
  <c r="AU16" i="1"/>
  <c r="BF727" i="1"/>
  <c r="AU727" i="1"/>
  <c r="BF430" i="1"/>
  <c r="AU430" i="1"/>
  <c r="BF313" i="1"/>
  <c r="AU313" i="1"/>
  <c r="AU328" i="1"/>
  <c r="AT328" i="1"/>
  <c r="AW328" i="1"/>
  <c r="AP445" i="1"/>
  <c r="AQ445" i="1"/>
  <c r="AD683" i="1"/>
  <c r="AD611" i="1"/>
  <c r="AD251" i="1"/>
  <c r="AD44" i="1"/>
  <c r="AD188" i="1"/>
  <c r="AD116" i="1"/>
  <c r="AD377" i="1"/>
  <c r="AD674" i="1"/>
  <c r="AD602" i="1"/>
  <c r="AD242" i="1"/>
  <c r="AD332" i="1"/>
  <c r="AD512" i="1"/>
  <c r="AD161" i="1"/>
  <c r="AD476" i="1"/>
  <c r="AD35" i="1"/>
  <c r="AD629" i="1"/>
  <c r="AD557" i="1"/>
  <c r="AD386" i="1"/>
  <c r="AD80" i="1"/>
  <c r="AD206" i="1"/>
  <c r="AD134" i="1"/>
  <c r="AD341" i="1"/>
  <c r="AD701" i="1"/>
  <c r="AD656" i="1"/>
  <c r="AD584" i="1"/>
  <c r="AD224" i="1"/>
  <c r="AD26" i="1"/>
  <c r="AD494" i="1"/>
  <c r="AD179" i="1"/>
  <c r="AD107" i="1"/>
  <c r="AD323" i="1"/>
  <c r="AD8" i="1"/>
  <c r="AD17" i="1"/>
  <c r="AD314" i="1"/>
  <c r="AD737" i="1"/>
  <c r="AD710" i="1"/>
  <c r="AD440" i="1"/>
  <c r="AD404" i="1"/>
  <c r="AD287" i="1"/>
  <c r="AD719" i="1"/>
  <c r="AD278" i="1"/>
  <c r="AJ695" i="1"/>
  <c r="AJ659" i="1"/>
  <c r="AJ605" i="1"/>
  <c r="AJ245" i="1"/>
  <c r="AJ380" i="1"/>
  <c r="AJ497" i="1"/>
  <c r="AJ146" i="1"/>
  <c r="AJ452" i="1"/>
  <c r="AJ47" i="1"/>
  <c r="AJ632" i="1"/>
  <c r="AJ560" i="1"/>
  <c r="AJ461" i="1"/>
  <c r="AJ56" i="1"/>
  <c r="AJ191" i="1"/>
  <c r="AJ119" i="1"/>
  <c r="AJ353" i="1"/>
  <c r="AJ623" i="1"/>
  <c r="AJ551" i="1"/>
  <c r="AJ344" i="1"/>
  <c r="AJ515" i="1"/>
  <c r="AJ200" i="1"/>
  <c r="AJ128" i="1"/>
  <c r="AJ389" i="1"/>
  <c r="AJ83" i="1"/>
  <c r="AJ650" i="1"/>
  <c r="AJ578" i="1"/>
  <c r="AJ218" i="1"/>
  <c r="AJ20" i="1"/>
  <c r="AJ488" i="1"/>
  <c r="AJ137" i="1"/>
  <c r="AJ317" i="1"/>
  <c r="AJ398" i="1"/>
  <c r="AJ425" i="1"/>
  <c r="AJ272" i="1"/>
  <c r="AJ308" i="1"/>
  <c r="AJ11" i="1"/>
  <c r="AJ434" i="1"/>
  <c r="AJ263" i="1"/>
  <c r="AJ299" i="1"/>
  <c r="AJ704" i="1"/>
  <c r="AJ713" i="1"/>
  <c r="BH695" i="1"/>
  <c r="AW695" i="1"/>
  <c r="BH659" i="1"/>
  <c r="BH605" i="1"/>
  <c r="BH245" i="1"/>
  <c r="AW245" i="1"/>
  <c r="BH344" i="1"/>
  <c r="AW344" i="1"/>
  <c r="BH497" i="1"/>
  <c r="AW497" i="1"/>
  <c r="BH146" i="1"/>
  <c r="AW452" i="1"/>
  <c r="BH452" i="1"/>
  <c r="BH47" i="1"/>
  <c r="AW47" i="1"/>
  <c r="BH632" i="1"/>
  <c r="AW632" i="1"/>
  <c r="BH560" i="1"/>
  <c r="AW560" i="1"/>
  <c r="BH461" i="1"/>
  <c r="BH56" i="1"/>
  <c r="AW56" i="1"/>
  <c r="BH191" i="1"/>
  <c r="AW191" i="1"/>
  <c r="BH119" i="1"/>
  <c r="AW119" i="1"/>
  <c r="BH317" i="1"/>
  <c r="AW317" i="1"/>
  <c r="BH623" i="1"/>
  <c r="AW623" i="1"/>
  <c r="BH551" i="1"/>
  <c r="AW551" i="1"/>
  <c r="BH380" i="1"/>
  <c r="AW380" i="1"/>
  <c r="BH515" i="1"/>
  <c r="AW515" i="1"/>
  <c r="BH200" i="1"/>
  <c r="AW200" i="1"/>
  <c r="BH128" i="1"/>
  <c r="AW128" i="1"/>
  <c r="AW389" i="1"/>
  <c r="BH389" i="1"/>
  <c r="BH83" i="1"/>
  <c r="BH650" i="1"/>
  <c r="BH578" i="1"/>
  <c r="AW578" i="1"/>
  <c r="BH218" i="1"/>
  <c r="AW218" i="1"/>
  <c r="BH20" i="1"/>
  <c r="BH488" i="1"/>
  <c r="AW488" i="1"/>
  <c r="BH137" i="1"/>
  <c r="AW137" i="1"/>
  <c r="BH353" i="1"/>
  <c r="AW353" i="1"/>
  <c r="BH407" i="1"/>
  <c r="BH722" i="1"/>
  <c r="AW722" i="1"/>
  <c r="BH254" i="1"/>
  <c r="AW254" i="1"/>
  <c r="BH290" i="1"/>
  <c r="BH704" i="1"/>
  <c r="BH398" i="1"/>
  <c r="AW398" i="1"/>
  <c r="BH263" i="1"/>
  <c r="AW263" i="1"/>
  <c r="BH299" i="1"/>
  <c r="AW299" i="1"/>
  <c r="BH533" i="1"/>
  <c r="AW533" i="1"/>
  <c r="BH713" i="1"/>
  <c r="AW713" i="1"/>
  <c r="BE699" i="1"/>
  <c r="BE627" i="1"/>
  <c r="BE555" i="1"/>
  <c r="BE384" i="1"/>
  <c r="BE519" i="1"/>
  <c r="AT519" i="1"/>
  <c r="BE168" i="1"/>
  <c r="AT168" i="1"/>
  <c r="BE96" i="1"/>
  <c r="AT96" i="1"/>
  <c r="BE375" i="1"/>
  <c r="BE51" i="1"/>
  <c r="AT51" i="1"/>
  <c r="BE654" i="1"/>
  <c r="BE582" i="1"/>
  <c r="AT582" i="1"/>
  <c r="BE222" i="1"/>
  <c r="AT222" i="1"/>
  <c r="BE60" i="1"/>
  <c r="AT60" i="1"/>
  <c r="BE492" i="1"/>
  <c r="AT492" i="1"/>
  <c r="BE177" i="1"/>
  <c r="BE105" i="1"/>
  <c r="AT105" i="1"/>
  <c r="BE33" i="1"/>
  <c r="AT33" i="1"/>
  <c r="BE645" i="1"/>
  <c r="BE573" i="1"/>
  <c r="AT573" i="1"/>
  <c r="BE483" i="1"/>
  <c r="BE78" i="1"/>
  <c r="AT78" i="1"/>
  <c r="BE186" i="1"/>
  <c r="AT186" i="1"/>
  <c r="BE114" i="1"/>
  <c r="BE339" i="1"/>
  <c r="AT339" i="1"/>
  <c r="BE636" i="1"/>
  <c r="BE564" i="1"/>
  <c r="BE465" i="1"/>
  <c r="BE24" i="1"/>
  <c r="AT24" i="1"/>
  <c r="BE195" i="1"/>
  <c r="BE123" i="1"/>
  <c r="AT123" i="1"/>
  <c r="BE321" i="1"/>
  <c r="AT321" i="1"/>
  <c r="BE411" i="1"/>
  <c r="BE726" i="1"/>
  <c r="AT726" i="1"/>
  <c r="BE285" i="1"/>
  <c r="BE537" i="1"/>
  <c r="AT537" i="1"/>
  <c r="BE15" i="1"/>
  <c r="AT15" i="1"/>
  <c r="BE6" i="1"/>
  <c r="BE258" i="1"/>
  <c r="BE294" i="1"/>
  <c r="AT294" i="1"/>
  <c r="BE420" i="1"/>
  <c r="AT420" i="1"/>
  <c r="BE735" i="1"/>
  <c r="BD699" i="1"/>
  <c r="BD591" i="1"/>
  <c r="BD231" i="1"/>
  <c r="AS231" i="1"/>
  <c r="BD78" i="1"/>
  <c r="BD204" i="1"/>
  <c r="AS204" i="1"/>
  <c r="BD132" i="1"/>
  <c r="AS132" i="1"/>
  <c r="BD393" i="1"/>
  <c r="AS393" i="1"/>
  <c r="BD87" i="1"/>
  <c r="BD654" i="1"/>
  <c r="BD582" i="1"/>
  <c r="AS582" i="1"/>
  <c r="BD222" i="1"/>
  <c r="AS222" i="1"/>
  <c r="BD24" i="1"/>
  <c r="AS24" i="1"/>
  <c r="BD492" i="1"/>
  <c r="BD177" i="1"/>
  <c r="AS177" i="1"/>
  <c r="BD105" i="1"/>
  <c r="AS105" i="1"/>
  <c r="BD69" i="1"/>
  <c r="AS69" i="1"/>
  <c r="BD663" i="1"/>
  <c r="BD609" i="1"/>
  <c r="AS609" i="1"/>
  <c r="BD249" i="1"/>
  <c r="BD384" i="1"/>
  <c r="AS384" i="1"/>
  <c r="BD501" i="1"/>
  <c r="AS501" i="1"/>
  <c r="BD150" i="1"/>
  <c r="AS150" i="1"/>
  <c r="BD456" i="1"/>
  <c r="BD51" i="1"/>
  <c r="AS51" i="1"/>
  <c r="BD636" i="1"/>
  <c r="BD564" i="1"/>
  <c r="AS465" i="1"/>
  <c r="BD465" i="1"/>
  <c r="BD60" i="1"/>
  <c r="AS60" i="1"/>
  <c r="BD195" i="1"/>
  <c r="BD123" i="1"/>
  <c r="AS123" i="1"/>
  <c r="BD357" i="1"/>
  <c r="BD15" i="1"/>
  <c r="BD438" i="1"/>
  <c r="AS438" i="1"/>
  <c r="BD267" i="1"/>
  <c r="BD303" i="1"/>
  <c r="BD708" i="1"/>
  <c r="AS708" i="1"/>
  <c r="BD402" i="1"/>
  <c r="AS402" i="1"/>
  <c r="BD429" i="1"/>
  <c r="AS429" i="1"/>
  <c r="BD276" i="1"/>
  <c r="AS276" i="1"/>
  <c r="BD312" i="1"/>
  <c r="AS312" i="1"/>
  <c r="AS447" i="1"/>
  <c r="BD447" i="1"/>
  <c r="BE683" i="1"/>
  <c r="AT683" i="1"/>
  <c r="BE611" i="1"/>
  <c r="AT611" i="1"/>
  <c r="BE251" i="1"/>
  <c r="AT251" i="1"/>
  <c r="BE350" i="1"/>
  <c r="AT350" i="1"/>
  <c r="BE503" i="1"/>
  <c r="AT503" i="1"/>
  <c r="BE152" i="1"/>
  <c r="AT152" i="1"/>
  <c r="BE458" i="1"/>
  <c r="AT458" i="1"/>
  <c r="AT701" i="1"/>
  <c r="BE701" i="1"/>
  <c r="BE638" i="1"/>
  <c r="AT638" i="1"/>
  <c r="BE566" i="1"/>
  <c r="AT566" i="1"/>
  <c r="BE467" i="1"/>
  <c r="AT467" i="1"/>
  <c r="BE26" i="1"/>
  <c r="AT26" i="1"/>
  <c r="BE197" i="1"/>
  <c r="AT197" i="1"/>
  <c r="BE125" i="1"/>
  <c r="AT125" i="1"/>
  <c r="AT395" i="1"/>
  <c r="BE395" i="1"/>
  <c r="BE71" i="1"/>
  <c r="AT71" i="1"/>
  <c r="BE629" i="1"/>
  <c r="AT629" i="1"/>
  <c r="BE557" i="1"/>
  <c r="AT557" i="1"/>
  <c r="BE386" i="1"/>
  <c r="AT386" i="1"/>
  <c r="BE521" i="1"/>
  <c r="AT521" i="1"/>
  <c r="BE170" i="1"/>
  <c r="AT170" i="1"/>
  <c r="BE98" i="1"/>
  <c r="AT98" i="1"/>
  <c r="BE89" i="1"/>
  <c r="AT89" i="1"/>
  <c r="BE692" i="1"/>
  <c r="AT692" i="1"/>
  <c r="BE620" i="1"/>
  <c r="AT620" i="1"/>
  <c r="BE548" i="1"/>
  <c r="AT548" i="1"/>
  <c r="BE332" i="1"/>
  <c r="AT332" i="1"/>
  <c r="BE530" i="1"/>
  <c r="AT530" i="1"/>
  <c r="BE215" i="1"/>
  <c r="AT215" i="1"/>
  <c r="BE143" i="1"/>
  <c r="AT143" i="1"/>
  <c r="BE359" i="1"/>
  <c r="AT359" i="1"/>
  <c r="BE17" i="1"/>
  <c r="AT17" i="1"/>
  <c r="BE8" i="1"/>
  <c r="AT8" i="1"/>
  <c r="AT413" i="1"/>
  <c r="BE413" i="1"/>
  <c r="BE737" i="1"/>
  <c r="AT737" i="1"/>
  <c r="BE539" i="1"/>
  <c r="AT539" i="1"/>
  <c r="BE287" i="1"/>
  <c r="AT287" i="1"/>
  <c r="BE728" i="1"/>
  <c r="AT728" i="1"/>
  <c r="BE440" i="1"/>
  <c r="AT440" i="1"/>
  <c r="BE404" i="1"/>
  <c r="AT404" i="1"/>
  <c r="BE278" i="1"/>
  <c r="AT278" i="1"/>
  <c r="BH665" i="1"/>
  <c r="AW665" i="1"/>
  <c r="BH593" i="1"/>
  <c r="AW593" i="1"/>
  <c r="BH233" i="1"/>
  <c r="AW233" i="1"/>
  <c r="BH80" i="1"/>
  <c r="AW80" i="1"/>
  <c r="BH206" i="1"/>
  <c r="AW206" i="1"/>
  <c r="BH134" i="1"/>
  <c r="AW134" i="1"/>
  <c r="BH377" i="1"/>
  <c r="AW377" i="1"/>
  <c r="BH692" i="1"/>
  <c r="AW692" i="1"/>
  <c r="BH620" i="1"/>
  <c r="AW620" i="1"/>
  <c r="BH548" i="1"/>
  <c r="AW548" i="1"/>
  <c r="BH332" i="1"/>
  <c r="AW332" i="1"/>
  <c r="BH530" i="1"/>
  <c r="AW530" i="1"/>
  <c r="BH215" i="1"/>
  <c r="AW215" i="1"/>
  <c r="BH143" i="1"/>
  <c r="AW143" i="1"/>
  <c r="BH359" i="1"/>
  <c r="AW359" i="1"/>
  <c r="BH683" i="1"/>
  <c r="AW683" i="1"/>
  <c r="BH611" i="1"/>
  <c r="AW611" i="1"/>
  <c r="BH251" i="1"/>
  <c r="AW251" i="1"/>
  <c r="BH350" i="1"/>
  <c r="AW350" i="1"/>
  <c r="BH503" i="1"/>
  <c r="AW503" i="1"/>
  <c r="BH152" i="1"/>
  <c r="AW152" i="1"/>
  <c r="AW458" i="1"/>
  <c r="BH458" i="1"/>
  <c r="BH53" i="1"/>
  <c r="AW53" i="1"/>
  <c r="BH674" i="1"/>
  <c r="AW674" i="1"/>
  <c r="BH602" i="1"/>
  <c r="AW602" i="1"/>
  <c r="BH242" i="1"/>
  <c r="AW242" i="1"/>
  <c r="BH368" i="1"/>
  <c r="AW368" i="1"/>
  <c r="BH512" i="1"/>
  <c r="AW512" i="1"/>
  <c r="BH161" i="1"/>
  <c r="AW161" i="1"/>
  <c r="AW476" i="1"/>
  <c r="BH476" i="1"/>
  <c r="BH323" i="1"/>
  <c r="AW323" i="1"/>
  <c r="BH17" i="1"/>
  <c r="AW17" i="1"/>
  <c r="BH431" i="1"/>
  <c r="AW431" i="1"/>
  <c r="BH314" i="1"/>
  <c r="AW314" i="1"/>
  <c r="AW449" i="1"/>
  <c r="BH449" i="1"/>
  <c r="BH710" i="1"/>
  <c r="AW710" i="1"/>
  <c r="BH422" i="1"/>
  <c r="AW422" i="1"/>
  <c r="BH296" i="1"/>
  <c r="AW296" i="1"/>
  <c r="BH260" i="1"/>
  <c r="AW260" i="1"/>
  <c r="BH539" i="1"/>
  <c r="AW539" i="1"/>
  <c r="BH287" i="1"/>
  <c r="AW287" i="1"/>
  <c r="BB665" i="1"/>
  <c r="AQ665" i="1"/>
  <c r="BB593" i="1"/>
  <c r="AQ593" i="1"/>
  <c r="BB233" i="1"/>
  <c r="AQ233" i="1"/>
  <c r="BB350" i="1"/>
  <c r="AQ350" i="1"/>
  <c r="BB521" i="1"/>
  <c r="AQ521" i="1"/>
  <c r="BB170" i="1"/>
  <c r="AQ170" i="1"/>
  <c r="BB98" i="1"/>
  <c r="AQ98" i="1"/>
  <c r="BB89" i="1"/>
  <c r="AQ89" i="1"/>
  <c r="BB656" i="1"/>
  <c r="AQ656" i="1"/>
  <c r="BB584" i="1"/>
  <c r="AQ584" i="1"/>
  <c r="BB224" i="1"/>
  <c r="AQ224" i="1"/>
  <c r="AQ26" i="1"/>
  <c r="BB26" i="1"/>
  <c r="BB494" i="1"/>
  <c r="AQ494" i="1"/>
  <c r="BB179" i="1"/>
  <c r="AQ179" i="1"/>
  <c r="BB107" i="1"/>
  <c r="AQ107" i="1"/>
  <c r="AQ71" i="1"/>
  <c r="BB71" i="1"/>
  <c r="BB647" i="1"/>
  <c r="AQ647" i="1"/>
  <c r="BB575" i="1"/>
  <c r="AQ575" i="1"/>
  <c r="BB485" i="1"/>
  <c r="AQ485" i="1"/>
  <c r="BB503" i="1"/>
  <c r="AQ503" i="1"/>
  <c r="BB152" i="1"/>
  <c r="AQ152" i="1"/>
  <c r="BB458" i="1"/>
  <c r="AQ458" i="1"/>
  <c r="AQ53" i="1"/>
  <c r="BB53" i="1"/>
  <c r="BB674" i="1"/>
  <c r="AQ674" i="1"/>
  <c r="BB602" i="1"/>
  <c r="AQ602" i="1"/>
  <c r="BB242" i="1"/>
  <c r="AQ242" i="1"/>
  <c r="BB332" i="1"/>
  <c r="AQ332" i="1"/>
  <c r="BB512" i="1"/>
  <c r="AQ512" i="1"/>
  <c r="BB161" i="1"/>
  <c r="AQ161" i="1"/>
  <c r="BB476" i="1"/>
  <c r="AQ476" i="1"/>
  <c r="BB359" i="1"/>
  <c r="AQ359" i="1"/>
  <c r="AQ17" i="1"/>
  <c r="BB17" i="1"/>
  <c r="AQ737" i="1"/>
  <c r="BB737" i="1"/>
  <c r="AQ8" i="1"/>
  <c r="BB8" i="1"/>
  <c r="BB449" i="1"/>
  <c r="AQ449" i="1"/>
  <c r="BB728" i="1"/>
  <c r="AQ728" i="1"/>
  <c r="BB440" i="1"/>
  <c r="AQ440" i="1"/>
  <c r="BB404" i="1"/>
  <c r="AQ404" i="1"/>
  <c r="BB278" i="1"/>
  <c r="AQ278" i="1"/>
  <c r="BB539" i="1"/>
  <c r="AQ539" i="1"/>
  <c r="BB287" i="1"/>
  <c r="AQ287" i="1"/>
  <c r="BB681" i="1"/>
  <c r="BB645" i="1"/>
  <c r="AQ645" i="1"/>
  <c r="BB573" i="1"/>
  <c r="AQ573" i="1"/>
  <c r="BB483" i="1"/>
  <c r="AQ42" i="1"/>
  <c r="BB42" i="1"/>
  <c r="BB186" i="1"/>
  <c r="BB114" i="1"/>
  <c r="BB375" i="1"/>
  <c r="BB672" i="1"/>
  <c r="BB600" i="1"/>
  <c r="BB240" i="1"/>
  <c r="AQ240" i="1"/>
  <c r="BB330" i="1"/>
  <c r="AQ330" i="1"/>
  <c r="BB510" i="1"/>
  <c r="BB159" i="1"/>
  <c r="BB474" i="1"/>
  <c r="AQ33" i="1"/>
  <c r="BB33" i="1"/>
  <c r="BB627" i="1"/>
  <c r="AQ627" i="1"/>
  <c r="BB555" i="1"/>
  <c r="BB348" i="1"/>
  <c r="AQ348" i="1"/>
  <c r="BB519" i="1"/>
  <c r="BB168" i="1"/>
  <c r="AQ168" i="1"/>
  <c r="BB96" i="1"/>
  <c r="AQ96" i="1"/>
  <c r="BB339" i="1"/>
  <c r="AQ339" i="1"/>
  <c r="BB690" i="1"/>
  <c r="AQ690" i="1"/>
  <c r="BB618" i="1"/>
  <c r="AQ618" i="1"/>
  <c r="BB546" i="1"/>
  <c r="AQ546" i="1"/>
  <c r="BB366" i="1"/>
  <c r="AQ366" i="1"/>
  <c r="BB528" i="1"/>
  <c r="AQ528" i="1"/>
  <c r="BB213" i="1"/>
  <c r="BB141" i="1"/>
  <c r="BB321" i="1"/>
  <c r="BB402" i="1"/>
  <c r="AQ402" i="1"/>
  <c r="BB429" i="1"/>
  <c r="AQ429" i="1"/>
  <c r="BB276" i="1"/>
  <c r="AQ276" i="1"/>
  <c r="BB312" i="1"/>
  <c r="BB447" i="1"/>
  <c r="AQ447" i="1"/>
  <c r="BB411" i="1"/>
  <c r="AQ411" i="1"/>
  <c r="BB726" i="1"/>
  <c r="AQ726" i="1"/>
  <c r="BB285" i="1"/>
  <c r="BB537" i="1"/>
  <c r="AQ537" i="1"/>
  <c r="AQ735" i="1"/>
  <c r="BB735" i="1"/>
  <c r="AD700" i="1"/>
  <c r="AD637" i="1"/>
  <c r="AD565" i="1"/>
  <c r="AD466" i="1"/>
  <c r="AD25" i="1"/>
  <c r="AD493" i="1"/>
  <c r="AD178" i="1"/>
  <c r="AD106" i="1"/>
  <c r="AD34" i="1"/>
  <c r="AD628" i="1"/>
  <c r="AD556" i="1"/>
  <c r="AD43" i="1"/>
  <c r="AD187" i="1"/>
  <c r="AD115" i="1"/>
  <c r="AD394" i="1"/>
  <c r="AD88" i="1"/>
  <c r="AD655" i="1"/>
  <c r="AD583" i="1"/>
  <c r="AD223" i="1"/>
  <c r="AD61" i="1"/>
  <c r="AD196" i="1"/>
  <c r="AD124" i="1"/>
  <c r="AD322" i="1"/>
  <c r="AD682" i="1"/>
  <c r="AD610" i="1"/>
  <c r="AD250" i="1"/>
  <c r="AD385" i="1"/>
  <c r="AD79" i="1"/>
  <c r="AD205" i="1"/>
  <c r="AD133" i="1"/>
  <c r="AD376" i="1"/>
  <c r="AD7" i="1"/>
  <c r="AD277" i="1"/>
  <c r="AD709" i="1"/>
  <c r="AD16" i="1"/>
  <c r="AD727" i="1"/>
  <c r="AD268" i="1"/>
  <c r="AD304" i="1"/>
  <c r="AD736" i="1"/>
  <c r="AD718" i="1"/>
  <c r="AD412" i="1"/>
  <c r="BA637" i="1"/>
  <c r="BA565" i="1"/>
  <c r="AP565" i="1"/>
  <c r="BA466" i="1"/>
  <c r="AP466" i="1"/>
  <c r="BA61" i="1"/>
  <c r="AP61" i="1"/>
  <c r="BA493" i="1"/>
  <c r="AP493" i="1"/>
  <c r="BA178" i="1"/>
  <c r="AP178" i="1"/>
  <c r="BA106" i="1"/>
  <c r="BA70" i="1"/>
  <c r="AP70" i="1"/>
  <c r="BA592" i="1"/>
  <c r="AP592" i="1"/>
  <c r="BA232" i="1"/>
  <c r="AP232" i="1"/>
  <c r="BA79" i="1"/>
  <c r="AP79" i="1"/>
  <c r="BA187" i="1"/>
  <c r="AP187" i="1"/>
  <c r="BA115" i="1"/>
  <c r="BA376" i="1"/>
  <c r="BA52" i="1"/>
  <c r="BA691" i="1"/>
  <c r="AP691" i="1"/>
  <c r="BA619" i="1"/>
  <c r="BA547" i="1"/>
  <c r="AP547" i="1"/>
  <c r="BA367" i="1"/>
  <c r="AP367" i="1"/>
  <c r="BA511" i="1"/>
  <c r="AP511" i="1"/>
  <c r="BA160" i="1"/>
  <c r="AP160" i="1"/>
  <c r="BA475" i="1"/>
  <c r="BA34" i="1"/>
  <c r="BA664" i="1"/>
  <c r="BA610" i="1"/>
  <c r="AP610" i="1"/>
  <c r="BA250" i="1"/>
  <c r="AP250" i="1"/>
  <c r="BA43" i="1"/>
  <c r="BA205" i="1"/>
  <c r="AP205" i="1"/>
  <c r="BA133" i="1"/>
  <c r="AP133" i="1"/>
  <c r="BA394" i="1"/>
  <c r="AP394" i="1"/>
  <c r="AP421" i="1"/>
  <c r="BA421" i="1"/>
  <c r="BA277" i="1"/>
  <c r="AP277" i="1"/>
  <c r="BA538" i="1"/>
  <c r="AP538" i="1"/>
  <c r="BA403" i="1"/>
  <c r="BA268" i="1"/>
  <c r="BA304" i="1"/>
  <c r="AP304" i="1"/>
  <c r="AP709" i="1"/>
  <c r="BA709" i="1"/>
  <c r="AP439" i="1"/>
  <c r="BA439" i="1"/>
  <c r="BA718" i="1"/>
  <c r="AP718" i="1"/>
  <c r="BA412" i="1"/>
  <c r="AP412" i="1"/>
  <c r="BB700" i="1"/>
  <c r="BB655" i="1"/>
  <c r="BB583" i="1"/>
  <c r="AQ583" i="1"/>
  <c r="BB223" i="1"/>
  <c r="AQ223" i="1"/>
  <c r="BB61" i="1"/>
  <c r="AQ61" i="1"/>
  <c r="BB196" i="1"/>
  <c r="AQ196" i="1"/>
  <c r="BB124" i="1"/>
  <c r="AQ124" i="1"/>
  <c r="BB322" i="1"/>
  <c r="BB682" i="1"/>
  <c r="BB610" i="1"/>
  <c r="BB250" i="1"/>
  <c r="AQ250" i="1"/>
  <c r="BB385" i="1"/>
  <c r="BB79" i="1"/>
  <c r="BB205" i="1"/>
  <c r="AQ205" i="1"/>
  <c r="BB133" i="1"/>
  <c r="BB394" i="1"/>
  <c r="AQ394" i="1"/>
  <c r="BB52" i="1"/>
  <c r="BB637" i="1"/>
  <c r="BB565" i="1"/>
  <c r="AQ565" i="1"/>
  <c r="AQ466" i="1"/>
  <c r="BB466" i="1"/>
  <c r="BB25" i="1"/>
  <c r="AQ25" i="1"/>
  <c r="BB493" i="1"/>
  <c r="AQ493" i="1"/>
  <c r="BB178" i="1"/>
  <c r="AQ178" i="1"/>
  <c r="BB106" i="1"/>
  <c r="BB34" i="1"/>
  <c r="BB592" i="1"/>
  <c r="AQ592" i="1"/>
  <c r="BB232" i="1"/>
  <c r="BB502" i="1"/>
  <c r="AQ502" i="1"/>
  <c r="BB151" i="1"/>
  <c r="AQ457" i="1"/>
  <c r="BB457" i="1"/>
  <c r="BB88" i="1"/>
  <c r="AQ88" i="1"/>
  <c r="BB286" i="1"/>
  <c r="AQ286" i="1"/>
  <c r="BB448" i="1"/>
  <c r="BB736" i="1"/>
  <c r="AQ736" i="1"/>
  <c r="BB727" i="1"/>
  <c r="AQ727" i="1"/>
  <c r="BB421" i="1"/>
  <c r="AQ421" i="1"/>
  <c r="BB277" i="1"/>
  <c r="AQ277" i="1"/>
  <c r="BB538" i="1"/>
  <c r="AQ538" i="1"/>
  <c r="BB403" i="1"/>
  <c r="AQ403" i="1"/>
  <c r="BB718" i="1"/>
  <c r="AQ718" i="1"/>
  <c r="BB412" i="1"/>
  <c r="AO382" i="1"/>
  <c r="AS355" i="1"/>
  <c r="AT355" i="1"/>
  <c r="AW355" i="1"/>
  <c r="AU355" i="1"/>
  <c r="AP355" i="1"/>
  <c r="AQ319" i="1"/>
  <c r="AS319" i="1"/>
  <c r="AP319" i="1"/>
  <c r="AS706" i="1"/>
  <c r="AU706" i="1"/>
  <c r="AT706" i="1"/>
  <c r="AW706" i="1"/>
  <c r="AS400" i="1"/>
  <c r="AT400" i="1"/>
  <c r="AQ400" i="1"/>
  <c r="AU400" i="1"/>
  <c r="AQ480" i="1"/>
  <c r="AW30" i="1"/>
  <c r="AO12" i="1"/>
  <c r="AN536" i="1"/>
  <c r="AZ536" i="1"/>
  <c r="AO536" i="1"/>
  <c r="AN293" i="1"/>
  <c r="AZ293" i="1"/>
  <c r="AO293" i="1"/>
  <c r="AN257" i="1"/>
  <c r="AZ257" i="1"/>
  <c r="AO257" i="1"/>
  <c r="AN5" i="1"/>
  <c r="AZ5" i="1"/>
  <c r="AO5" i="1"/>
  <c r="AN734" i="1"/>
  <c r="AO734" i="1"/>
  <c r="AZ734" i="1"/>
  <c r="AN284" i="1"/>
  <c r="AP284" i="1" s="1"/>
  <c r="AZ284" i="1"/>
  <c r="AO284" i="1"/>
  <c r="AN113" i="1"/>
  <c r="AZ113" i="1"/>
  <c r="AO113" i="1"/>
  <c r="AN185" i="1"/>
  <c r="AZ185" i="1"/>
  <c r="AO185" i="1"/>
  <c r="AN41" i="1"/>
  <c r="AO41" i="1"/>
  <c r="AZ41" i="1"/>
  <c r="AN230" i="1"/>
  <c r="AZ230" i="1"/>
  <c r="AO230" i="1"/>
  <c r="AN590" i="1"/>
  <c r="AZ590" i="1"/>
  <c r="AO590" i="1"/>
  <c r="AZ662" i="1"/>
  <c r="AN662" i="1"/>
  <c r="AO662" i="1" s="1"/>
  <c r="AN32" i="1"/>
  <c r="AO32" i="1"/>
  <c r="AZ32" i="1"/>
  <c r="AN104" i="1"/>
  <c r="AW104" i="1" s="1"/>
  <c r="AZ104" i="1"/>
  <c r="AO104" i="1"/>
  <c r="AN176" i="1"/>
  <c r="AZ176" i="1"/>
  <c r="AO176" i="1"/>
  <c r="AN491" i="1"/>
  <c r="AZ491" i="1"/>
  <c r="AO491" i="1"/>
  <c r="AN23" i="1"/>
  <c r="AW23" i="1" s="1"/>
  <c r="AO23" i="1"/>
  <c r="AZ23" i="1"/>
  <c r="AN464" i="1"/>
  <c r="AW464" i="1" s="1"/>
  <c r="AZ464" i="1"/>
  <c r="AO464" i="1"/>
  <c r="AN563" i="1"/>
  <c r="AZ563" i="1"/>
  <c r="AO563" i="1"/>
  <c r="AN635" i="1"/>
  <c r="AZ635" i="1"/>
  <c r="AO635" i="1"/>
  <c r="AN50" i="1"/>
  <c r="AO50" i="1"/>
  <c r="AZ50" i="1"/>
  <c r="AN95" i="1"/>
  <c r="AZ95" i="1"/>
  <c r="AO95" i="1"/>
  <c r="AN167" i="1"/>
  <c r="AZ167" i="1"/>
  <c r="AO167" i="1"/>
  <c r="AN518" i="1"/>
  <c r="AZ518" i="1"/>
  <c r="AO518" i="1"/>
  <c r="AN248" i="1"/>
  <c r="AZ248" i="1"/>
  <c r="AO248" i="1"/>
  <c r="AN608" i="1"/>
  <c r="AZ608" i="1"/>
  <c r="AO608" i="1"/>
  <c r="AN680" i="1"/>
  <c r="AZ680" i="1"/>
  <c r="AO680" i="1"/>
  <c r="AN473" i="1"/>
  <c r="AZ473" i="1"/>
  <c r="AO473" i="1"/>
  <c r="AN158" i="1"/>
  <c r="AP158" i="1" s="1"/>
  <c r="AZ158" i="1"/>
  <c r="AO158" i="1"/>
  <c r="AN509" i="1"/>
  <c r="AZ509" i="1"/>
  <c r="AO509" i="1"/>
  <c r="AN545" i="1"/>
  <c r="AZ545" i="1"/>
  <c r="AO545" i="1"/>
  <c r="AN617" i="1"/>
  <c r="AZ617" i="1"/>
  <c r="AO617" i="1"/>
  <c r="AN689" i="1"/>
  <c r="AZ689" i="1"/>
  <c r="AO689" i="1"/>
  <c r="AU643" i="1"/>
  <c r="AP643" i="1"/>
  <c r="AU481" i="1"/>
  <c r="AS481" i="1"/>
  <c r="AT481" i="1"/>
  <c r="AU184" i="1"/>
  <c r="AQ184" i="1"/>
  <c r="AP184" i="1"/>
  <c r="AS193" i="1"/>
  <c r="AT193" i="1"/>
  <c r="AQ193" i="1"/>
  <c r="AU229" i="1"/>
  <c r="AW229" i="1"/>
  <c r="AS229" i="1"/>
  <c r="AU544" i="1"/>
  <c r="AT544" i="1"/>
  <c r="AU175" i="1"/>
  <c r="AP175" i="1"/>
  <c r="AT175" i="1"/>
  <c r="AS175" i="1"/>
  <c r="AS256" i="1"/>
  <c r="AQ256" i="1"/>
  <c r="AP256" i="1"/>
  <c r="AP265" i="1"/>
  <c r="AQ265" i="1"/>
  <c r="AS545" i="1" l="1"/>
  <c r="AU545" i="1"/>
  <c r="AT545" i="1"/>
  <c r="AP680" i="1"/>
  <c r="AQ680" i="1"/>
  <c r="AW563" i="1"/>
  <c r="AT563" i="1"/>
  <c r="AQ563" i="1"/>
  <c r="AS563" i="1"/>
  <c r="AU563" i="1"/>
  <c r="AW176" i="1"/>
  <c r="AS176" i="1"/>
  <c r="AU176" i="1"/>
  <c r="AT176" i="1"/>
  <c r="AW32" i="1"/>
  <c r="AS32" i="1"/>
  <c r="AU32" i="1"/>
  <c r="AT32" i="1"/>
  <c r="AS590" i="1"/>
  <c r="AQ590" i="1"/>
  <c r="AP590" i="1"/>
  <c r="AW113" i="1"/>
  <c r="AT113" i="1"/>
  <c r="AQ113" i="1"/>
  <c r="AU113" i="1"/>
  <c r="AS734" i="1"/>
  <c r="AP734" i="1"/>
  <c r="AT734" i="1"/>
  <c r="AS257" i="1"/>
  <c r="AP257" i="1"/>
  <c r="AQ257" i="1"/>
  <c r="AN736" i="1"/>
  <c r="AO736" i="1"/>
  <c r="AZ736" i="1"/>
  <c r="AN304" i="1"/>
  <c r="AZ304" i="1"/>
  <c r="AO304" i="1"/>
  <c r="AN268" i="1"/>
  <c r="AZ268" i="1"/>
  <c r="AO268" i="1"/>
  <c r="AN16" i="1"/>
  <c r="AO16" i="1"/>
  <c r="AZ16" i="1"/>
  <c r="AN277" i="1"/>
  <c r="AZ277" i="1"/>
  <c r="AO277" i="1"/>
  <c r="AN7" i="1"/>
  <c r="AZ7" i="1"/>
  <c r="AO7" i="1"/>
  <c r="AN133" i="1"/>
  <c r="AQ133" i="1" s="1"/>
  <c r="AZ133" i="1"/>
  <c r="AO133" i="1"/>
  <c r="AN205" i="1"/>
  <c r="AZ205" i="1"/>
  <c r="AO205" i="1"/>
  <c r="AN79" i="1"/>
  <c r="AO79" i="1"/>
  <c r="AZ79" i="1"/>
  <c r="AN385" i="1"/>
  <c r="AZ385" i="1"/>
  <c r="AO385" i="1"/>
  <c r="AN250" i="1"/>
  <c r="AZ250" i="1"/>
  <c r="AO250" i="1"/>
  <c r="AN610" i="1"/>
  <c r="AZ610" i="1"/>
  <c r="AO610" i="1"/>
  <c r="AN682" i="1"/>
  <c r="AZ682" i="1"/>
  <c r="AO682" i="1"/>
  <c r="AN124" i="1"/>
  <c r="AZ124" i="1"/>
  <c r="AO124" i="1"/>
  <c r="AN196" i="1"/>
  <c r="AZ196" i="1"/>
  <c r="AO196" i="1"/>
  <c r="AN61" i="1"/>
  <c r="AO61" i="1"/>
  <c r="AZ61" i="1"/>
  <c r="AN223" i="1"/>
  <c r="AZ223" i="1"/>
  <c r="AO223" i="1"/>
  <c r="AN583" i="1"/>
  <c r="AZ583" i="1"/>
  <c r="AO583" i="1"/>
  <c r="AN655" i="1"/>
  <c r="AZ655" i="1"/>
  <c r="AO655" i="1"/>
  <c r="AN88" i="1"/>
  <c r="AZ88" i="1"/>
  <c r="AO88" i="1"/>
  <c r="AN115" i="1"/>
  <c r="AZ115" i="1"/>
  <c r="AO115" i="1"/>
  <c r="AN187" i="1"/>
  <c r="AZ187" i="1"/>
  <c r="AO187" i="1"/>
  <c r="AN43" i="1"/>
  <c r="AP43" i="1" s="1"/>
  <c r="AO43" i="1"/>
  <c r="AZ43" i="1"/>
  <c r="AN556" i="1"/>
  <c r="AZ556" i="1"/>
  <c r="AO556" i="1"/>
  <c r="AN628" i="1"/>
  <c r="AS628" i="1" s="1"/>
  <c r="AZ628" i="1"/>
  <c r="AO628" i="1"/>
  <c r="AN34" i="1"/>
  <c r="AO34" i="1"/>
  <c r="AZ34" i="1"/>
  <c r="AN106" i="1"/>
  <c r="AZ106" i="1"/>
  <c r="AO106" i="1"/>
  <c r="AN178" i="1"/>
  <c r="AZ178" i="1"/>
  <c r="AO178" i="1"/>
  <c r="AN493" i="1"/>
  <c r="AZ493" i="1"/>
  <c r="AO493" i="1"/>
  <c r="AN25" i="1"/>
  <c r="AO25" i="1"/>
  <c r="AZ25" i="1"/>
  <c r="AN466" i="1"/>
  <c r="AZ466" i="1"/>
  <c r="AO466" i="1"/>
  <c r="AN565" i="1"/>
  <c r="AZ565" i="1"/>
  <c r="AO565" i="1"/>
  <c r="AN637" i="1"/>
  <c r="AZ637" i="1"/>
  <c r="AO637" i="1"/>
  <c r="BF704" i="1"/>
  <c r="AU704" i="1"/>
  <c r="AN704" i="1"/>
  <c r="BF263" i="1"/>
  <c r="AU263" i="1"/>
  <c r="AN263" i="1"/>
  <c r="AU11" i="1"/>
  <c r="BF11" i="1"/>
  <c r="AN11" i="1"/>
  <c r="BF272" i="1"/>
  <c r="AU272" i="1"/>
  <c r="AN272" i="1"/>
  <c r="AS272" i="1" s="1"/>
  <c r="BF398" i="1"/>
  <c r="AU398" i="1"/>
  <c r="AN398" i="1"/>
  <c r="BF137" i="1"/>
  <c r="AU137" i="1"/>
  <c r="AN137" i="1"/>
  <c r="AQ137" i="1" s="1"/>
  <c r="AU20" i="1"/>
  <c r="BF20" i="1"/>
  <c r="AN20" i="1"/>
  <c r="AW20" i="1" s="1"/>
  <c r="BF578" i="1"/>
  <c r="AN578" i="1"/>
  <c r="AU578" i="1" s="1"/>
  <c r="BF83" i="1"/>
  <c r="AN83" i="1"/>
  <c r="BF128" i="1"/>
  <c r="AN128" i="1"/>
  <c r="BF515" i="1"/>
  <c r="AU515" i="1"/>
  <c r="AN515" i="1"/>
  <c r="BF551" i="1"/>
  <c r="AN551" i="1"/>
  <c r="BF353" i="1"/>
  <c r="AU353" i="1"/>
  <c r="AN353" i="1"/>
  <c r="AT353" i="1" s="1"/>
  <c r="BF191" i="1"/>
  <c r="AU191" i="1"/>
  <c r="AN191" i="1"/>
  <c r="BF461" i="1"/>
  <c r="AU461" i="1"/>
  <c r="AN461" i="1"/>
  <c r="BF632" i="1"/>
  <c r="AN632" i="1"/>
  <c r="BF452" i="1"/>
  <c r="AU452" i="1"/>
  <c r="AN452" i="1"/>
  <c r="BF497" i="1"/>
  <c r="AU497" i="1"/>
  <c r="AN497" i="1"/>
  <c r="BF245" i="1"/>
  <c r="AU245" i="1"/>
  <c r="AN245" i="1"/>
  <c r="BF659" i="1"/>
  <c r="AU659" i="1"/>
  <c r="AN659" i="1"/>
  <c r="AZ719" i="1"/>
  <c r="AO719" i="1"/>
  <c r="AN719" i="1"/>
  <c r="AZ404" i="1"/>
  <c r="AO404" i="1"/>
  <c r="AN404" i="1"/>
  <c r="AZ440" i="1"/>
  <c r="AO440" i="1"/>
  <c r="AN440" i="1"/>
  <c r="AZ710" i="1"/>
  <c r="AO710" i="1"/>
  <c r="AN710" i="1"/>
  <c r="AZ314" i="1"/>
  <c r="AO314" i="1"/>
  <c r="AN314" i="1"/>
  <c r="AZ323" i="1"/>
  <c r="AO323" i="1"/>
  <c r="AN323" i="1"/>
  <c r="AZ701" i="1"/>
  <c r="AO701" i="1"/>
  <c r="AN701" i="1"/>
  <c r="AZ341" i="1"/>
  <c r="AO341" i="1"/>
  <c r="AN341" i="1"/>
  <c r="AZ332" i="1"/>
  <c r="AO332" i="1"/>
  <c r="AN332" i="1"/>
  <c r="AZ377" i="1"/>
  <c r="AO377" i="1"/>
  <c r="AN377" i="1"/>
  <c r="AN447" i="1"/>
  <c r="AO447" i="1"/>
  <c r="AZ447" i="1"/>
  <c r="AN294" i="1"/>
  <c r="AZ294" i="1"/>
  <c r="AO294" i="1"/>
  <c r="AN258" i="1"/>
  <c r="AZ258" i="1"/>
  <c r="AO258" i="1"/>
  <c r="AN537" i="1"/>
  <c r="AZ537" i="1"/>
  <c r="AO537" i="1"/>
  <c r="AN303" i="1"/>
  <c r="AZ303" i="1"/>
  <c r="AO303" i="1"/>
  <c r="AN267" i="1"/>
  <c r="AZ267" i="1"/>
  <c r="AO267" i="1"/>
  <c r="AN33" i="1"/>
  <c r="AZ33" i="1"/>
  <c r="AO33" i="1"/>
  <c r="AN474" i="1"/>
  <c r="AZ474" i="1"/>
  <c r="AN159" i="1"/>
  <c r="AZ159" i="1"/>
  <c r="AO159" i="1"/>
  <c r="AN510" i="1"/>
  <c r="AZ510" i="1"/>
  <c r="AO510" i="1"/>
  <c r="AN240" i="1"/>
  <c r="AZ240" i="1"/>
  <c r="AO240" i="1"/>
  <c r="AN600" i="1"/>
  <c r="AZ600" i="1"/>
  <c r="AO600" i="1"/>
  <c r="AN672" i="1"/>
  <c r="AZ672" i="1"/>
  <c r="AO672" i="1"/>
  <c r="AN456" i="1"/>
  <c r="AZ456" i="1"/>
  <c r="AN150" i="1"/>
  <c r="AZ150" i="1"/>
  <c r="AO150" i="1"/>
  <c r="AN501" i="1"/>
  <c r="AZ501" i="1"/>
  <c r="AO501" i="1"/>
  <c r="AN249" i="1"/>
  <c r="AZ249" i="1"/>
  <c r="AO249" i="1"/>
  <c r="AN609" i="1"/>
  <c r="AW609" i="1" s="1"/>
  <c r="AZ609" i="1"/>
  <c r="AO609" i="1"/>
  <c r="AN141" i="1"/>
  <c r="AQ141" i="1" s="1"/>
  <c r="AZ141" i="1"/>
  <c r="AO141" i="1"/>
  <c r="AN213" i="1"/>
  <c r="AZ213" i="1"/>
  <c r="AO213" i="1"/>
  <c r="AN528" i="1"/>
  <c r="AZ528" i="1"/>
  <c r="AO528" i="1"/>
  <c r="AN546" i="1"/>
  <c r="AZ546" i="1"/>
  <c r="AO546" i="1"/>
  <c r="AN618" i="1"/>
  <c r="AU618" i="1" s="1"/>
  <c r="AZ618" i="1"/>
  <c r="AO618" i="1"/>
  <c r="AN690" i="1"/>
  <c r="AW690" i="1" s="1"/>
  <c r="AZ690" i="1"/>
  <c r="AO690" i="1"/>
  <c r="AN132" i="1"/>
  <c r="AZ132" i="1"/>
  <c r="AO132" i="1"/>
  <c r="AN204" i="1"/>
  <c r="AZ204" i="1"/>
  <c r="AO204" i="1"/>
  <c r="AN78" i="1"/>
  <c r="AS78" i="1" s="1"/>
  <c r="AZ78" i="1"/>
  <c r="AO78" i="1"/>
  <c r="AN231" i="1"/>
  <c r="AQ231" i="1" s="1"/>
  <c r="AZ231" i="1"/>
  <c r="AO231" i="1"/>
  <c r="AN591" i="1"/>
  <c r="AZ591" i="1"/>
  <c r="AO591" i="1"/>
  <c r="AW698" i="1"/>
  <c r="AS698" i="1"/>
  <c r="AU698" i="1"/>
  <c r="AT698" i="1"/>
  <c r="AP554" i="1"/>
  <c r="AS554" i="1"/>
  <c r="AT554" i="1"/>
  <c r="AQ554" i="1"/>
  <c r="AP266" i="1"/>
  <c r="AQ266" i="1"/>
  <c r="AW311" i="1"/>
  <c r="AT311" i="1"/>
  <c r="AQ311" i="1"/>
  <c r="AS311" i="1"/>
  <c r="AU311" i="1"/>
  <c r="AP311" i="1"/>
  <c r="BF629" i="1"/>
  <c r="AU629" i="1"/>
  <c r="BF557" i="1"/>
  <c r="AU557" i="1"/>
  <c r="BF386" i="1"/>
  <c r="AU386" i="1"/>
  <c r="AU80" i="1"/>
  <c r="BF80" i="1"/>
  <c r="BF206" i="1"/>
  <c r="AU206" i="1"/>
  <c r="BF134" i="1"/>
  <c r="AU134" i="1"/>
  <c r="BF341" i="1"/>
  <c r="AU341" i="1"/>
  <c r="BF701" i="1"/>
  <c r="AU701" i="1"/>
  <c r="BF656" i="1"/>
  <c r="AU656" i="1"/>
  <c r="BF584" i="1"/>
  <c r="AU584" i="1"/>
  <c r="BF224" i="1"/>
  <c r="AU224" i="1"/>
  <c r="AU26" i="1"/>
  <c r="BF26" i="1"/>
  <c r="BF494" i="1"/>
  <c r="AU494" i="1"/>
  <c r="BF179" i="1"/>
  <c r="AU179" i="1"/>
  <c r="BF107" i="1"/>
  <c r="AU107" i="1"/>
  <c r="BF323" i="1"/>
  <c r="AU323" i="1"/>
  <c r="BF683" i="1"/>
  <c r="AU683" i="1"/>
  <c r="BF611" i="1"/>
  <c r="AU611" i="1"/>
  <c r="BF251" i="1"/>
  <c r="AU251" i="1"/>
  <c r="AU44" i="1"/>
  <c r="BF44" i="1"/>
  <c r="BF188" i="1"/>
  <c r="AU188" i="1"/>
  <c r="BF116" i="1"/>
  <c r="AU116" i="1"/>
  <c r="BF377" i="1"/>
  <c r="AU377" i="1"/>
  <c r="BF674" i="1"/>
  <c r="AU674" i="1"/>
  <c r="BF602" i="1"/>
  <c r="AU602" i="1"/>
  <c r="BF242" i="1"/>
  <c r="AU242" i="1"/>
  <c r="BF332" i="1"/>
  <c r="AU332" i="1"/>
  <c r="BF512" i="1"/>
  <c r="AU512" i="1"/>
  <c r="BF161" i="1"/>
  <c r="AU161" i="1"/>
  <c r="BF476" i="1"/>
  <c r="AU476" i="1"/>
  <c r="AU35" i="1"/>
  <c r="BF35" i="1"/>
  <c r="BF431" i="1"/>
  <c r="AU431" i="1"/>
  <c r="BF413" i="1"/>
  <c r="AU413" i="1"/>
  <c r="AU8" i="1"/>
  <c r="BF8" i="1"/>
  <c r="BF296" i="1"/>
  <c r="AU296" i="1"/>
  <c r="BF260" i="1"/>
  <c r="AU260" i="1"/>
  <c r="BF728" i="1"/>
  <c r="AU728" i="1"/>
  <c r="BF539" i="1"/>
  <c r="AU539" i="1"/>
  <c r="BF422" i="1"/>
  <c r="AU422" i="1"/>
  <c r="BF305" i="1"/>
  <c r="AU305" i="1"/>
  <c r="BF269" i="1"/>
  <c r="AU269" i="1"/>
  <c r="AS320" i="1"/>
  <c r="AP320" i="1"/>
  <c r="AQ320" i="1"/>
  <c r="AW707" i="1"/>
  <c r="AT707" i="1"/>
  <c r="AS707" i="1"/>
  <c r="AU707" i="1"/>
  <c r="AZ430" i="1"/>
  <c r="AN430" i="1"/>
  <c r="AO430" i="1" s="1"/>
  <c r="AZ403" i="1"/>
  <c r="AO403" i="1"/>
  <c r="AN403" i="1"/>
  <c r="AP403" i="1" s="1"/>
  <c r="AZ421" i="1"/>
  <c r="AN421" i="1"/>
  <c r="AO421" i="1" s="1"/>
  <c r="AZ439" i="1"/>
  <c r="AO439" i="1"/>
  <c r="AN439" i="1"/>
  <c r="AZ349" i="1"/>
  <c r="AN349" i="1"/>
  <c r="AO349" i="1" s="1"/>
  <c r="AZ331" i="1"/>
  <c r="AO331" i="1"/>
  <c r="AN331" i="1"/>
  <c r="AZ340" i="1"/>
  <c r="AO340" i="1"/>
  <c r="AN340" i="1"/>
  <c r="AZ358" i="1"/>
  <c r="AO358" i="1"/>
  <c r="AN358" i="1"/>
  <c r="AZ367" i="1"/>
  <c r="AO367" i="1"/>
  <c r="AN367" i="1"/>
  <c r="AU443" i="1"/>
  <c r="BF443" i="1"/>
  <c r="AN443" i="1"/>
  <c r="BF533" i="1"/>
  <c r="AU533" i="1"/>
  <c r="AN533" i="1"/>
  <c r="BF722" i="1"/>
  <c r="AU722" i="1"/>
  <c r="AN722" i="1"/>
  <c r="BF416" i="1"/>
  <c r="AU416" i="1"/>
  <c r="AN416" i="1"/>
  <c r="BF254" i="1"/>
  <c r="AU254" i="1"/>
  <c r="AN254" i="1"/>
  <c r="AU65" i="1"/>
  <c r="BF65" i="1"/>
  <c r="AN65" i="1"/>
  <c r="BF173" i="1"/>
  <c r="AU173" i="1"/>
  <c r="AN173" i="1"/>
  <c r="BF362" i="1"/>
  <c r="AN362" i="1"/>
  <c r="AT362" i="1" s="1"/>
  <c r="BF614" i="1"/>
  <c r="AN614" i="1"/>
  <c r="BF335" i="1"/>
  <c r="AU335" i="1"/>
  <c r="AN335" i="1"/>
  <c r="BF164" i="1"/>
  <c r="AU164" i="1"/>
  <c r="AN164" i="1"/>
  <c r="AU74" i="1"/>
  <c r="BF74" i="1"/>
  <c r="AN74" i="1"/>
  <c r="BF587" i="1"/>
  <c r="AN587" i="1"/>
  <c r="BF470" i="1"/>
  <c r="AU470" i="1"/>
  <c r="AN470" i="1"/>
  <c r="BF506" i="1"/>
  <c r="AU506" i="1"/>
  <c r="AN506" i="1"/>
  <c r="BF236" i="1"/>
  <c r="AU236" i="1"/>
  <c r="AN236" i="1"/>
  <c r="BF668" i="1"/>
  <c r="AU668" i="1"/>
  <c r="AN668" i="1"/>
  <c r="BF110" i="1"/>
  <c r="AU110" i="1"/>
  <c r="AN110" i="1"/>
  <c r="AU38" i="1"/>
  <c r="BF38" i="1"/>
  <c r="AN38" i="1"/>
  <c r="BF569" i="1"/>
  <c r="AU569" i="1"/>
  <c r="AN569" i="1"/>
  <c r="BF677" i="1"/>
  <c r="AU677" i="1"/>
  <c r="AN677" i="1"/>
  <c r="AN260" i="1"/>
  <c r="AZ260" i="1"/>
  <c r="AO260" i="1"/>
  <c r="AN296" i="1"/>
  <c r="AZ296" i="1"/>
  <c r="AO296" i="1"/>
  <c r="AN269" i="1"/>
  <c r="AZ269" i="1"/>
  <c r="AO269" i="1"/>
  <c r="AN305" i="1"/>
  <c r="AZ305" i="1"/>
  <c r="AO305" i="1"/>
  <c r="AN539" i="1"/>
  <c r="AZ539" i="1"/>
  <c r="AO539" i="1"/>
  <c r="AN449" i="1"/>
  <c r="AO449" i="1"/>
  <c r="AZ449" i="1"/>
  <c r="AN71" i="1"/>
  <c r="AZ71" i="1"/>
  <c r="AO71" i="1"/>
  <c r="AN143" i="1"/>
  <c r="AZ143" i="1"/>
  <c r="AO143" i="1"/>
  <c r="AN215" i="1"/>
  <c r="AZ215" i="1"/>
  <c r="AO215" i="1"/>
  <c r="AN530" i="1"/>
  <c r="AZ530" i="1"/>
  <c r="AO530" i="1"/>
  <c r="AN548" i="1"/>
  <c r="AZ548" i="1"/>
  <c r="AO548" i="1"/>
  <c r="AN620" i="1"/>
  <c r="AZ620" i="1"/>
  <c r="AO620" i="1"/>
  <c r="AN692" i="1"/>
  <c r="AZ692" i="1"/>
  <c r="AO692" i="1"/>
  <c r="AN89" i="1"/>
  <c r="AZ89" i="1"/>
  <c r="AO89" i="1"/>
  <c r="AN98" i="1"/>
  <c r="AZ98" i="1"/>
  <c r="AO98" i="1"/>
  <c r="AN170" i="1"/>
  <c r="AZ170" i="1"/>
  <c r="AO170" i="1"/>
  <c r="AN521" i="1"/>
  <c r="AZ521" i="1"/>
  <c r="AO521" i="1"/>
  <c r="AN233" i="1"/>
  <c r="AZ233" i="1"/>
  <c r="AO233" i="1"/>
  <c r="AN593" i="1"/>
  <c r="AZ593" i="1"/>
  <c r="AO593" i="1"/>
  <c r="AN665" i="1"/>
  <c r="AZ665" i="1"/>
  <c r="AO665" i="1"/>
  <c r="AN125" i="1"/>
  <c r="AZ125" i="1"/>
  <c r="AO125" i="1"/>
  <c r="AN197" i="1"/>
  <c r="AZ197" i="1"/>
  <c r="AO197" i="1"/>
  <c r="AN62" i="1"/>
  <c r="AZ62" i="1"/>
  <c r="AO62" i="1"/>
  <c r="AN467" i="1"/>
  <c r="AO467" i="1"/>
  <c r="AZ467" i="1"/>
  <c r="AN566" i="1"/>
  <c r="AZ566" i="1"/>
  <c r="AO566" i="1"/>
  <c r="AN638" i="1"/>
  <c r="AZ638" i="1"/>
  <c r="AO638" i="1"/>
  <c r="AN53" i="1"/>
  <c r="AZ53" i="1"/>
  <c r="AO53" i="1"/>
  <c r="AN458" i="1"/>
  <c r="AO458" i="1"/>
  <c r="AZ458" i="1"/>
  <c r="AN152" i="1"/>
  <c r="AZ152" i="1"/>
  <c r="AO152" i="1"/>
  <c r="AN503" i="1"/>
  <c r="AZ503" i="1"/>
  <c r="AO503" i="1"/>
  <c r="AN485" i="1"/>
  <c r="AZ485" i="1"/>
  <c r="AO485" i="1"/>
  <c r="AN575" i="1"/>
  <c r="AZ575" i="1"/>
  <c r="AO575" i="1"/>
  <c r="AN647" i="1"/>
  <c r="AZ647" i="1"/>
  <c r="AO647" i="1"/>
  <c r="AZ708" i="1"/>
  <c r="AO708" i="1"/>
  <c r="AN708" i="1"/>
  <c r="AP708" i="1" s="1"/>
  <c r="AZ438" i="1"/>
  <c r="AO438" i="1"/>
  <c r="AN438" i="1"/>
  <c r="AZ420" i="1"/>
  <c r="AO420" i="1"/>
  <c r="AN420" i="1"/>
  <c r="AZ429" i="1"/>
  <c r="AO429" i="1"/>
  <c r="AN429" i="1"/>
  <c r="AZ357" i="1"/>
  <c r="AO357" i="1"/>
  <c r="AN357" i="1"/>
  <c r="AZ393" i="1"/>
  <c r="AN393" i="1"/>
  <c r="AZ348" i="1"/>
  <c r="AO348" i="1"/>
  <c r="AN348" i="1"/>
  <c r="AP348" i="1" s="1"/>
  <c r="AS374" i="1"/>
  <c r="AU374" i="1"/>
  <c r="AT374" i="1"/>
  <c r="AQ374" i="1"/>
  <c r="AS401" i="1"/>
  <c r="AQ401" i="1"/>
  <c r="AU401" i="1"/>
  <c r="AP401" i="1"/>
  <c r="AS581" i="1"/>
  <c r="AU581" i="1"/>
  <c r="AT581" i="1"/>
  <c r="AP581" i="1"/>
  <c r="AW482" i="1"/>
  <c r="AU482" i="1"/>
  <c r="AT482" i="1"/>
  <c r="AQ482" i="1"/>
  <c r="AS599" i="1"/>
  <c r="AP599" i="1"/>
  <c r="AQ599" i="1"/>
  <c r="AW212" i="1"/>
  <c r="AS212" i="1"/>
  <c r="AU212" i="1"/>
  <c r="AT212" i="1"/>
  <c r="AP212" i="1"/>
  <c r="AQ212" i="1"/>
  <c r="AW86" i="1"/>
  <c r="AU86" i="1"/>
  <c r="AP86" i="1"/>
  <c r="AT86" i="1"/>
  <c r="AQ86" i="1"/>
  <c r="AS14" i="1"/>
  <c r="AQ14" i="1"/>
  <c r="AU14" i="1"/>
  <c r="AP14" i="1"/>
  <c r="AP617" i="1"/>
  <c r="AQ617" i="1"/>
  <c r="AU617" i="1"/>
  <c r="AS509" i="1"/>
  <c r="AU509" i="1"/>
  <c r="AQ473" i="1"/>
  <c r="AP473" i="1"/>
  <c r="AT473" i="1"/>
  <c r="AS473" i="1"/>
  <c r="AW608" i="1"/>
  <c r="AU608" i="1"/>
  <c r="AP608" i="1"/>
  <c r="AT608" i="1"/>
  <c r="AQ518" i="1"/>
  <c r="AT518" i="1"/>
  <c r="AS662" i="1"/>
  <c r="AT662" i="1"/>
  <c r="AQ662" i="1"/>
  <c r="AP662" i="1"/>
  <c r="AQ230" i="1"/>
  <c r="AP230" i="1"/>
  <c r="AQ185" i="1"/>
  <c r="AU185" i="1"/>
  <c r="AP185" i="1"/>
  <c r="AW5" i="1"/>
  <c r="AU5" i="1"/>
  <c r="AS5" i="1"/>
  <c r="AP5" i="1"/>
  <c r="AT5" i="1"/>
  <c r="AQ5" i="1"/>
  <c r="AW293" i="1"/>
  <c r="AS293" i="1"/>
  <c r="AU293" i="1"/>
  <c r="AP293" i="1"/>
  <c r="AQ293" i="1"/>
  <c r="AZ412" i="1"/>
  <c r="AO412" i="1"/>
  <c r="AN412" i="1"/>
  <c r="AZ718" i="1"/>
  <c r="AO718" i="1"/>
  <c r="AN718" i="1"/>
  <c r="AZ727" i="1"/>
  <c r="AN727" i="1"/>
  <c r="AP727" i="1" s="1"/>
  <c r="AZ709" i="1"/>
  <c r="AO709" i="1"/>
  <c r="AN709" i="1"/>
  <c r="AZ376" i="1"/>
  <c r="AN376" i="1"/>
  <c r="AO376" i="1" s="1"/>
  <c r="AZ322" i="1"/>
  <c r="AN322" i="1"/>
  <c r="AZ394" i="1"/>
  <c r="AO394" i="1"/>
  <c r="AN394" i="1"/>
  <c r="AZ700" i="1"/>
  <c r="AO700" i="1"/>
  <c r="AN700" i="1"/>
  <c r="BF713" i="1"/>
  <c r="AU713" i="1"/>
  <c r="AN713" i="1"/>
  <c r="BF299" i="1"/>
  <c r="AU299" i="1"/>
  <c r="AN299" i="1"/>
  <c r="BF434" i="1"/>
  <c r="AU434" i="1"/>
  <c r="AN434" i="1"/>
  <c r="BF308" i="1"/>
  <c r="AU308" i="1"/>
  <c r="AN308" i="1"/>
  <c r="BF425" i="1"/>
  <c r="AU425" i="1"/>
  <c r="AN425" i="1"/>
  <c r="BF317" i="1"/>
  <c r="AU317" i="1"/>
  <c r="AN317" i="1"/>
  <c r="BF488" i="1"/>
  <c r="AU488" i="1"/>
  <c r="AN488" i="1"/>
  <c r="BF218" i="1"/>
  <c r="AU218" i="1"/>
  <c r="AN218" i="1"/>
  <c r="BF650" i="1"/>
  <c r="AN650" i="1"/>
  <c r="AU650" i="1" s="1"/>
  <c r="BF389" i="1"/>
  <c r="AU389" i="1"/>
  <c r="AN389" i="1"/>
  <c r="BF200" i="1"/>
  <c r="AU200" i="1"/>
  <c r="AN200" i="1"/>
  <c r="BF344" i="1"/>
  <c r="AN344" i="1"/>
  <c r="BF623" i="1"/>
  <c r="AN623" i="1"/>
  <c r="AU623" i="1" s="1"/>
  <c r="BF119" i="1"/>
  <c r="AU119" i="1"/>
  <c r="AN119" i="1"/>
  <c r="AU56" i="1"/>
  <c r="BF56" i="1"/>
  <c r="AN56" i="1"/>
  <c r="BF560" i="1"/>
  <c r="AU560" i="1"/>
  <c r="AN560" i="1"/>
  <c r="AU47" i="1"/>
  <c r="BF47" i="1"/>
  <c r="AN47" i="1"/>
  <c r="BF146" i="1"/>
  <c r="AU146" i="1"/>
  <c r="AN146" i="1"/>
  <c r="BF380" i="1"/>
  <c r="AN380" i="1"/>
  <c r="AU380" i="1" s="1"/>
  <c r="BF605" i="1"/>
  <c r="AU605" i="1"/>
  <c r="AN605" i="1"/>
  <c r="AW605" i="1" s="1"/>
  <c r="BF695" i="1"/>
  <c r="AU695" i="1"/>
  <c r="AN695" i="1"/>
  <c r="AN278" i="1"/>
  <c r="AZ278" i="1"/>
  <c r="AO278" i="1"/>
  <c r="AN287" i="1"/>
  <c r="AZ287" i="1"/>
  <c r="AO287" i="1"/>
  <c r="AN737" i="1"/>
  <c r="AZ737" i="1"/>
  <c r="AO737" i="1"/>
  <c r="AN17" i="1"/>
  <c r="AZ17" i="1"/>
  <c r="AO17" i="1"/>
  <c r="AN8" i="1"/>
  <c r="AZ8" i="1"/>
  <c r="AO8" i="1"/>
  <c r="AN107" i="1"/>
  <c r="AZ107" i="1"/>
  <c r="AO107" i="1"/>
  <c r="AN179" i="1"/>
  <c r="AZ179" i="1"/>
  <c r="AO179" i="1"/>
  <c r="AN494" i="1"/>
  <c r="AZ494" i="1"/>
  <c r="AO494" i="1"/>
  <c r="AN26" i="1"/>
  <c r="AZ26" i="1"/>
  <c r="AO26" i="1"/>
  <c r="AN224" i="1"/>
  <c r="AZ224" i="1"/>
  <c r="AO224" i="1"/>
  <c r="AN584" i="1"/>
  <c r="AZ584" i="1"/>
  <c r="AO584" i="1"/>
  <c r="AN656" i="1"/>
  <c r="AZ656" i="1"/>
  <c r="AO656" i="1"/>
  <c r="AN134" i="1"/>
  <c r="AZ134" i="1"/>
  <c r="AO134" i="1"/>
  <c r="AN206" i="1"/>
  <c r="AZ206" i="1"/>
  <c r="AO206" i="1"/>
  <c r="AN80" i="1"/>
  <c r="AZ80" i="1"/>
  <c r="AO80" i="1"/>
  <c r="AN386" i="1"/>
  <c r="AO386" i="1"/>
  <c r="AZ386" i="1"/>
  <c r="AN557" i="1"/>
  <c r="AZ557" i="1"/>
  <c r="AO557" i="1"/>
  <c r="AN629" i="1"/>
  <c r="AZ629" i="1"/>
  <c r="AO629" i="1"/>
  <c r="AN35" i="1"/>
  <c r="AZ35" i="1"/>
  <c r="AO35" i="1"/>
  <c r="AN476" i="1"/>
  <c r="AO476" i="1"/>
  <c r="AZ476" i="1"/>
  <c r="AN161" i="1"/>
  <c r="AZ161" i="1"/>
  <c r="AO161" i="1"/>
  <c r="AN512" i="1"/>
  <c r="AZ512" i="1"/>
  <c r="AO512" i="1"/>
  <c r="AN242" i="1"/>
  <c r="AZ242" i="1"/>
  <c r="AO242" i="1"/>
  <c r="AN602" i="1"/>
  <c r="AZ602" i="1"/>
  <c r="AO602" i="1"/>
  <c r="AN674" i="1"/>
  <c r="AZ674" i="1"/>
  <c r="AO674" i="1"/>
  <c r="AN116" i="1"/>
  <c r="AZ116" i="1"/>
  <c r="AO116" i="1"/>
  <c r="AN188" i="1"/>
  <c r="AZ188" i="1"/>
  <c r="AO188" i="1"/>
  <c r="AN44" i="1"/>
  <c r="AZ44" i="1"/>
  <c r="AO44" i="1"/>
  <c r="AN251" i="1"/>
  <c r="AZ251" i="1"/>
  <c r="AO251" i="1"/>
  <c r="AN611" i="1"/>
  <c r="AZ611" i="1"/>
  <c r="AO611" i="1"/>
  <c r="AN683" i="1"/>
  <c r="AZ683" i="1"/>
  <c r="AO683" i="1"/>
  <c r="AZ717" i="1"/>
  <c r="AO717" i="1"/>
  <c r="AN717" i="1"/>
  <c r="AZ726" i="1"/>
  <c r="AO726" i="1"/>
  <c r="AN726" i="1"/>
  <c r="AZ411" i="1"/>
  <c r="AO411" i="1"/>
  <c r="AN411" i="1"/>
  <c r="AZ402" i="1"/>
  <c r="AO402" i="1"/>
  <c r="AN402" i="1"/>
  <c r="AP402" i="1" s="1"/>
  <c r="AZ330" i="1"/>
  <c r="AO330" i="1"/>
  <c r="AN330" i="1"/>
  <c r="AZ375" i="1"/>
  <c r="AO375" i="1"/>
  <c r="AN375" i="1"/>
  <c r="AZ384" i="1"/>
  <c r="AO384" i="1"/>
  <c r="AN384" i="1"/>
  <c r="AZ663" i="1"/>
  <c r="AO663" i="1"/>
  <c r="AN663" i="1"/>
  <c r="AZ699" i="1"/>
  <c r="AO699" i="1"/>
  <c r="AN699" i="1"/>
  <c r="AZ321" i="1"/>
  <c r="AN321" i="1"/>
  <c r="AZ366" i="1"/>
  <c r="AN366" i="1"/>
  <c r="AO366" i="1" s="1"/>
  <c r="AZ339" i="1"/>
  <c r="AO339" i="1"/>
  <c r="AN339" i="1"/>
  <c r="AW653" i="1"/>
  <c r="AU653" i="1"/>
  <c r="AU59" i="1"/>
  <c r="AP59" i="1"/>
  <c r="AW626" i="1"/>
  <c r="AU626" i="1"/>
  <c r="AS626" i="1"/>
  <c r="AT626" i="1"/>
  <c r="AP455" i="1"/>
  <c r="AT455" i="1"/>
  <c r="AS455" i="1"/>
  <c r="AQ455" i="1"/>
  <c r="BF665" i="1"/>
  <c r="AU665" i="1"/>
  <c r="BF593" i="1"/>
  <c r="AU593" i="1"/>
  <c r="BF233" i="1"/>
  <c r="AU233" i="1"/>
  <c r="BF350" i="1"/>
  <c r="AU350" i="1"/>
  <c r="BF521" i="1"/>
  <c r="AU521" i="1"/>
  <c r="BF170" i="1"/>
  <c r="AU170" i="1"/>
  <c r="BF98" i="1"/>
  <c r="AU98" i="1"/>
  <c r="BF89" i="1"/>
  <c r="AU89" i="1"/>
  <c r="BF692" i="1"/>
  <c r="AU692" i="1"/>
  <c r="BF620" i="1"/>
  <c r="AU620" i="1"/>
  <c r="BF548" i="1"/>
  <c r="AU548" i="1"/>
  <c r="BF368" i="1"/>
  <c r="AU368" i="1"/>
  <c r="BF530" i="1"/>
  <c r="AU530" i="1"/>
  <c r="BF215" i="1"/>
  <c r="AU215" i="1"/>
  <c r="BF143" i="1"/>
  <c r="AU143" i="1"/>
  <c r="BF395" i="1"/>
  <c r="AU395" i="1"/>
  <c r="AU71" i="1"/>
  <c r="BF71" i="1"/>
  <c r="BF647" i="1"/>
  <c r="AU647" i="1"/>
  <c r="BF575" i="1"/>
  <c r="AU575" i="1"/>
  <c r="BF485" i="1"/>
  <c r="AU485" i="1"/>
  <c r="BF503" i="1"/>
  <c r="AU503" i="1"/>
  <c r="BF152" i="1"/>
  <c r="AU152" i="1"/>
  <c r="BF458" i="1"/>
  <c r="AU458" i="1"/>
  <c r="AU53" i="1"/>
  <c r="BF53" i="1"/>
  <c r="BF638" i="1"/>
  <c r="AU638" i="1"/>
  <c r="BF566" i="1"/>
  <c r="AU566" i="1"/>
  <c r="BF467" i="1"/>
  <c r="AU467" i="1"/>
  <c r="AU62" i="1"/>
  <c r="BF62" i="1"/>
  <c r="BF197" i="1"/>
  <c r="AU197" i="1"/>
  <c r="BF125" i="1"/>
  <c r="AU125" i="1"/>
  <c r="BF359" i="1"/>
  <c r="AU359" i="1"/>
  <c r="AU17" i="1"/>
  <c r="BF17" i="1"/>
  <c r="BF314" i="1"/>
  <c r="AU314" i="1"/>
  <c r="AU737" i="1"/>
  <c r="BF737" i="1"/>
  <c r="BF449" i="1"/>
  <c r="AU449" i="1"/>
  <c r="BF278" i="1"/>
  <c r="AU278" i="1"/>
  <c r="BF719" i="1"/>
  <c r="AU719" i="1"/>
  <c r="BF710" i="1"/>
  <c r="AU710" i="1"/>
  <c r="BF440" i="1"/>
  <c r="AU440" i="1"/>
  <c r="BF404" i="1"/>
  <c r="AU404" i="1"/>
  <c r="BF287" i="1"/>
  <c r="AU287" i="1"/>
  <c r="AT329" i="1"/>
  <c r="AU329" i="1"/>
  <c r="AO320" i="1"/>
  <c r="AP347" i="1"/>
  <c r="AQ347" i="1"/>
  <c r="AU410" i="1"/>
  <c r="AT410" i="1"/>
  <c r="BA313" i="1"/>
  <c r="AN313" i="1"/>
  <c r="AN448" i="1"/>
  <c r="AZ448" i="1"/>
  <c r="AO448" i="1"/>
  <c r="AN286" i="1"/>
  <c r="AZ286" i="1"/>
  <c r="AO286" i="1"/>
  <c r="AN538" i="1"/>
  <c r="AZ538" i="1"/>
  <c r="AO538" i="1"/>
  <c r="AN295" i="1"/>
  <c r="AZ295" i="1"/>
  <c r="AO295" i="1"/>
  <c r="AN259" i="1"/>
  <c r="AZ259" i="1"/>
  <c r="AO259" i="1"/>
  <c r="AN52" i="1"/>
  <c r="AZ52" i="1"/>
  <c r="AN97" i="1"/>
  <c r="AP97" i="1" s="1"/>
  <c r="AZ97" i="1"/>
  <c r="AO97" i="1"/>
  <c r="AN169" i="1"/>
  <c r="AZ169" i="1"/>
  <c r="AO169" i="1"/>
  <c r="AN520" i="1"/>
  <c r="AP520" i="1" s="1"/>
  <c r="AZ520" i="1"/>
  <c r="AO520" i="1"/>
  <c r="AN484" i="1"/>
  <c r="AZ484" i="1"/>
  <c r="AO484" i="1"/>
  <c r="AN574" i="1"/>
  <c r="AZ574" i="1"/>
  <c r="AO574" i="1"/>
  <c r="AN646" i="1"/>
  <c r="AZ646" i="1"/>
  <c r="AO646" i="1"/>
  <c r="AN70" i="1"/>
  <c r="AO70" i="1"/>
  <c r="AZ70" i="1"/>
  <c r="AN475" i="1"/>
  <c r="AZ475" i="1"/>
  <c r="AO475" i="1"/>
  <c r="AN160" i="1"/>
  <c r="AZ160" i="1"/>
  <c r="AO160" i="1"/>
  <c r="AN511" i="1"/>
  <c r="AZ511" i="1"/>
  <c r="AO511" i="1"/>
  <c r="AN547" i="1"/>
  <c r="AZ547" i="1"/>
  <c r="AO547" i="1"/>
  <c r="AN619" i="1"/>
  <c r="AZ619" i="1"/>
  <c r="AO619" i="1"/>
  <c r="AN691" i="1"/>
  <c r="AZ691" i="1"/>
  <c r="AO691" i="1"/>
  <c r="AN457" i="1"/>
  <c r="AZ457" i="1"/>
  <c r="AO457" i="1"/>
  <c r="AN151" i="1"/>
  <c r="AZ151" i="1"/>
  <c r="AO151" i="1"/>
  <c r="AN502" i="1"/>
  <c r="AZ502" i="1"/>
  <c r="AO502" i="1"/>
  <c r="AN232" i="1"/>
  <c r="AZ232" i="1"/>
  <c r="AO232" i="1"/>
  <c r="AN592" i="1"/>
  <c r="AZ592" i="1"/>
  <c r="AO592" i="1"/>
  <c r="AN664" i="1"/>
  <c r="AZ664" i="1"/>
  <c r="AO664" i="1"/>
  <c r="AN142" i="1"/>
  <c r="AZ142" i="1"/>
  <c r="AO142" i="1"/>
  <c r="AN214" i="1"/>
  <c r="AS214" i="1" s="1"/>
  <c r="AZ214" i="1"/>
  <c r="AO214" i="1"/>
  <c r="AN529" i="1"/>
  <c r="AZ529" i="1"/>
  <c r="AO529" i="1"/>
  <c r="AN241" i="1"/>
  <c r="AZ241" i="1"/>
  <c r="AO241" i="1"/>
  <c r="AN601" i="1"/>
  <c r="AZ601" i="1"/>
  <c r="AO601" i="1"/>
  <c r="AN673" i="1"/>
  <c r="AZ673" i="1"/>
  <c r="AO673" i="1"/>
  <c r="AU731" i="1"/>
  <c r="BF731" i="1"/>
  <c r="AN731" i="1"/>
  <c r="BF281" i="1"/>
  <c r="AN281" i="1"/>
  <c r="BF407" i="1"/>
  <c r="AN407" i="1"/>
  <c r="BF290" i="1"/>
  <c r="AU290" i="1"/>
  <c r="AN290" i="1"/>
  <c r="A1" i="1"/>
  <c r="BF2" i="1"/>
  <c r="AN2" i="1"/>
  <c r="BF101" i="1"/>
  <c r="AU101" i="1"/>
  <c r="AN101" i="1"/>
  <c r="AW101" i="1" s="1"/>
  <c r="BF524" i="1"/>
  <c r="AU524" i="1"/>
  <c r="AN524" i="1"/>
  <c r="BF542" i="1"/>
  <c r="AN542" i="1"/>
  <c r="AU542" i="1" s="1"/>
  <c r="BF686" i="1"/>
  <c r="AU686" i="1"/>
  <c r="AN686" i="1"/>
  <c r="BF92" i="1"/>
  <c r="AU92" i="1"/>
  <c r="AN92" i="1"/>
  <c r="BF209" i="1"/>
  <c r="AU209" i="1"/>
  <c r="AN209" i="1"/>
  <c r="BF227" i="1"/>
  <c r="AN227" i="1"/>
  <c r="AU227" i="1" s="1"/>
  <c r="AU29" i="1"/>
  <c r="BF29" i="1"/>
  <c r="AN29" i="1"/>
  <c r="BF155" i="1"/>
  <c r="AU155" i="1"/>
  <c r="AN155" i="1"/>
  <c r="AO155" i="1" s="1"/>
  <c r="BF326" i="1"/>
  <c r="AU326" i="1"/>
  <c r="AN326" i="1"/>
  <c r="BF596" i="1"/>
  <c r="AU596" i="1"/>
  <c r="AN596" i="1"/>
  <c r="BF371" i="1"/>
  <c r="AU371" i="1"/>
  <c r="AN371" i="1"/>
  <c r="BF182" i="1"/>
  <c r="AU182" i="1"/>
  <c r="AN182" i="1"/>
  <c r="BF479" i="1"/>
  <c r="AN479" i="1"/>
  <c r="BF641" i="1"/>
  <c r="AU641" i="1"/>
  <c r="AN641" i="1"/>
  <c r="AZ422" i="1"/>
  <c r="AO422" i="1"/>
  <c r="AN422" i="1"/>
  <c r="AZ728" i="1"/>
  <c r="AO728" i="1"/>
  <c r="AN728" i="1"/>
  <c r="AZ413" i="1"/>
  <c r="AO413" i="1"/>
  <c r="AN413" i="1"/>
  <c r="AZ431" i="1"/>
  <c r="AO431" i="1"/>
  <c r="AN431" i="1"/>
  <c r="AZ395" i="1"/>
  <c r="AO395" i="1"/>
  <c r="AN395" i="1"/>
  <c r="AZ368" i="1"/>
  <c r="AO368" i="1"/>
  <c r="AN368" i="1"/>
  <c r="AZ350" i="1"/>
  <c r="AO350" i="1"/>
  <c r="AN350" i="1"/>
  <c r="AZ359" i="1"/>
  <c r="AO359" i="1"/>
  <c r="AN359" i="1"/>
  <c r="AN312" i="1"/>
  <c r="AZ312" i="1"/>
  <c r="AO312" i="1"/>
  <c r="AN276" i="1"/>
  <c r="AZ276" i="1"/>
  <c r="AO276" i="1"/>
  <c r="AN6" i="1"/>
  <c r="AZ6" i="1"/>
  <c r="AO6" i="1"/>
  <c r="AN735" i="1"/>
  <c r="AZ735" i="1"/>
  <c r="AO735" i="1"/>
  <c r="AN285" i="1"/>
  <c r="AZ285" i="1"/>
  <c r="AO285" i="1"/>
  <c r="AN15" i="1"/>
  <c r="AZ15" i="1"/>
  <c r="AO15" i="1"/>
  <c r="AN123" i="1"/>
  <c r="AZ123" i="1"/>
  <c r="AO123" i="1"/>
  <c r="AN195" i="1"/>
  <c r="AZ195" i="1"/>
  <c r="AO195" i="1"/>
  <c r="AN60" i="1"/>
  <c r="AZ60" i="1"/>
  <c r="AO60" i="1"/>
  <c r="AN465" i="1"/>
  <c r="AO465" i="1"/>
  <c r="AZ465" i="1"/>
  <c r="AN564" i="1"/>
  <c r="AZ564" i="1"/>
  <c r="AO564" i="1"/>
  <c r="AN636" i="1"/>
  <c r="AZ636" i="1"/>
  <c r="AO636" i="1"/>
  <c r="AN51" i="1"/>
  <c r="AZ51" i="1"/>
  <c r="AO51" i="1"/>
  <c r="AN114" i="1"/>
  <c r="AZ114" i="1"/>
  <c r="AO114" i="1"/>
  <c r="AN186" i="1"/>
  <c r="AZ186" i="1"/>
  <c r="AO186" i="1"/>
  <c r="AN42" i="1"/>
  <c r="AZ42" i="1"/>
  <c r="AO42" i="1"/>
  <c r="AN483" i="1"/>
  <c r="AZ483" i="1"/>
  <c r="AO483" i="1"/>
  <c r="AN573" i="1"/>
  <c r="AZ573" i="1"/>
  <c r="AO573" i="1"/>
  <c r="AN645" i="1"/>
  <c r="AT645" i="1" s="1"/>
  <c r="AZ645" i="1"/>
  <c r="AO645" i="1"/>
  <c r="AN681" i="1"/>
  <c r="AZ681" i="1"/>
  <c r="AO681" i="1"/>
  <c r="AN69" i="1"/>
  <c r="AZ69" i="1"/>
  <c r="AO69" i="1"/>
  <c r="AN105" i="1"/>
  <c r="AZ105" i="1"/>
  <c r="AO105" i="1"/>
  <c r="AN177" i="1"/>
  <c r="AZ177" i="1"/>
  <c r="AO177" i="1"/>
  <c r="AN492" i="1"/>
  <c r="AZ492" i="1"/>
  <c r="AO492" i="1"/>
  <c r="AN24" i="1"/>
  <c r="AZ24" i="1"/>
  <c r="AO24" i="1"/>
  <c r="AN222" i="1"/>
  <c r="AZ222" i="1"/>
  <c r="AO222" i="1"/>
  <c r="AN582" i="1"/>
  <c r="AW582" i="1" s="1"/>
  <c r="AZ582" i="1"/>
  <c r="AO582" i="1"/>
  <c r="AN654" i="1"/>
  <c r="AZ654" i="1"/>
  <c r="AO654" i="1"/>
  <c r="AN87" i="1"/>
  <c r="AZ87" i="1"/>
  <c r="AO87" i="1"/>
  <c r="AN96" i="1"/>
  <c r="AZ96" i="1"/>
  <c r="AO96" i="1"/>
  <c r="AN168" i="1"/>
  <c r="AZ168" i="1"/>
  <c r="AO168" i="1"/>
  <c r="AN519" i="1"/>
  <c r="AQ519" i="1" s="1"/>
  <c r="AZ519" i="1"/>
  <c r="AO519" i="1"/>
  <c r="AN555" i="1"/>
  <c r="AZ555" i="1"/>
  <c r="AO555" i="1"/>
  <c r="AN627" i="1"/>
  <c r="AZ627" i="1"/>
  <c r="AO627" i="1"/>
  <c r="AP392" i="1"/>
  <c r="AT392" i="1"/>
  <c r="AQ392" i="1"/>
  <c r="AW365" i="1"/>
  <c r="AU365" i="1"/>
  <c r="AT365" i="1"/>
  <c r="AQ365" i="1"/>
  <c r="AU383" i="1"/>
  <c r="AS383" i="1"/>
  <c r="AP383" i="1"/>
  <c r="AT383" i="1"/>
  <c r="AQ383" i="1"/>
  <c r="AO401" i="1"/>
  <c r="AS194" i="1"/>
  <c r="AT194" i="1"/>
  <c r="AQ194" i="1"/>
  <c r="AS77" i="1"/>
  <c r="AT77" i="1"/>
  <c r="AP77" i="1"/>
  <c r="AW131" i="1"/>
  <c r="AU131" i="1"/>
  <c r="AP131" i="1"/>
  <c r="AQ131" i="1"/>
  <c r="AT302" i="1"/>
  <c r="AS302" i="1"/>
  <c r="AQ302" i="1"/>
  <c r="AO444" i="1"/>
  <c r="AT444" i="1"/>
  <c r="AS444" i="1"/>
  <c r="AQ444" i="1"/>
  <c r="AP444" i="1"/>
  <c r="AP627" i="1" l="1"/>
  <c r="AU627" i="1"/>
  <c r="AT627" i="1"/>
  <c r="AW627" i="1"/>
  <c r="AU654" i="1"/>
  <c r="AW654" i="1"/>
  <c r="AT654" i="1"/>
  <c r="AS654" i="1"/>
  <c r="AP492" i="1"/>
  <c r="AS492" i="1"/>
  <c r="AQ492" i="1"/>
  <c r="AU105" i="1"/>
  <c r="AW105" i="1"/>
  <c r="AP681" i="1"/>
  <c r="AQ681" i="1"/>
  <c r="AS681" i="1"/>
  <c r="AP114" i="1"/>
  <c r="AU114" i="1"/>
  <c r="AT114" i="1"/>
  <c r="AQ114" i="1"/>
  <c r="AT636" i="1"/>
  <c r="AS636" i="1"/>
  <c r="AQ636" i="1"/>
  <c r="AW465" i="1"/>
  <c r="AU465" i="1"/>
  <c r="AT465" i="1"/>
  <c r="AQ465" i="1"/>
  <c r="AP195" i="1"/>
  <c r="AT195" i="1"/>
  <c r="AS195" i="1"/>
  <c r="AQ195" i="1"/>
  <c r="AP15" i="1"/>
  <c r="AQ15" i="1"/>
  <c r="AS15" i="1"/>
  <c r="AU735" i="1"/>
  <c r="AT735" i="1"/>
  <c r="AS735" i="1"/>
  <c r="AQ641" i="1"/>
  <c r="AW641" i="1"/>
  <c r="AQ479" i="1"/>
  <c r="AT479" i="1"/>
  <c r="AW479" i="1"/>
  <c r="AP182" i="1"/>
  <c r="AQ182" i="1"/>
  <c r="AO371" i="1"/>
  <c r="AP371" i="1"/>
  <c r="AQ371" i="1"/>
  <c r="AS371" i="1"/>
  <c r="AT371" i="1"/>
  <c r="AP209" i="1"/>
  <c r="AT209" i="1"/>
  <c r="AW209" i="1"/>
  <c r="AQ2" i="1"/>
  <c r="AP2" i="1"/>
  <c r="AS2" i="1"/>
  <c r="AT2" i="1"/>
  <c r="AU2" i="1"/>
  <c r="AO290" i="1"/>
  <c r="AP290" i="1"/>
  <c r="AQ290" i="1"/>
  <c r="AS290" i="1"/>
  <c r="AW290" i="1"/>
  <c r="AT407" i="1"/>
  <c r="AW407" i="1"/>
  <c r="AP281" i="1"/>
  <c r="AQ281" i="1"/>
  <c r="AS281" i="1"/>
  <c r="AT281" i="1"/>
  <c r="AW281" i="1"/>
  <c r="AS601" i="1"/>
  <c r="AP601" i="1"/>
  <c r="AQ601" i="1"/>
  <c r="AP619" i="1"/>
  <c r="AS619" i="1"/>
  <c r="AQ619" i="1"/>
  <c r="AS511" i="1"/>
  <c r="AQ511" i="1"/>
  <c r="AQ475" i="1"/>
  <c r="AP475" i="1"/>
  <c r="AS646" i="1"/>
  <c r="AP646" i="1"/>
  <c r="AQ646" i="1"/>
  <c r="AS484" i="1"/>
  <c r="AQ484" i="1"/>
  <c r="AP52" i="1"/>
  <c r="AQ52" i="1"/>
  <c r="AS52" i="1"/>
  <c r="AS295" i="1"/>
  <c r="AP295" i="1"/>
  <c r="AQ295" i="1"/>
  <c r="AO313" i="1"/>
  <c r="AS313" i="1"/>
  <c r="AQ313" i="1"/>
  <c r="AP321" i="1"/>
  <c r="AQ321" i="1"/>
  <c r="AS321" i="1"/>
  <c r="AS663" i="1"/>
  <c r="AQ663" i="1"/>
  <c r="AT375" i="1"/>
  <c r="AQ375" i="1"/>
  <c r="AU375" i="1"/>
  <c r="AW375" i="1"/>
  <c r="AS375" i="1"/>
  <c r="AS146" i="1"/>
  <c r="AT146" i="1"/>
  <c r="AW146" i="1"/>
  <c r="AO344" i="1"/>
  <c r="AP344" i="1"/>
  <c r="AQ344" i="1"/>
  <c r="AT344" i="1"/>
  <c r="AO389" i="1"/>
  <c r="AP389" i="1"/>
  <c r="AQ389" i="1"/>
  <c r="AS389" i="1"/>
  <c r="AO317" i="1"/>
  <c r="AP317" i="1"/>
  <c r="AQ317" i="1"/>
  <c r="AS317" i="1"/>
  <c r="AP308" i="1"/>
  <c r="AQ308" i="1"/>
  <c r="AP299" i="1"/>
  <c r="AQ299" i="1"/>
  <c r="AS299" i="1"/>
  <c r="AT299" i="1"/>
  <c r="AS700" i="1"/>
  <c r="AQ700" i="1"/>
  <c r="AQ322" i="1"/>
  <c r="AP322" i="1"/>
  <c r="AS709" i="1"/>
  <c r="AQ709" i="1"/>
  <c r="AO727" i="1"/>
  <c r="AP393" i="1"/>
  <c r="AT393" i="1"/>
  <c r="AQ393" i="1"/>
  <c r="AP38" i="1"/>
  <c r="AO38" i="1"/>
  <c r="AS668" i="1"/>
  <c r="AT668" i="1"/>
  <c r="AP587" i="1"/>
  <c r="AQ587" i="1"/>
  <c r="AO587" i="1"/>
  <c r="AS587" i="1"/>
  <c r="AP74" i="1"/>
  <c r="AS74" i="1"/>
  <c r="AT74" i="1"/>
  <c r="AP614" i="1"/>
  <c r="AQ614" i="1"/>
  <c r="AO614" i="1"/>
  <c r="AT614" i="1"/>
  <c r="AP254" i="1"/>
  <c r="AO254" i="1"/>
  <c r="AQ254" i="1"/>
  <c r="AS254" i="1"/>
  <c r="AS331" i="1"/>
  <c r="AP331" i="1"/>
  <c r="AQ331" i="1"/>
  <c r="AU546" i="1"/>
  <c r="AT546" i="1"/>
  <c r="AP213" i="1"/>
  <c r="AQ213" i="1"/>
  <c r="AU213" i="1"/>
  <c r="AW213" i="1"/>
  <c r="AT213" i="1"/>
  <c r="AP456" i="1"/>
  <c r="AQ456" i="1"/>
  <c r="AS456" i="1"/>
  <c r="AP600" i="1"/>
  <c r="AQ600" i="1"/>
  <c r="AT600" i="1"/>
  <c r="AS600" i="1"/>
  <c r="AQ510" i="1"/>
  <c r="AU510" i="1"/>
  <c r="AT510" i="1"/>
  <c r="AP474" i="1"/>
  <c r="AS474" i="1"/>
  <c r="AQ474" i="1"/>
  <c r="AT474" i="1"/>
  <c r="AS267" i="1"/>
  <c r="AQ267" i="1"/>
  <c r="AP294" i="1"/>
  <c r="AW294" i="1"/>
  <c r="AU294" i="1"/>
  <c r="AS294" i="1"/>
  <c r="AQ294" i="1"/>
  <c r="AO659" i="1"/>
  <c r="AP659" i="1"/>
  <c r="AQ659" i="1"/>
  <c r="AS659" i="1"/>
  <c r="AT659" i="1"/>
  <c r="AW659" i="1"/>
  <c r="AQ632" i="1"/>
  <c r="AT632" i="1"/>
  <c r="AQ191" i="1"/>
  <c r="AS191" i="1"/>
  <c r="AT191" i="1"/>
  <c r="AO551" i="1"/>
  <c r="AP551" i="1"/>
  <c r="AQ551" i="1"/>
  <c r="AS551" i="1"/>
  <c r="AT551" i="1"/>
  <c r="AO128" i="1"/>
  <c r="AP128" i="1"/>
  <c r="AQ128" i="1"/>
  <c r="AO263" i="1"/>
  <c r="AP263" i="1"/>
  <c r="AP637" i="1"/>
  <c r="AQ637" i="1"/>
  <c r="AS106" i="1"/>
  <c r="AP106" i="1"/>
  <c r="AQ106" i="1"/>
  <c r="AP115" i="1"/>
  <c r="AQ115" i="1"/>
  <c r="AS655" i="1"/>
  <c r="AQ655" i="1"/>
  <c r="AQ682" i="1"/>
  <c r="AP682" i="1"/>
  <c r="AQ79" i="1"/>
  <c r="AS79" i="1"/>
  <c r="AP268" i="1"/>
  <c r="AQ268" i="1"/>
  <c r="AP555" i="1"/>
  <c r="AU555" i="1"/>
  <c r="AT555" i="1"/>
  <c r="AQ555" i="1"/>
  <c r="AS555" i="1"/>
  <c r="AP87" i="1"/>
  <c r="AU87" i="1"/>
  <c r="AW87" i="1"/>
  <c r="AS87" i="1"/>
  <c r="AT87" i="1"/>
  <c r="AQ87" i="1"/>
  <c r="AW24" i="1"/>
  <c r="AU24" i="1"/>
  <c r="AU177" i="1"/>
  <c r="AT177" i="1"/>
  <c r="AU483" i="1"/>
  <c r="AW483" i="1"/>
  <c r="AT483" i="1"/>
  <c r="AQ483" i="1"/>
  <c r="AP186" i="1"/>
  <c r="AQ186" i="1"/>
  <c r="AP564" i="1"/>
  <c r="AU564" i="1"/>
  <c r="AT564" i="1"/>
  <c r="AS564" i="1"/>
  <c r="AW564" i="1"/>
  <c r="AP285" i="1"/>
  <c r="AT285" i="1"/>
  <c r="AQ285" i="1"/>
  <c r="AU285" i="1"/>
  <c r="AW285" i="1"/>
  <c r="AS285" i="1"/>
  <c r="AP6" i="1"/>
  <c r="AQ6" i="1"/>
  <c r="AT6" i="1"/>
  <c r="AU6" i="1"/>
  <c r="AP312" i="1"/>
  <c r="AQ312" i="1"/>
  <c r="AW312" i="1"/>
  <c r="AU479" i="1"/>
  <c r="AP596" i="1"/>
  <c r="AQ596" i="1"/>
  <c r="AO596" i="1"/>
  <c r="AS596" i="1"/>
  <c r="AT326" i="1"/>
  <c r="AW326" i="1"/>
  <c r="AP227" i="1"/>
  <c r="AQ227" i="1"/>
  <c r="AW227" i="1"/>
  <c r="AQ542" i="1"/>
  <c r="AS542" i="1"/>
  <c r="AT542" i="1"/>
  <c r="A2" i="1"/>
  <c r="AU407" i="1"/>
  <c r="AU281" i="1"/>
  <c r="AQ731" i="1"/>
  <c r="AS731" i="1"/>
  <c r="AS241" i="1"/>
  <c r="AP241" i="1"/>
  <c r="AQ241" i="1"/>
  <c r="AQ664" i="1"/>
  <c r="AP664" i="1"/>
  <c r="AQ232" i="1"/>
  <c r="AS232" i="1"/>
  <c r="AQ151" i="1"/>
  <c r="AS151" i="1"/>
  <c r="AP151" i="1"/>
  <c r="AS691" i="1"/>
  <c r="AQ691" i="1"/>
  <c r="AO52" i="1"/>
  <c r="AP259" i="1"/>
  <c r="AQ259" i="1"/>
  <c r="AP448" i="1"/>
  <c r="AQ448" i="1"/>
  <c r="AP313" i="1"/>
  <c r="AP366" i="1"/>
  <c r="AU366" i="1"/>
  <c r="AO321" i="1"/>
  <c r="AS699" i="1"/>
  <c r="AU699" i="1"/>
  <c r="AW699" i="1"/>
  <c r="AQ699" i="1"/>
  <c r="AT699" i="1"/>
  <c r="AP384" i="1"/>
  <c r="AT384" i="1"/>
  <c r="AQ384" i="1"/>
  <c r="AW330" i="1"/>
  <c r="AT330" i="1"/>
  <c r="AU411" i="1"/>
  <c r="AW411" i="1"/>
  <c r="AT411" i="1"/>
  <c r="AP380" i="1"/>
  <c r="AO380" i="1"/>
  <c r="AQ380" i="1"/>
  <c r="AS380" i="1"/>
  <c r="AP56" i="1"/>
  <c r="AQ56" i="1"/>
  <c r="AS56" i="1"/>
  <c r="AQ623" i="1"/>
  <c r="AT623" i="1"/>
  <c r="AU344" i="1"/>
  <c r="AT650" i="1"/>
  <c r="AW650" i="1"/>
  <c r="AO322" i="1"/>
  <c r="AP376" i="1"/>
  <c r="AS376" i="1"/>
  <c r="AQ376" i="1"/>
  <c r="AQ412" i="1"/>
  <c r="AS412" i="1"/>
  <c r="AO393" i="1"/>
  <c r="AU357" i="1"/>
  <c r="AS357" i="1"/>
  <c r="AW357" i="1"/>
  <c r="AP677" i="1"/>
  <c r="AO677" i="1"/>
  <c r="AT677" i="1"/>
  <c r="AW677" i="1"/>
  <c r="AP110" i="1"/>
  <c r="AT110" i="1"/>
  <c r="AP470" i="1"/>
  <c r="AQ470" i="1"/>
  <c r="AO470" i="1"/>
  <c r="AU587" i="1"/>
  <c r="AU614" i="1"/>
  <c r="AU362" i="1"/>
  <c r="AQ173" i="1"/>
  <c r="AS173" i="1"/>
  <c r="AT173" i="1"/>
  <c r="AO443" i="1"/>
  <c r="AS443" i="1"/>
  <c r="AP443" i="1"/>
  <c r="AT443" i="1"/>
  <c r="AS367" i="1"/>
  <c r="AQ367" i="1"/>
  <c r="AS349" i="1"/>
  <c r="AP349" i="1"/>
  <c r="AS430" i="1"/>
  <c r="AP430" i="1"/>
  <c r="AQ430" i="1"/>
  <c r="AP591" i="1"/>
  <c r="AS591" i="1"/>
  <c r="AQ591" i="1"/>
  <c r="AW132" i="1"/>
  <c r="AT132" i="1"/>
  <c r="AP249" i="1"/>
  <c r="AS249" i="1"/>
  <c r="AQ249" i="1"/>
  <c r="AU150" i="1"/>
  <c r="AT150" i="1"/>
  <c r="AO456" i="1"/>
  <c r="AQ672" i="1"/>
  <c r="AT672" i="1"/>
  <c r="AS672" i="1"/>
  <c r="AW240" i="1"/>
  <c r="AU240" i="1"/>
  <c r="AW159" i="1"/>
  <c r="AQ159" i="1"/>
  <c r="AU159" i="1"/>
  <c r="AT159" i="1"/>
  <c r="AS159" i="1"/>
  <c r="AO474" i="1"/>
  <c r="AS303" i="1"/>
  <c r="AT303" i="1"/>
  <c r="AP258" i="1"/>
  <c r="AT258" i="1"/>
  <c r="AS258" i="1"/>
  <c r="AQ258" i="1"/>
  <c r="AP245" i="1"/>
  <c r="AO245" i="1"/>
  <c r="AQ245" i="1"/>
  <c r="AS245" i="1"/>
  <c r="AO452" i="1"/>
  <c r="AP452" i="1"/>
  <c r="AQ452" i="1"/>
  <c r="AS452" i="1"/>
  <c r="AU632" i="1"/>
  <c r="AP461" i="1"/>
  <c r="AW461" i="1"/>
  <c r="AU551" i="1"/>
  <c r="AP515" i="1"/>
  <c r="AO515" i="1"/>
  <c r="AQ515" i="1"/>
  <c r="AT515" i="1"/>
  <c r="AU128" i="1"/>
  <c r="AO83" i="1"/>
  <c r="AT83" i="1"/>
  <c r="AW83" i="1"/>
  <c r="AU83" i="1"/>
  <c r="AP398" i="1"/>
  <c r="AO398" i="1"/>
  <c r="AT398" i="1"/>
  <c r="AQ11" i="1"/>
  <c r="AO11" i="1"/>
  <c r="AP11" i="1"/>
  <c r="AT704" i="1"/>
  <c r="AW704" i="1"/>
  <c r="AP34" i="1"/>
  <c r="AQ34" i="1"/>
  <c r="AS34" i="1"/>
  <c r="AS556" i="1"/>
  <c r="AP556" i="1"/>
  <c r="AQ556" i="1"/>
  <c r="AS88" i="1"/>
  <c r="AP88" i="1"/>
  <c r="AS610" i="1"/>
  <c r="AQ610" i="1"/>
  <c r="AP385" i="1"/>
  <c r="AQ385" i="1"/>
  <c r="AP16" i="1"/>
  <c r="AQ16" i="1"/>
  <c r="A3" i="1" l="1"/>
  <c r="A4" i="1"/>
  <c r="A5" i="1" l="1"/>
  <c r="A6" i="1"/>
  <c r="A7" i="1" l="1"/>
  <c r="A8" i="1" l="1"/>
  <c r="A9" i="1" l="1"/>
  <c r="A10" i="1" l="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5" i="1" s="1"/>
  <c r="A866" i="1" s="1"/>
  <c r="A867" i="1" s="1"/>
  <c r="A868" i="1" s="1"/>
  <c r="A869" i="1" s="1"/>
  <c r="A870" i="1" s="1"/>
  <c r="A871" i="1" s="1"/>
  <c r="A872" i="1" s="1"/>
  <c r="A874" i="1" s="1"/>
  <c r="A875" i="1" s="1"/>
  <c r="A876" i="1" s="1"/>
  <c r="A877" i="1" s="1"/>
  <c r="A878" i="1" s="1"/>
  <c r="A879" i="1" s="1"/>
  <c r="A880" i="1" s="1"/>
  <c r="A881" i="1" s="1"/>
  <c r="A883" i="1" s="1"/>
  <c r="A884" i="1" s="1"/>
  <c r="A885" i="1" s="1"/>
  <c r="A886" i="1" s="1"/>
  <c r="A887" i="1" s="1"/>
  <c r="A888" i="1" s="1"/>
  <c r="A889" i="1" s="1"/>
  <c r="A890" i="1" s="1"/>
  <c r="A892" i="1" s="1"/>
  <c r="A893" i="1" s="1"/>
  <c r="A894" i="1" s="1"/>
  <c r="A895" i="1" s="1"/>
  <c r="A896" i="1" s="1"/>
  <c r="A897" i="1" s="1"/>
  <c r="A898" i="1" s="1"/>
  <c r="A899" i="1" s="1"/>
  <c r="A901" i="1" s="1"/>
  <c r="A902" i="1" s="1"/>
  <c r="A903" i="1" s="1"/>
  <c r="A904" i="1" s="1"/>
  <c r="A905" i="1" s="1"/>
  <c r="A906" i="1" s="1"/>
  <c r="A907" i="1" s="1"/>
  <c r="A908" i="1" s="1"/>
  <c r="A910" i="1" s="1"/>
  <c r="A911" i="1" s="1"/>
  <c r="A912" i="1" s="1"/>
  <c r="A913" i="1" s="1"/>
  <c r="A914" i="1" s="1"/>
  <c r="A915" i="1" s="1"/>
  <c r="A916" i="1" s="1"/>
  <c r="A917" i="1" s="1"/>
  <c r="A919" i="1" s="1"/>
  <c r="A920" i="1" s="1"/>
  <c r="A921" i="1" s="1"/>
  <c r="A922" i="1" s="1"/>
  <c r="A923" i="1" s="1"/>
  <c r="A924" i="1" s="1"/>
  <c r="A925" i="1" s="1"/>
  <c r="A926" i="1" s="1"/>
  <c r="A928" i="1" s="1"/>
  <c r="A929" i="1" s="1"/>
  <c r="A930" i="1" s="1"/>
  <c r="A931" i="1" s="1"/>
  <c r="A932" i="1" s="1"/>
  <c r="A933" i="1" s="1"/>
  <c r="A934" i="1" s="1"/>
  <c r="A935" i="1" s="1"/>
  <c r="A937" i="1" s="1"/>
  <c r="A938" i="1" s="1"/>
  <c r="A939" i="1" s="1"/>
  <c r="A940" i="1" s="1"/>
  <c r="A941" i="1" s="1"/>
  <c r="A942" i="1" s="1"/>
  <c r="A943" i="1" s="1"/>
  <c r="A944" i="1" s="1"/>
  <c r="A946" i="1" s="1"/>
  <c r="A947" i="1" s="1"/>
  <c r="A948" i="1" s="1"/>
  <c r="A949" i="1" s="1"/>
  <c r="A950" i="1" s="1"/>
  <c r="A951" i="1" s="1"/>
  <c r="A952" i="1" s="1"/>
  <c r="A953" i="1" s="1"/>
  <c r="A955" i="1" s="1"/>
  <c r="A956" i="1" s="1"/>
  <c r="A957" i="1" s="1"/>
  <c r="A958" i="1" s="1"/>
  <c r="A959" i="1" s="1"/>
  <c r="A960" i="1" s="1"/>
  <c r="A961" i="1" s="1"/>
  <c r="A962" i="1" s="1"/>
  <c r="A964" i="1" s="1"/>
  <c r="A965" i="1" s="1"/>
  <c r="A966" i="1" s="1"/>
  <c r="A967" i="1" s="1"/>
  <c r="A968" i="1" s="1"/>
  <c r="A969" i="1" s="1"/>
  <c r="A970" i="1" s="1"/>
  <c r="A971" i="1" s="1"/>
  <c r="A973" i="1" s="1"/>
  <c r="A974" i="1" s="1"/>
  <c r="A975" i="1" s="1"/>
  <c r="A976" i="1" s="1"/>
  <c r="A977" i="1" s="1"/>
  <c r="A978" i="1" s="1"/>
  <c r="A979" i="1" s="1"/>
  <c r="A980" i="1" s="1"/>
  <c r="A982" i="1" s="1"/>
  <c r="A983" i="1" s="1"/>
  <c r="A984" i="1" s="1"/>
  <c r="A985" i="1" s="1"/>
  <c r="A986" i="1" s="1"/>
  <c r="A987" i="1" s="1"/>
  <c r="A988" i="1" s="1"/>
  <c r="A989" i="1" s="1"/>
  <c r="A991" i="1" s="1"/>
  <c r="A992" i="1" s="1"/>
  <c r="A993" i="1" s="1"/>
  <c r="A994" i="1" s="1"/>
  <c r="A995" i="1" s="1"/>
  <c r="A996" i="1" s="1"/>
  <c r="A997" i="1" s="1"/>
  <c r="A998" i="1" s="1"/>
  <c r="A1000" i="1" s="1"/>
  <c r="A1001" i="1" s="1"/>
  <c r="A1002" i="1" s="1"/>
  <c r="A1003" i="1" s="1"/>
  <c r="A1004" i="1" s="1"/>
  <c r="A1005" i="1" s="1"/>
  <c r="A1006" i="1" s="1"/>
  <c r="A1007" i="1" s="1"/>
  <c r="A1009" i="1" s="1"/>
  <c r="A1010" i="1" s="1"/>
  <c r="A1011" i="1" s="1"/>
  <c r="A1012" i="1" s="1"/>
  <c r="A1013" i="1" s="1"/>
  <c r="A1014" i="1" s="1"/>
  <c r="A1015" i="1" s="1"/>
  <c r="A1016" i="1" s="1"/>
  <c r="A1018" i="1" s="1"/>
  <c r="A1019" i="1" s="1"/>
  <c r="A1020" i="1" s="1"/>
  <c r="A1021" i="1" s="1"/>
  <c r="A1022" i="1" s="1"/>
  <c r="A1023" i="1" s="1"/>
  <c r="A1024" i="1" s="1"/>
  <c r="A1025" i="1" s="1"/>
  <c r="A1027" i="1" s="1"/>
  <c r="A1028" i="1" s="1"/>
  <c r="A1029" i="1" s="1"/>
  <c r="A1030" i="1" s="1"/>
  <c r="A1031" i="1" s="1"/>
  <c r="A1032" i="1" s="1"/>
  <c r="A1033" i="1" s="1"/>
  <c r="A1034" i="1" s="1"/>
  <c r="A1036" i="1" s="1"/>
  <c r="A1037" i="1" s="1"/>
  <c r="A1038" i="1" s="1"/>
  <c r="A1039" i="1" s="1"/>
  <c r="A1040" i="1" s="1"/>
  <c r="A1041" i="1" s="1"/>
  <c r="A1042" i="1" s="1"/>
  <c r="A1043" i="1" s="1"/>
  <c r="A1045" i="1" s="1"/>
  <c r="A1046" i="1" s="1"/>
  <c r="A1047" i="1" s="1"/>
  <c r="A1048" i="1" s="1"/>
  <c r="A1049" i="1" s="1"/>
  <c r="A1050" i="1" s="1"/>
  <c r="A1051" i="1" s="1"/>
  <c r="A1052" i="1" s="1"/>
  <c r="A1054" i="1" s="1"/>
  <c r="A1055" i="1" s="1"/>
  <c r="A1056" i="1" s="1"/>
  <c r="A1057" i="1" s="1"/>
  <c r="A1058" i="1" s="1"/>
  <c r="A1059" i="1" s="1"/>
  <c r="A1060" i="1" s="1"/>
  <c r="A1061" i="1" s="1"/>
  <c r="A1063" i="1" s="1"/>
  <c r="A1064" i="1" s="1"/>
  <c r="A1065" i="1" s="1"/>
  <c r="A1066" i="1" s="1"/>
  <c r="A1067" i="1" s="1"/>
  <c r="A1068" i="1" s="1"/>
  <c r="A1069" i="1" s="1"/>
  <c r="A1070" i="1" s="1"/>
  <c r="A1072" i="1" s="1"/>
  <c r="A1073" i="1" s="1"/>
  <c r="A1074" i="1" s="1"/>
  <c r="A1075" i="1" s="1"/>
  <c r="A1076" i="1" s="1"/>
  <c r="A1077" i="1" s="1"/>
  <c r="A1078" i="1" s="1"/>
  <c r="A1079" i="1" s="1"/>
  <c r="A1081" i="1" s="1"/>
  <c r="A1082" i="1" s="1"/>
  <c r="A1083" i="1" s="1"/>
  <c r="A1084" i="1" s="1"/>
  <c r="A1085" i="1" s="1"/>
  <c r="A1086" i="1" s="1"/>
  <c r="A1087" i="1" s="1"/>
  <c r="A1088" i="1" s="1"/>
  <c r="A1090" i="1" s="1"/>
  <c r="A1091" i="1" s="1"/>
  <c r="A1092" i="1" s="1"/>
  <c r="A1093" i="1" s="1"/>
  <c r="A1094" i="1" s="1"/>
  <c r="A1095" i="1" s="1"/>
  <c r="A1096" i="1" s="1"/>
  <c r="A1097" i="1" s="1"/>
  <c r="A1099" i="1" s="1"/>
  <c r="A1100" i="1" s="1"/>
  <c r="A1101" i="1" s="1"/>
  <c r="A1102" i="1" s="1"/>
  <c r="A1103" i="1" s="1"/>
  <c r="A1104" i="1" s="1"/>
  <c r="A1105" i="1" s="1"/>
  <c r="A1106" i="1" s="1"/>
  <c r="A1108" i="1" s="1"/>
  <c r="A1109" i="1" s="1"/>
  <c r="A1110" i="1" s="1"/>
  <c r="A1111" i="1" s="1"/>
  <c r="A1112" i="1" s="1"/>
  <c r="A1113" i="1" s="1"/>
  <c r="A1114" i="1" s="1"/>
  <c r="A1115" i="1" s="1"/>
  <c r="A1117" i="1" s="1"/>
  <c r="A1118" i="1" s="1"/>
  <c r="A1119" i="1" s="1"/>
  <c r="A1120" i="1" s="1"/>
  <c r="A1121" i="1" s="1"/>
  <c r="A1122" i="1" s="1"/>
  <c r="A1123" i="1" s="1"/>
  <c r="A1124" i="1" s="1"/>
  <c r="A1126" i="1" s="1"/>
  <c r="A1127" i="1" s="1"/>
  <c r="A1128" i="1" s="1"/>
  <c r="A1129" i="1" s="1"/>
  <c r="A1130" i="1" s="1"/>
  <c r="A1131" i="1" s="1"/>
  <c r="A1132" i="1" s="1"/>
  <c r="A1133" i="1" s="1"/>
  <c r="A1135" i="1" s="1"/>
  <c r="A1136" i="1" s="1"/>
  <c r="A1137" i="1" s="1"/>
  <c r="A1138" i="1" s="1"/>
  <c r="A1139" i="1" s="1"/>
  <c r="A1140" i="1" s="1"/>
  <c r="A1141" i="1" s="1"/>
  <c r="A1142" i="1" s="1"/>
  <c r="A1144" i="1" s="1"/>
  <c r="A1145" i="1" s="1"/>
  <c r="A1146" i="1" s="1"/>
  <c r="A1147" i="1" s="1"/>
  <c r="A1148" i="1" s="1"/>
  <c r="A1149" i="1" s="1"/>
  <c r="A1150" i="1" s="1"/>
  <c r="A1151" i="1" s="1"/>
  <c r="A1153" i="1" s="1"/>
  <c r="A1154" i="1" s="1"/>
  <c r="A1155" i="1" s="1"/>
  <c r="A1156" i="1" s="1"/>
  <c r="A1157" i="1" s="1"/>
  <c r="A1158" i="1" s="1"/>
  <c r="A1159" i="1" s="1"/>
  <c r="A1160" i="1" s="1"/>
  <c r="A1162" i="1" s="1"/>
  <c r="A1163" i="1" s="1"/>
  <c r="A1164" i="1" s="1"/>
  <c r="A1165" i="1" s="1"/>
  <c r="A1166" i="1" s="1"/>
  <c r="A1167" i="1" s="1"/>
  <c r="A1168" i="1" s="1"/>
  <c r="A1169" i="1" s="1"/>
  <c r="A1171" i="1" s="1"/>
  <c r="A1172" i="1" s="1"/>
  <c r="A1173" i="1" s="1"/>
  <c r="A1174" i="1" s="1"/>
  <c r="A1175" i="1" s="1"/>
  <c r="A1176" i="1" s="1"/>
  <c r="A1177" i="1" s="1"/>
  <c r="A1178" i="1" s="1"/>
  <c r="A1180" i="1" s="1"/>
  <c r="A1181" i="1" s="1"/>
  <c r="A1182" i="1" s="1"/>
  <c r="A1183" i="1" s="1"/>
  <c r="A1184" i="1" s="1"/>
  <c r="A1185" i="1" s="1"/>
  <c r="A1186" i="1" s="1"/>
  <c r="A1187" i="1" s="1"/>
  <c r="A1189" i="1" s="1"/>
  <c r="A1190" i="1" s="1"/>
  <c r="A1191" i="1" s="1"/>
  <c r="A1192" i="1" s="1"/>
  <c r="A1193" i="1" s="1"/>
  <c r="A1194" i="1" s="1"/>
  <c r="A1195" i="1" s="1"/>
  <c r="A1196" i="1" s="1"/>
  <c r="A1198" i="1" s="1"/>
  <c r="A1199" i="1" s="1"/>
  <c r="A1200" i="1" s="1"/>
  <c r="A1201" i="1" s="1"/>
  <c r="A1202" i="1" s="1"/>
  <c r="A1203" i="1" s="1"/>
  <c r="A1204" i="1" s="1"/>
  <c r="A1205" i="1" s="1"/>
  <c r="A1207" i="1" s="1"/>
  <c r="A1208" i="1" s="1"/>
  <c r="A1209" i="1" s="1"/>
  <c r="A1210" i="1" s="1"/>
  <c r="A1211" i="1" s="1"/>
  <c r="A1212" i="1" s="1"/>
  <c r="A1213" i="1" s="1"/>
  <c r="A1214" i="1" s="1"/>
  <c r="A1216" i="1" s="1"/>
  <c r="A1217" i="1" s="1"/>
  <c r="A1218" i="1" s="1"/>
  <c r="A1219" i="1" s="1"/>
  <c r="A1220" i="1" s="1"/>
  <c r="A1221" i="1" s="1"/>
  <c r="A1222" i="1" s="1"/>
  <c r="A1223" i="1" s="1"/>
  <c r="A1225" i="1" s="1"/>
  <c r="A1226" i="1" s="1"/>
  <c r="A1227" i="1" s="1"/>
  <c r="A1228" i="1" s="1"/>
  <c r="A1229" i="1" s="1"/>
  <c r="A1230" i="1" s="1"/>
  <c r="A1231" i="1" s="1"/>
  <c r="A1232" i="1" s="1"/>
  <c r="A1234" i="1" s="1"/>
  <c r="A1235" i="1" s="1"/>
  <c r="A1236" i="1" s="1"/>
  <c r="A1237" i="1" s="1"/>
  <c r="A1238" i="1" s="1"/>
  <c r="A1239" i="1" s="1"/>
  <c r="A1240" i="1" s="1"/>
  <c r="A1241" i="1" s="1"/>
  <c r="A1243" i="1" s="1"/>
  <c r="A1244" i="1" s="1"/>
  <c r="A1245" i="1" s="1"/>
  <c r="A1246" i="1" s="1"/>
  <c r="A1247" i="1" s="1"/>
  <c r="A1248" i="1" s="1"/>
  <c r="A1249" i="1" s="1"/>
  <c r="A1250" i="1" s="1"/>
  <c r="A1252" i="1" s="1"/>
  <c r="A1253" i="1" s="1"/>
  <c r="A1254" i="1" s="1"/>
  <c r="A1255" i="1" s="1"/>
  <c r="A1256" i="1" s="1"/>
  <c r="A1257" i="1" s="1"/>
  <c r="A1258" i="1" s="1"/>
  <c r="A1259" i="1" s="1"/>
  <c r="A1261" i="1" s="1"/>
  <c r="A1262" i="1" s="1"/>
  <c r="A1263" i="1" s="1"/>
  <c r="A1264" i="1" s="1"/>
  <c r="A1265" i="1" s="1"/>
  <c r="A1266" i="1" s="1"/>
  <c r="A1267" i="1" s="1"/>
  <c r="A1268" i="1" s="1"/>
  <c r="A1270" i="1" s="1"/>
  <c r="A1271" i="1" s="1"/>
  <c r="A1272" i="1" s="1"/>
  <c r="A1273" i="1" s="1"/>
  <c r="A1274" i="1" s="1"/>
  <c r="A1275" i="1" s="1"/>
  <c r="A1276" i="1" s="1"/>
  <c r="A1277" i="1" s="1"/>
  <c r="A1279" i="1" s="1"/>
  <c r="A1280" i="1" s="1"/>
  <c r="A1281" i="1" s="1"/>
  <c r="A1282" i="1" s="1"/>
  <c r="A1283" i="1" s="1"/>
  <c r="A1284" i="1" s="1"/>
  <c r="A1285" i="1" s="1"/>
  <c r="A1286" i="1" s="1"/>
  <c r="A1288" i="1" s="1"/>
  <c r="A1289" i="1" s="1"/>
  <c r="A1290" i="1" s="1"/>
  <c r="A1291" i="1" s="1"/>
  <c r="A1292" i="1" s="1"/>
  <c r="A1293" i="1" s="1"/>
  <c r="A1294" i="1" s="1"/>
  <c r="A1295" i="1" s="1"/>
  <c r="A1297" i="1" s="1"/>
  <c r="A1298" i="1" s="1"/>
  <c r="A1299" i="1" s="1"/>
  <c r="A1300" i="1" s="1"/>
  <c r="A1301" i="1" s="1"/>
  <c r="A1302" i="1" s="1"/>
  <c r="A1303" i="1" s="1"/>
  <c r="A1304" i="1" s="1"/>
  <c r="A1306" i="1" s="1"/>
  <c r="A1307" i="1" s="1"/>
  <c r="A1308" i="1" s="1"/>
  <c r="A1309" i="1" s="1"/>
  <c r="A1310" i="1" s="1"/>
  <c r="A1311" i="1" s="1"/>
  <c r="A1312" i="1" s="1"/>
  <c r="A1313" i="1" s="1"/>
  <c r="A1315" i="1" s="1"/>
  <c r="A1316" i="1" s="1"/>
  <c r="A1317" i="1" s="1"/>
  <c r="A1318" i="1" s="1"/>
  <c r="A1319" i="1" s="1"/>
  <c r="A1320" i="1" s="1"/>
  <c r="A1321" i="1" s="1"/>
  <c r="A1322" i="1" s="1"/>
  <c r="A1324" i="1" s="1"/>
  <c r="A1325" i="1" s="1"/>
  <c r="A1326" i="1" s="1"/>
  <c r="A1327" i="1" s="1"/>
  <c r="A1328" i="1" s="1"/>
  <c r="A1329" i="1" s="1"/>
  <c r="A1330" i="1" s="1"/>
  <c r="A1331" i="1" s="1"/>
  <c r="A1333" i="1" s="1"/>
  <c r="A1334" i="1" s="1"/>
  <c r="A1335" i="1" s="1"/>
  <c r="A1336" i="1" s="1"/>
  <c r="A1337" i="1" s="1"/>
  <c r="A1338" i="1" s="1"/>
  <c r="A1339" i="1" s="1"/>
  <c r="A1340" i="1" s="1"/>
  <c r="A1342" i="1" s="1"/>
  <c r="A1343" i="1" s="1"/>
  <c r="A1344" i="1" s="1"/>
  <c r="A1345" i="1" s="1"/>
  <c r="A1346" i="1" s="1"/>
  <c r="A1347" i="1" s="1"/>
  <c r="A1348" i="1" s="1"/>
  <c r="A1349" i="1" s="1"/>
  <c r="A1351" i="1" s="1"/>
  <c r="A1352" i="1" s="1"/>
  <c r="A1353" i="1" s="1"/>
  <c r="A1354" i="1" s="1"/>
  <c r="A1355" i="1" s="1"/>
  <c r="A1356" i="1" s="1"/>
  <c r="A1357" i="1" s="1"/>
  <c r="A1358" i="1" s="1"/>
  <c r="A1360" i="1" s="1"/>
  <c r="A1361" i="1" s="1"/>
  <c r="A1362" i="1" s="1"/>
  <c r="A1363" i="1" s="1"/>
  <c r="A1364" i="1" s="1"/>
  <c r="A1365" i="1" s="1"/>
  <c r="A1366" i="1" s="1"/>
  <c r="A1367" i="1" s="1"/>
</calcChain>
</file>

<file path=xl/sharedStrings.xml><?xml version="1.0" encoding="utf-8"?>
<sst xmlns="http://schemas.openxmlformats.org/spreadsheetml/2006/main" count="10" uniqueCount="8">
  <si>
    <t>СА -9-3
(ДОТ)</t>
  </si>
  <si>
    <t>П -9 -4    (К 116)</t>
  </si>
  <si>
    <t>П -9-4     (К 303)</t>
  </si>
  <si>
    <t>П -9 -4  (П-307)</t>
  </si>
  <si>
    <t>С -11 -2 (ДОТ)</t>
  </si>
  <si>
    <t>П -9 -4  (П-309)</t>
  </si>
  <si>
    <t>П -9 -4 (К 116) с 11.30 часов</t>
  </si>
  <si>
    <t>Рогачёва Е.А.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</si>
</sst>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12" x14ac:knownFonts="1">
    <font>
      <sz val="10"/>
      <name val="Arial"/>
    </font>
    <font>
      <sz val="12"/>
      <name val="Arial"/>
      <family val="2"/>
      <charset val="204"/>
    </font>
    <font>
      <b/>
      <sz val="12"/>
      <name val="Arial"/>
      <family val="2"/>
      <charset val="204"/>
    </font>
    <font>
      <sz val="10"/>
      <name val="Arial"/>
      <family val="2"/>
      <charset val="204"/>
    </font>
    <font>
      <sz val="8"/>
      <name val="Arial"/>
      <family val="2"/>
      <charset val="204"/>
    </font>
    <font>
      <b/>
      <sz val="8"/>
      <color indexed="10"/>
      <name val="Arial"/>
      <family val="2"/>
      <charset val="204"/>
    </font>
    <font>
      <b/>
      <sz val="10"/>
      <name val="Arial Cyr"/>
      <charset val="204"/>
    </font>
    <font>
      <sz val="4"/>
      <name val="Arial"/>
      <family val="2"/>
      <charset val="204"/>
    </font>
    <font>
      <sz val="8"/>
      <color indexed="10"/>
      <name val="Arial"/>
      <family val="2"/>
      <charset val="204"/>
    </font>
    <font>
      <sz val="10"/>
      <color indexed="10"/>
      <name val="Arial"/>
      <family val="2"/>
      <charset val="204"/>
    </font>
    <font>
      <b/>
      <sz val="6"/>
      <color indexed="10"/>
      <name val="Arial"/>
      <family val="2"/>
      <charset val="204"/>
    </font>
    <font>
      <sz val="6"/>
      <color indexed="10"/>
      <name val="Arial"/>
      <family val="2"/>
      <charset val="204"/>
    </font>
  </fonts>
  <fills count="2">
    <fill>
      <patternFill patternType="none"/>
    </fill>
    <fill>
      <patternFill patternType="gray125"/>
    </fill>
  </fills>
  <borders count="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4">
    <xf numFmtId="0" fontId="0" fillId="0" borderId="0" xfId="0"/>
    <xf numFmtId="0" fontId="1" fillId="0" borderId="0" xfId="0" applyNumberFormat="1" applyFont="1" applyBorder="1" applyAlignment="1" applyProtection="1">
      <alignment horizontal="center" vertical="center" wrapText="1"/>
      <protection locked="0" hidden="1"/>
    </xf>
    <xf numFmtId="0" fontId="1" fillId="0" borderId="0" xfId="0" applyFont="1" applyBorder="1" applyAlignment="1" applyProtection="1">
      <alignment horizontal="center" vertical="center" wrapText="1"/>
      <protection locked="0" hidden="1"/>
    </xf>
    <xf numFmtId="0" fontId="2" fillId="0" borderId="0" xfId="0" applyNumberFormat="1" applyFont="1" applyBorder="1" applyAlignment="1" applyProtection="1">
      <alignment horizontal="center" vertical="center" wrapText="1"/>
      <protection locked="0" hidden="1"/>
    </xf>
    <xf numFmtId="0" fontId="2" fillId="0" borderId="1" xfId="0" applyNumberFormat="1" applyFont="1" applyBorder="1" applyAlignment="1" applyProtection="1">
      <alignment horizontal="center" vertical="center" wrapText="1"/>
      <protection locked="0" hidden="1"/>
    </xf>
    <xf numFmtId="0" fontId="3" fillId="0" borderId="0" xfId="0" applyNumberFormat="1" applyFont="1" applyFill="1" applyBorder="1" applyAlignment="1" applyProtection="1">
      <alignment horizontal="center" vertical="center" wrapText="1"/>
      <protection locked="0" hidden="1"/>
    </xf>
    <xf numFmtId="0" fontId="1" fillId="0" borderId="0" xfId="0" applyNumberFormat="1" applyFont="1" applyFill="1" applyBorder="1" applyAlignment="1" applyProtection="1">
      <alignment horizontal="center" vertical="center" wrapText="1"/>
      <protection locked="0" hidden="1"/>
    </xf>
    <xf numFmtId="0" fontId="1" fillId="0" borderId="0" xfId="0" applyNumberFormat="1" applyFont="1" applyAlignment="1" applyProtection="1">
      <alignment horizontal="left" vertical="center"/>
      <protection locked="0" hidden="1"/>
    </xf>
    <xf numFmtId="0" fontId="1" fillId="0" borderId="0" xfId="0" applyFont="1" applyAlignment="1" applyProtection="1">
      <alignment horizontal="left" vertical="center"/>
      <protection locked="0" hidden="1"/>
    </xf>
    <xf numFmtId="0" fontId="1" fillId="0" borderId="0" xfId="0" applyNumberFormat="1" applyFont="1" applyAlignment="1" applyProtection="1">
      <alignment horizontal="center" vertical="center" wrapText="1"/>
      <protection locked="0" hidden="1"/>
    </xf>
    <xf numFmtId="0" fontId="4" fillId="0" borderId="2" xfId="0" applyNumberFormat="1" applyFont="1" applyBorder="1" applyAlignment="1" applyProtection="1">
      <alignment horizontal="center" vertical="center" wrapText="1"/>
      <protection locked="0" hidden="1"/>
    </xf>
    <xf numFmtId="0" fontId="4" fillId="0" borderId="0" xfId="0" applyNumberFormat="1" applyFont="1" applyAlignment="1" applyProtection="1">
      <alignment horizontal="center" vertical="center" wrapText="1"/>
      <protection locked="0" hidden="1"/>
    </xf>
    <xf numFmtId="0" fontId="3" fillId="0" borderId="0" xfId="0" applyNumberFormat="1" applyFont="1" applyAlignment="1" applyProtection="1">
      <alignment horizontal="center" vertical="center" wrapText="1"/>
      <protection locked="0" hidden="1"/>
    </xf>
    <xf numFmtId="0" fontId="3" fillId="0" borderId="0" xfId="0" applyFont="1" applyBorder="1" applyAlignment="1" applyProtection="1">
      <alignment horizontal="center" vertical="center" wrapText="1"/>
      <protection locked="0" hidden="1"/>
    </xf>
    <xf numFmtId="0" fontId="5" fillId="0" borderId="0" xfId="0" applyFont="1" applyBorder="1" applyAlignment="1" applyProtection="1">
      <alignment horizontal="center" vertical="center" wrapText="1"/>
      <protection locked="0" hidden="1"/>
    </xf>
    <xf numFmtId="0" fontId="3" fillId="0" borderId="0" xfId="0" applyFont="1" applyAlignment="1" applyProtection="1">
      <alignment horizontal="center" vertical="center" wrapText="1"/>
      <protection locked="0" hidden="1"/>
    </xf>
    <xf numFmtId="0" fontId="3" fillId="0" borderId="0" xfId="0" applyFont="1" applyFill="1" applyBorder="1" applyAlignment="1" applyProtection="1">
      <alignment horizontal="center" vertical="center" wrapText="1"/>
      <protection locked="0" hidden="1"/>
    </xf>
    <xf numFmtId="0" fontId="3" fillId="0" borderId="0" xfId="0" applyNumberFormat="1" applyFont="1" applyBorder="1" applyAlignment="1" applyProtection="1">
      <alignment horizontal="center" vertical="center" wrapText="1"/>
      <protection locked="0" hidden="1"/>
    </xf>
    <xf numFmtId="0" fontId="6" fillId="0" borderId="0" xfId="0" applyNumberFormat="1" applyFont="1" applyBorder="1" applyAlignment="1" applyProtection="1">
      <alignment horizontal="left" vertical="center"/>
      <protection locked="0" hidden="1"/>
    </xf>
    <xf numFmtId="0" fontId="6" fillId="0" borderId="0" xfId="0" quotePrefix="1" applyNumberFormat="1" applyFont="1" applyBorder="1" applyAlignment="1" applyProtection="1">
      <alignment horizontal="left" vertical="center"/>
      <protection locked="0" hidden="1"/>
    </xf>
    <xf numFmtId="0" fontId="7" fillId="0" borderId="2" xfId="0" applyFont="1" applyBorder="1" applyAlignment="1" applyProtection="1">
      <alignment horizontal="center" vertical="center" wrapText="1"/>
      <protection locked="0" hidden="1"/>
    </xf>
    <xf numFmtId="14" fontId="1" fillId="0" borderId="0" xfId="0" applyNumberFormat="1" applyFont="1" applyFill="1" applyBorder="1" applyAlignment="1" applyProtection="1">
      <alignment horizontal="center" vertical="center" wrapText="1"/>
      <protection locked="0" hidden="1"/>
    </xf>
    <xf numFmtId="164" fontId="3" fillId="0" borderId="0" xfId="0" applyNumberFormat="1" applyFont="1" applyFill="1" applyBorder="1" applyAlignment="1" applyProtection="1">
      <alignment horizontal="center" vertical="center" wrapText="1"/>
      <protection locked="0" hidden="1"/>
    </xf>
    <xf numFmtId="0" fontId="8" fillId="0" borderId="0" xfId="0" applyFont="1" applyBorder="1" applyAlignment="1" applyProtection="1">
      <alignment horizontal="center" vertical="center" wrapText="1"/>
      <protection locked="0" hidden="1"/>
    </xf>
    <xf numFmtId="0" fontId="3" fillId="0" borderId="0" xfId="0" applyFont="1" applyAlignment="1" applyProtection="1">
      <alignment horizontal="left" vertical="center"/>
      <protection locked="0" hidden="1"/>
    </xf>
    <xf numFmtId="0" fontId="9" fillId="0" borderId="0" xfId="0" applyFont="1" applyBorder="1" applyAlignment="1" applyProtection="1">
      <alignment horizontal="center" vertical="center" wrapText="1"/>
      <protection locked="0" hidden="1"/>
    </xf>
    <xf numFmtId="0" fontId="3" fillId="0" borderId="0" xfId="0" applyFont="1" applyFill="1" applyBorder="1" applyAlignment="1" applyProtection="1">
      <alignment horizontal="left" vertical="center"/>
      <protection locked="0" hidden="1"/>
    </xf>
    <xf numFmtId="0" fontId="4" fillId="0" borderId="0" xfId="0" applyFont="1" applyFill="1" applyBorder="1" applyAlignment="1" applyProtection="1">
      <alignment horizontal="center" wrapText="1"/>
      <protection locked="0" hidden="1"/>
    </xf>
    <xf numFmtId="0" fontId="7" fillId="0" borderId="3" xfId="0" applyFont="1" applyBorder="1" applyAlignment="1" applyProtection="1">
      <alignment horizontal="center" vertical="center" wrapText="1"/>
      <protection locked="0" hidden="1"/>
    </xf>
    <xf numFmtId="0" fontId="4" fillId="0" borderId="3" xfId="0" applyNumberFormat="1" applyFont="1" applyBorder="1" applyAlignment="1" applyProtection="1">
      <alignment horizontal="center" vertical="center" wrapText="1"/>
      <protection locked="0" hidden="1"/>
    </xf>
    <xf numFmtId="0" fontId="3" fillId="0" borderId="0" xfId="0" applyFont="1" applyBorder="1" applyAlignment="1" applyProtection="1">
      <alignment horizontal="left" vertical="center"/>
      <protection locked="0" hidden="1"/>
    </xf>
    <xf numFmtId="0" fontId="7" fillId="0" borderId="0" xfId="0" applyFont="1" applyBorder="1" applyAlignment="1" applyProtection="1">
      <alignment horizontal="center" vertical="center" wrapText="1"/>
      <protection locked="0" hidden="1"/>
    </xf>
    <xf numFmtId="0" fontId="4" fillId="0" borderId="0" xfId="0" applyNumberFormat="1" applyFont="1" applyBorder="1" applyAlignment="1" applyProtection="1">
      <alignment horizontal="center" vertical="center" wrapText="1"/>
      <protection locked="0" hidden="1"/>
    </xf>
    <xf numFmtId="0" fontId="10" fillId="0" borderId="0" xfId="0" applyFont="1" applyBorder="1" applyAlignment="1" applyProtection="1">
      <alignment horizontal="center" vertical="center" wrapText="1"/>
      <protection locked="0" hidden="1"/>
    </xf>
    <xf numFmtId="0" fontId="7" fillId="0" borderId="0" xfId="0" applyNumberFormat="1" applyFont="1" applyBorder="1" applyAlignment="1" applyProtection="1">
      <alignment horizontal="center" vertical="center" wrapText="1"/>
      <protection locked="0" hidden="1"/>
    </xf>
    <xf numFmtId="0" fontId="8" fillId="0" borderId="4" xfId="0" applyFont="1" applyBorder="1" applyAlignment="1" applyProtection="1">
      <alignment horizontal="center" vertical="center" wrapText="1"/>
      <protection locked="0" hidden="1"/>
    </xf>
    <xf numFmtId="0" fontId="11" fillId="0" borderId="0" xfId="0" applyFont="1" applyBorder="1" applyAlignment="1" applyProtection="1">
      <alignment horizontal="center" vertical="center" wrapText="1"/>
      <protection locked="0" hidden="1"/>
    </xf>
    <xf numFmtId="0" fontId="4" fillId="0" borderId="0" xfId="0" applyFont="1" applyBorder="1" applyAlignment="1" applyProtection="1">
      <alignment horizontal="center" vertical="center" wrapText="1"/>
      <protection locked="0" hidden="1"/>
    </xf>
    <xf numFmtId="0" fontId="1" fillId="0" borderId="0" xfId="0" applyFont="1" applyAlignment="1" applyProtection="1">
      <alignment horizontal="center" vertical="center" wrapText="1"/>
      <protection locked="0" hidden="1"/>
    </xf>
    <xf numFmtId="0" fontId="4" fillId="0" borderId="0" xfId="0" applyFont="1" applyAlignment="1" applyProtection="1">
      <alignment horizontal="center" vertical="center" wrapText="1"/>
      <protection locked="0" hidden="1"/>
    </xf>
    <xf numFmtId="0" fontId="4" fillId="0" borderId="5" xfId="0" applyFont="1" applyBorder="1" applyAlignment="1" applyProtection="1">
      <alignment horizontal="center" vertical="center" wrapText="1"/>
      <protection locked="0" hidden="1"/>
    </xf>
    <xf numFmtId="0" fontId="3" fillId="0" borderId="5" xfId="0" applyFont="1" applyBorder="1" applyAlignment="1" applyProtection="1">
      <alignment horizontal="center" vertical="center" wrapText="1"/>
      <protection locked="0" hidden="1"/>
    </xf>
    <xf numFmtId="0" fontId="4" fillId="0" borderId="2" xfId="0" applyFont="1" applyBorder="1" applyAlignment="1" applyProtection="1">
      <alignment horizontal="center" vertical="center" wrapText="1"/>
      <protection locked="0" hidden="1"/>
    </xf>
    <xf numFmtId="0" fontId="3" fillId="0" borderId="2" xfId="0" applyFont="1" applyBorder="1" applyAlignment="1" applyProtection="1">
      <alignment horizontal="center" vertical="center" wrapText="1"/>
      <protection locked="0" hidden="1"/>
    </xf>
  </cellXfs>
  <cellStyles count="1">
    <cellStyle name="Обычный" xfId="0" builtinId="0"/>
  </cellStyles>
  <dxfs count="34">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val="0"/>
        <i val="0"/>
        <condense val="0"/>
        <extend val="0"/>
        <color auto="1"/>
      </font>
      <fill>
        <patternFill>
          <bgColor indexed="4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val="0"/>
        <i val="0"/>
        <condense val="0"/>
        <extend val="0"/>
        <color auto="1"/>
      </font>
      <fill>
        <patternFill>
          <bgColor indexed="4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val="0"/>
        <i val="0"/>
        <condense val="0"/>
        <extend val="0"/>
        <color auto="1"/>
      </font>
      <fill>
        <patternFill>
          <bgColor indexed="4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18"/>
        </patternFill>
      </fill>
    </dxf>
    <dxf>
      <font>
        <condense val="0"/>
        <extend val="0"/>
        <color indexed="17"/>
      </font>
      <fill>
        <patternFill>
          <bgColor indexed="1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6;&#1072;&#1089;&#1087;&#1080;&#1089;&#1072;&#1085;&#1080;&#1077;%20&#1087;&#1088;&#1077;&#1087;&#1086;&#1076;&#1072;&#1074;&#1072;&#1090;&#1077;&#1083;&#1077;&#1081;%2023-29.11.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дивидуальное расписание"/>
      <sheetName val="Для печати"/>
      <sheetName val="На неделю"/>
      <sheetName val="Занятость аудиторий 1"/>
      <sheetName val="Аудитории - ВР"/>
      <sheetName val="Занятость аудиторий 2"/>
      <sheetName val="Преподавательский состав"/>
      <sheetName val="Сводное"/>
      <sheetName val="ЗИ-9-1"/>
      <sheetName val="П-9-1"/>
      <sheetName val="С-9-1"/>
      <sheetName val="СА-9-1"/>
      <sheetName val="П-11-1"/>
      <sheetName val="С-11-1"/>
      <sheetName val="СА-11-1"/>
      <sheetName val="ЗИ-9-2"/>
      <sheetName val="П-9-2"/>
      <sheetName val="С-9-2"/>
      <sheetName val="СА-9-2"/>
      <sheetName val="П-11-2"/>
      <sheetName val="С-11-2"/>
      <sheetName val="СА-11-2"/>
      <sheetName val="П-9-3"/>
      <sheetName val="С-9-3"/>
      <sheetName val="СА-9-3"/>
      <sheetName val="П-11-3"/>
      <sheetName val="П-9-4"/>
    </sheetNames>
    <sheetDataSet>
      <sheetData sheetId="0">
        <row r="13">
          <cell r="I13">
            <v>44158</v>
          </cell>
        </row>
      </sheetData>
      <sheetData sheetId="1"/>
      <sheetData sheetId="2"/>
      <sheetData sheetId="3"/>
      <sheetData sheetId="4"/>
      <sheetData sheetId="5"/>
      <sheetData sheetId="6">
        <row r="2">
          <cell r="A2" t="str">
            <v/>
          </cell>
        </row>
        <row r="3">
          <cell r="A3">
            <v>1</v>
          </cell>
          <cell r="B3" t="str">
            <v>Аверченко В.Ю.</v>
          </cell>
        </row>
        <row r="4">
          <cell r="A4">
            <v>2</v>
          </cell>
          <cell r="B4" t="str">
            <v>Агашкова М.С.</v>
          </cell>
        </row>
        <row r="5">
          <cell r="A5">
            <v>3</v>
          </cell>
          <cell r="B5" t="str">
            <v>Азнаурова М.А.</v>
          </cell>
        </row>
        <row r="6">
          <cell r="A6">
            <v>4</v>
          </cell>
          <cell r="B6" t="str">
            <v>Акишкина О.Н.</v>
          </cell>
        </row>
        <row r="7">
          <cell r="A7">
            <v>5</v>
          </cell>
          <cell r="B7" t="str">
            <v>Антоненко Д.В.</v>
          </cell>
        </row>
        <row r="8">
          <cell r="A8">
            <v>6</v>
          </cell>
          <cell r="B8" t="str">
            <v>Арндт И.В.</v>
          </cell>
        </row>
        <row r="9">
          <cell r="A9">
            <v>7</v>
          </cell>
          <cell r="B9" t="str">
            <v>Аршба Т.В.</v>
          </cell>
        </row>
        <row r="10">
          <cell r="A10">
            <v>8</v>
          </cell>
          <cell r="B10" t="str">
            <v>Балдыкова Е.В.</v>
          </cell>
        </row>
        <row r="11">
          <cell r="A11">
            <v>9</v>
          </cell>
          <cell r="B11" t="str">
            <v>Башурова Е.В.</v>
          </cell>
        </row>
        <row r="12">
          <cell r="A12">
            <v>10</v>
          </cell>
          <cell r="B12" t="str">
            <v>Бондарь И.М.</v>
          </cell>
        </row>
        <row r="13">
          <cell r="A13">
            <v>11</v>
          </cell>
          <cell r="B13" t="str">
            <v>Бурдельный Н.В.</v>
          </cell>
        </row>
        <row r="14">
          <cell r="A14">
            <v>12</v>
          </cell>
          <cell r="B14" t="str">
            <v>Бурыгина Т.С.</v>
          </cell>
        </row>
        <row r="15">
          <cell r="A15">
            <v>13</v>
          </cell>
          <cell r="B15" t="str">
            <v>Бурьян Н.Н.</v>
          </cell>
        </row>
        <row r="16">
          <cell r="A16">
            <v>14</v>
          </cell>
          <cell r="B16" t="str">
            <v>Воробьев А.С.</v>
          </cell>
        </row>
        <row r="17">
          <cell r="A17">
            <v>15</v>
          </cell>
          <cell r="B17" t="str">
            <v>Воронков О.Ю.</v>
          </cell>
        </row>
        <row r="18">
          <cell r="A18">
            <v>16</v>
          </cell>
          <cell r="B18" t="str">
            <v>Гамбург Е.Н.</v>
          </cell>
        </row>
        <row r="19">
          <cell r="A19">
            <v>17</v>
          </cell>
          <cell r="B19" t="str">
            <v>Голубь Е.В.</v>
          </cell>
        </row>
        <row r="20">
          <cell r="A20">
            <v>18</v>
          </cell>
          <cell r="B20" t="str">
            <v>Голышева И.Б.</v>
          </cell>
        </row>
        <row r="21">
          <cell r="A21">
            <v>19</v>
          </cell>
          <cell r="B21" t="str">
            <v>Деева Е.В.</v>
          </cell>
        </row>
        <row r="22">
          <cell r="A22">
            <v>20</v>
          </cell>
          <cell r="B22" t="str">
            <v>Демьяненко И.И.</v>
          </cell>
        </row>
        <row r="23">
          <cell r="A23">
            <v>21</v>
          </cell>
          <cell r="B23" t="str">
            <v>Долганева А.С.</v>
          </cell>
        </row>
        <row r="24">
          <cell r="A24">
            <v>22</v>
          </cell>
          <cell r="B24" t="str">
            <v>Дригичев Е.В.</v>
          </cell>
        </row>
        <row r="25">
          <cell r="A25">
            <v>23</v>
          </cell>
          <cell r="B25" t="str">
            <v>Жилякова К.В.</v>
          </cell>
        </row>
        <row r="26">
          <cell r="A26">
            <v>24</v>
          </cell>
          <cell r="B26" t="str">
            <v>Завьялова Н.Н.</v>
          </cell>
        </row>
        <row r="27">
          <cell r="A27">
            <v>25</v>
          </cell>
          <cell r="B27" t="str">
            <v>Затопляев А.Е.</v>
          </cell>
        </row>
        <row r="28">
          <cell r="A28">
            <v>26</v>
          </cell>
          <cell r="B28" t="str">
            <v>Здобнов А.А.</v>
          </cell>
        </row>
        <row r="29">
          <cell r="A29">
            <v>27</v>
          </cell>
          <cell r="B29" t="str">
            <v>Зенков С.А.</v>
          </cell>
        </row>
        <row r="30">
          <cell r="A30">
            <v>28</v>
          </cell>
          <cell r="B30" t="str">
            <v>Касимовская О.А.</v>
          </cell>
        </row>
        <row r="31">
          <cell r="A31">
            <v>29</v>
          </cell>
          <cell r="B31" t="str">
            <v>Клепиков В.И.</v>
          </cell>
        </row>
        <row r="32">
          <cell r="A32">
            <v>30</v>
          </cell>
          <cell r="B32" t="str">
            <v>Клепикова Т.В.</v>
          </cell>
        </row>
        <row r="33">
          <cell r="A33">
            <v>31</v>
          </cell>
          <cell r="B33" t="str">
            <v>Кожевникова Ю.С.</v>
          </cell>
        </row>
        <row r="34">
          <cell r="A34">
            <v>32</v>
          </cell>
          <cell r="B34" t="str">
            <v>Колупайло Е.В.</v>
          </cell>
        </row>
        <row r="35">
          <cell r="A35">
            <v>33</v>
          </cell>
          <cell r="B35" t="str">
            <v>Короп В.О.</v>
          </cell>
        </row>
        <row r="36">
          <cell r="A36">
            <v>34</v>
          </cell>
          <cell r="B36" t="str">
            <v>Лапина Н.И.</v>
          </cell>
        </row>
        <row r="37">
          <cell r="A37">
            <v>35</v>
          </cell>
          <cell r="B37" t="str">
            <v>Лепихова Е.А.</v>
          </cell>
        </row>
        <row r="38">
          <cell r="A38">
            <v>36</v>
          </cell>
          <cell r="B38" t="str">
            <v>Лило А.В.</v>
          </cell>
        </row>
        <row r="39">
          <cell r="A39">
            <v>37</v>
          </cell>
          <cell r="B39" t="str">
            <v>Лысаченко Е.Н.</v>
          </cell>
        </row>
        <row r="40">
          <cell r="A40">
            <v>38</v>
          </cell>
          <cell r="B40" t="str">
            <v>Максимова А.С.</v>
          </cell>
        </row>
        <row r="41">
          <cell r="A41">
            <v>39</v>
          </cell>
          <cell r="B41" t="str">
            <v>Марина И.В.</v>
          </cell>
        </row>
        <row r="42">
          <cell r="A42">
            <v>40</v>
          </cell>
          <cell r="B42" t="str">
            <v>Мартыненко М.В.</v>
          </cell>
        </row>
        <row r="43">
          <cell r="A43">
            <v>41</v>
          </cell>
          <cell r="B43" t="str">
            <v>Морозова И.А.</v>
          </cell>
        </row>
        <row r="44">
          <cell r="A44">
            <v>42</v>
          </cell>
          <cell r="B44" t="str">
            <v>Мухин Е.М.</v>
          </cell>
        </row>
        <row r="45">
          <cell r="A45">
            <v>43</v>
          </cell>
          <cell r="B45" t="str">
            <v>Нестеров А.А.</v>
          </cell>
        </row>
        <row r="46">
          <cell r="A46">
            <v>44</v>
          </cell>
          <cell r="B46" t="str">
            <v>Неупокоева О.В.</v>
          </cell>
        </row>
        <row r="47">
          <cell r="A47">
            <v>45</v>
          </cell>
          <cell r="B47" t="str">
            <v>Павлова Г.Ю.</v>
          </cell>
        </row>
        <row r="48">
          <cell r="A48">
            <v>46</v>
          </cell>
          <cell r="B48" t="str">
            <v>Панкратова А.В.</v>
          </cell>
        </row>
        <row r="49">
          <cell r="A49">
            <v>47</v>
          </cell>
          <cell r="B49" t="str">
            <v>Пархоменко Э.К.</v>
          </cell>
        </row>
        <row r="50">
          <cell r="A50">
            <v>48</v>
          </cell>
          <cell r="B50" t="str">
            <v>Пластун В.Ю.</v>
          </cell>
        </row>
        <row r="51">
          <cell r="A51">
            <v>49</v>
          </cell>
          <cell r="B51" t="str">
            <v>Подольская Е.М.</v>
          </cell>
        </row>
        <row r="52">
          <cell r="A52">
            <v>50</v>
          </cell>
          <cell r="B52" t="str">
            <v>Поляков Д.Н.</v>
          </cell>
        </row>
        <row r="53">
          <cell r="A53">
            <v>51</v>
          </cell>
          <cell r="B53" t="str">
            <v>Полякова Т.А.</v>
          </cell>
        </row>
        <row r="54">
          <cell r="A54">
            <v>52</v>
          </cell>
          <cell r="B54" t="str">
            <v>Пошелов П.В.</v>
          </cell>
        </row>
        <row r="55">
          <cell r="A55">
            <v>53</v>
          </cell>
          <cell r="B55" t="str">
            <v>Пошиванюк Л.Ю.</v>
          </cell>
        </row>
        <row r="56">
          <cell r="A56">
            <v>54</v>
          </cell>
          <cell r="B56" t="str">
            <v>Проскурякова Т.В.</v>
          </cell>
        </row>
        <row r="57">
          <cell r="A57">
            <v>55</v>
          </cell>
          <cell r="B57" t="str">
            <v>Радькова Ю.С.</v>
          </cell>
        </row>
        <row r="58">
          <cell r="A58">
            <v>56</v>
          </cell>
          <cell r="B58" t="str">
            <v>Разгоняев В.К.</v>
          </cell>
        </row>
        <row r="59">
          <cell r="B59" t="str">
            <v>Рогачёва Е.А.</v>
          </cell>
        </row>
        <row r="60">
          <cell r="A60">
            <v>57</v>
          </cell>
          <cell r="B60" t="str">
            <v>Рожкова О.И.</v>
          </cell>
        </row>
        <row r="61">
          <cell r="A61">
            <v>58</v>
          </cell>
          <cell r="B61" t="str">
            <v>Рожкова М.П.</v>
          </cell>
        </row>
        <row r="62">
          <cell r="A62">
            <v>59</v>
          </cell>
          <cell r="B62" t="str">
            <v>Савельева А.П.</v>
          </cell>
        </row>
        <row r="63">
          <cell r="A63">
            <v>60</v>
          </cell>
          <cell r="B63" t="str">
            <v>Савельева Е.Л.</v>
          </cell>
        </row>
        <row r="64">
          <cell r="A64">
            <v>61</v>
          </cell>
          <cell r="B64" t="str">
            <v>Садыков Д.Ж.</v>
          </cell>
        </row>
        <row r="65">
          <cell r="A65">
            <v>62</v>
          </cell>
          <cell r="B65" t="str">
            <v>Самойлов А.М.</v>
          </cell>
        </row>
        <row r="66">
          <cell r="A66">
            <v>63</v>
          </cell>
          <cell r="B66" t="str">
            <v>Сержанова К.И.</v>
          </cell>
        </row>
        <row r="67">
          <cell r="A67">
            <v>64</v>
          </cell>
          <cell r="B67" t="str">
            <v>Соболева Н.А.</v>
          </cell>
        </row>
        <row r="68">
          <cell r="A68">
            <v>65</v>
          </cell>
          <cell r="B68" t="str">
            <v>Сынтин А.В.</v>
          </cell>
        </row>
        <row r="69">
          <cell r="A69">
            <v>66</v>
          </cell>
          <cell r="B69" t="str">
            <v>Тавченко В.Ю.</v>
          </cell>
        </row>
        <row r="70">
          <cell r="A70">
            <v>67</v>
          </cell>
          <cell r="B70" t="str">
            <v>Третьякова Н.С.</v>
          </cell>
        </row>
        <row r="71">
          <cell r="A71">
            <v>68</v>
          </cell>
          <cell r="B71" t="str">
            <v>Трушкин И.Е.</v>
          </cell>
        </row>
        <row r="72">
          <cell r="A72">
            <v>69</v>
          </cell>
          <cell r="B72" t="str">
            <v>Усольцева А.Н.</v>
          </cell>
        </row>
        <row r="73">
          <cell r="A73">
            <v>70</v>
          </cell>
          <cell r="B73" t="str">
            <v>Фадеев С.А.</v>
          </cell>
        </row>
        <row r="74">
          <cell r="A74">
            <v>71</v>
          </cell>
          <cell r="B74" t="str">
            <v>Фокина С.В.</v>
          </cell>
        </row>
        <row r="75">
          <cell r="A75">
            <v>72</v>
          </cell>
          <cell r="B75" t="str">
            <v>Хамзин В.Р.</v>
          </cell>
        </row>
        <row r="76">
          <cell r="A76">
            <v>73</v>
          </cell>
          <cell r="B76" t="str">
            <v>Хараман С.В.</v>
          </cell>
        </row>
        <row r="77">
          <cell r="A77">
            <v>74</v>
          </cell>
          <cell r="B77" t="str">
            <v>Хмара А.С.</v>
          </cell>
        </row>
        <row r="78">
          <cell r="A78">
            <v>75</v>
          </cell>
          <cell r="B78" t="str">
            <v>Цыганова А.А.</v>
          </cell>
        </row>
        <row r="79">
          <cell r="A79">
            <v>76</v>
          </cell>
          <cell r="B79" t="str">
            <v>Чижова К.Ю.</v>
          </cell>
        </row>
        <row r="80">
          <cell r="A80">
            <v>77</v>
          </cell>
          <cell r="B80" t="str">
            <v>Чулаков М.Х.</v>
          </cell>
        </row>
        <row r="81">
          <cell r="A81">
            <v>78</v>
          </cell>
          <cell r="B81" t="str">
            <v>Шагланов А.Н.</v>
          </cell>
        </row>
        <row r="82">
          <cell r="A82">
            <v>79</v>
          </cell>
          <cell r="B82" t="str">
            <v>Шубин С.Б.</v>
          </cell>
        </row>
        <row r="83">
          <cell r="A83">
            <v>80</v>
          </cell>
          <cell r="B83" t="str">
            <v>Шультайс О.С.</v>
          </cell>
        </row>
        <row r="84">
          <cell r="A84">
            <v>81</v>
          </cell>
          <cell r="B84" t="str">
            <v>Щукина В.И.</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row r="103">
          <cell r="A103" t="str">
            <v/>
          </cell>
        </row>
        <row r="104">
          <cell r="A104" t="str">
            <v/>
          </cell>
        </row>
        <row r="105">
          <cell r="A105" t="str">
            <v/>
          </cell>
        </row>
        <row r="106">
          <cell r="A106" t="str">
            <v/>
          </cell>
        </row>
        <row r="107">
          <cell r="A107" t="str">
            <v/>
          </cell>
        </row>
        <row r="108">
          <cell r="A108" t="str">
            <v/>
          </cell>
        </row>
        <row r="109">
          <cell r="A109" t="str">
            <v/>
          </cell>
        </row>
        <row r="110">
          <cell r="A110" t="str">
            <v/>
          </cell>
        </row>
        <row r="111">
          <cell r="A111" t="str">
            <v/>
          </cell>
        </row>
        <row r="112">
          <cell r="A112" t="str">
            <v/>
          </cell>
        </row>
        <row r="113">
          <cell r="A113" t="str">
            <v/>
          </cell>
        </row>
        <row r="114">
          <cell r="A114" t="str">
            <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4">
          <cell r="A134" t="str">
            <v/>
          </cell>
        </row>
        <row r="135">
          <cell r="A135" t="str">
            <v/>
          </cell>
        </row>
        <row r="136">
          <cell r="A136" t="str">
            <v/>
          </cell>
        </row>
      </sheetData>
      <sheetData sheetId="7">
        <row r="2">
          <cell r="C2" t="str">
            <v>8.00 15 пр.Марина И.В.,ауд.П-109№ Рожкова М.П.Английский/Немецкий языкауд.П-401№ 15 пр.Самойлов А.М.Физическая культураауд.с/зал (СКК им. Блинова)№ 10 пр.Третьякова Н.С.Русский языкауд.П-307№ 9 пр.Клепиков В.И.Астрономияауд.П-407№ 15 пр.Самойлов А.М.Физическая культураауд.с/зал (СКК им. Блинова)№ %курс С -9 -18.00 14 пр.Самойлов А.М.Физическая культураауд.с/зал (СКК им. Блинова)№ %курс ЗИ -9-18.00 40 пр. Тавченко В.Ю.Математика: алгебра и начала математического анализа, геометрияауд.П-102№ 40 пр. Тавченко В.Ю.Математика: алгебра и начала математического анализа, геометрияауд.П-102№ 9 пр.Воронков О.Ю. ОБЖауд.П-203№ 30 пр.Короп В.О.Правоауд.П-301№ 43 пр. Усольцева А.Н.Математика: алгебра и начала математического анализа, геометрияауд.П-304№ 12 пр.Чижова К.Ю.Родной языкауд.П-205№ 32 пр.Лило А.В.Правоауд.П-306№ 15 пр.Самойлов А.М.Физическая культураауд.с/зал (СКК им. Блинова)№ № 17 пр.Полякова Т.А.Литератураауд.П-107№ 20 л.Бондарь И.М.Историяауд.П-202№ № %курс П -9 -18.00 15 пр.Павлова Г.Ю.,ауд.П-309№ Рожкова М.П.Английский/Немецкий языкауд.П-401№ 7 пр.Клепикова Т.В.Естествознание(биология) ауд.П-411№ № %курс СА -9-18.00 № № № № № %курс С -11-18.00 № № № № № № № %курс П -11-18.00 № № № %курс СА-11-1</v>
          </cell>
          <cell r="D2" t="str">
            <v>9.40 27 пр.Колупайло Е.В.Экономикаауд.П-203№ 12 пр.Клепикова Т.В.Естествознание(химия)ауд.П-405№ 15 пр.Самойлов А.М.Физическая культураауд.с/зал (СКК им. Блинова)№ 15 пр.Марина И.В.Иностранный язык ауд.П-407№ 6 пр.Здобнов А.А. ОБЖауд.П-408№ %курс С -9 -19.40 49 пр. Завьялова Н.Н.Математика: алгебра и начала математического анализа, геометрияауд.П-107№ %курс ЗИ -9-19.40 10 пр.Третьякова Н.С.Русский языкауд.П-109№ 30 пр.Короп В.О.Правоауд.П-205№ 12 пр.Клепиков В.И.Естествознание(физика)ауд.П-202№ 12 пр.Клепиков В.И.Естествознание(физика)ауд.П-202№ 12 пр.Чижова К.Ю.Родной языкауд.П-304№ 15 пр.Самойлов А.М.Физическая культураауд.с/зал (СКК им. Блинова)№ 43 пр. Усольцева А.Н.Математика: алгебра и начала математического анализа, геометрияауд.П-306№ 32 пр.Лило А.В.Правоауд.П-307№ 15 пр.Самойлов А.М.Физическая культураауд.с/зал (СКК им. Блинова)№ 15 пр.Самойлов А.М.Физическая культураауд.с/зал (СКК им. Блинова)№ 17 пр.Полякова Т.А.Литератураауд.П-310№ 9 пр.Воронков О.Ю. ОБЖауд.П-401№ %курс П -9 -19.40 14 пр.Долганева А.С.Обществознаниеауд.П-410№ 15 пр.Павлова Г.Ю.Иностранный язык ауд.П-411№ 38 пр. Тавченко В.Ю.Математика: алгебра и начала математического анализа, геометрияауд.П-309№ %курс СА -9-19.40 № № № № № %курс С -11-19.40 № № № № № № № %курс П -11-19.40 26-10 л.Лапина Н.И.Правоохранительные и судебные органыауд.П-308№ № № %курс СА-11-1</v>
          </cell>
          <cell r="E2" t="str">
            <v>11.20 19 пр.Фадеев С.А.Информатика ауд.П-308№ 27 пр.Колупайло Е.В.Экономикаауд.П-405№ 16 пр.Гамбург Е.Н.Историяауд.П-307№ 6 пр.Здобнов А.А. ОБЖауд.П-407№ 13 л.Короп В.О.Обществознаниеауд.П-408№ %курс С -9 -111.20 15 пр.Рогачёва Е.А.Историяауд.П-107№ %курс ЗИ -9-111.20 41 пр. Тавченко В.Ю.Математика: алгебра и начала математического анализа, геометрияауд.П-102№ 41 пр. Тавченко В.Ю.Математика: алгебра и начала математического анализа, геометрияауд.П-102№ 16 пр.Марина И.В.Иностранный язык ауд.П-203№ 9 пр.Воронков О.Ю. ОБЖауд.П-301№ 33 пр.Лило А.В.Правоауд.П-304№ 10 пр.Третьякова Н.С.Русский языкауд.П-205№ 12 пр.Клепиков В.И.Естествознание(физика)ауд.П-306№ 12 пр.Клепиков В.И.Естествознание(физика)ауд.П-306№ 15 пр.Долганева А.С.Обществознаниеауд.П-309№ 17 пр.Проскурякова Т.В.Иностранный язык ауд.П-109№ 43 пр. Усольцева А.Н.Математика: алгебра и начала математического анализа, геометрияауд.П-310№ 17 пр.Полякова Т.А.Литератураауд.П-401№ %курс П -9 -111.20 12 пр.Фокина С.В.Географияауд.П-410№ 16 л.Хамзин В.Р.Информатика ауд.П-202№ № %курс СА -9-111.20 № № № № № %курс С -11-111.20 11-11 л.Дригичев Е.В.Огневая подготовкаауд.к-310№ № № № № № № %курс П -11-111.20 26-9 л.Неупокоева О.В.Уголовное правоауд.П-201№ 26-10 л.Лапина Н.И.Правоохранительные и судебные органыауд.П-302№ 26-10 л.Лапина Н.И.Правоохранительные и судебные органыауд.П-302№ %курс СА-11-1</v>
          </cell>
          <cell r="F2" t="str">
            <v/>
          </cell>
          <cell r="G2" t="str">
            <v>13.30 13 л.Короп В.О.Обществознаниеауд.П-202№ № № № № %курс С -9 -113.30 № %курс ЗИ -9-113.30 № № № № № № № 11 пр.Третьякова Н.С.Русский языкауд.П-307№ 33 пр.Лило А.В.Правоауд.П-309№ 12 пр.Клепиков В.И.Естествознание(физика)ауд.П-102№ 12 пр.Клепиков В.И.Естествознание(физика)ауд.П-102№ № %курс П -9 -113.30 № № 39 пр. Тавченко В.Ю.Математика: алгебра и начала математического анализа, геометрияауд.П-310№ %курс СА -9-113.30 14-9 пр.Колупайло Е.В.Статистикаауд.П-205№ 17-11 пр.Рогачёва Е.А.Историяауд.П-203№ 14 пр.Самойлов А.М.Физическая культураауд.с/зал (СКК им. Блинова)№ 26-8 л.Цыганова А.А.Гражданское правоауд.П-306№ 26-8 л.Цыганова А.А.Гражданское правоауд.П-306№ %курс С -11-113.30 25-19 пр.Башурова Е.В.Гражданское правоауд.П-301№ 11 пр.Самойлов А.М.Физическая культураауд.с/зал (СКК им. Блинова)№ № № № № № %курс П -11-113.30 14 пр.Самойлов А.М.Физическая культураауд.с/зал (СКК им. Блинова)№ 26-9 л.Неупокоева О.В.Уголовное правоауд.П-302№ 26-9 л.Неупокоева О.В.Уголовное правоауд.П-302№ %курс СА-11-1</v>
          </cell>
          <cell r="H2" t="str">
            <v>15.10 № № № № № %курс С -9 -115.10 № %курс ЗИ -9-115.10 № № № № № № № № № № № № %курс П -9 -115.10 № № № %курс СА -9-115.10 20-13 прМорозова И.А.Информатика ауд.П-207№ 13 пр.Павлова Г.Ю.Иностранный языкауд.П-203№ 26-8 л.Цыганова А.А.Гражданское правоауд.П-205№ 17-11 пр.Усольцева А.Н.Математикаауд.П-306№ 17-11 пр.Усольцева А.Н.Математикаауд.П-306№ %курс С -11-115.10 16-8 л.Бурьян Н.Н.Теория государства и праваауд.П-302№ № 19-12 пр.Фокина С.В.Историяауд.П-301№ 11 пр.Самойлов А.М.Физическая культураауд.с/зал (СКК им. Блинова)№ 26-16 пр.Мартыненко М.В.Конституционное право Россииауд.П-107№ 16-8 л.Лысаченко Е.Н.Теория государства и праваауд.П-102№ 16-8 л.Лысаченко Е.Н.Теория государства и праваауд.П-102№ %курс П -11-115.10 14-10 пр.Фадеев С.А.Информатика ауд.П-308№ 24-16 пр.Голубь Е.В.Конституционное право ауд.П-307№ 18-11 пр.Завьялова Н.Н.Информ. технологии в деят-ти судаауд.П-201№ %курс СА-11-1</v>
          </cell>
          <cell r="I2" t="str">
            <v>17.00 № № № № № %курс С -9 -117.00 № %курс ЗИ -9-117.00 № № № № № № № № № № № № %курс П -9 -117.00 № № № %курс СА -9-117.00 17-11 пр.Усольцева А.Н.Математикаауд.П-205№ 10-5 пр.Голышева И.Б.Русский язык и культура речиауд.П-203№ 21-14 прМорозова И.А.Информатика ауд.П-207№ 13-7 л.Воронков О.Ю.Безопасность жизнедеятельностиауд.П-306№ № %курс С -11-117.00 № № 16-8 л.Бурьян Н.Н.Теория государства и праваауд.П-302№ № 16-8 л.Лысаченко Е.Н.Теория государства и праваауд.П-107№ 19-12 пр.Фокина С.В.Историяауд.П-102№ 26-16 пр.Мартыненко М.В.Конституционное право Россииауд.П-109№ %курс П -11-117.00 № 18-11 пр.Завьялова Н.Н.Информ. технологии в деят-ти судаауд.П-201№ 13-9 пр.Фадеев С.А.Информатика ауд.П-308№ %курс СА-11-1</v>
          </cell>
          <cell r="J2" t="str">
            <v>18.40 № № № № № %курс С -9 -118.40 № %курс ЗИ -9-118.40 № № № № № № № № № № № № %курс П -9 -118.40 № № № %курс СА -9-118.40 № № № № № %курс С -11-118.40 № № 27-17 пр.Бурыгина Т.С.Правоохранительные и судебные органыауд.П-107№ 12-8 пр.Завьялова Н.Н.Информатика и ИТ в проф.деятельностиауд.П-201№ 26-7 л.Лысаченко Е.Н.Гражданское правоауд.П-102№ 26-7 л.Лысаченко Е.Н.Гражданское правоауд.П-102№ 12 пр.Проскурякова Т.В.Иностранный языкауд.П-109№ %курс П -11-118.40 № № № %курс СА-11-1</v>
          </cell>
          <cell r="K2" t="str">
            <v/>
          </cell>
        </row>
        <row r="3">
          <cell r="C3" t="str">
            <v>8.00 16 пр.Гамбург Е.Н.Историяауд.П-203№ 10 пр.Третьякова Н.С.Русский языкауд.П-205№ 18 л.Чижова К.Ю.Литератураауд.П-306№ 12 пр.Фокина С.В.Географияауд.П-307№ 27 пр.Колупайло Е.В.Экономикаауд.П-309№ %курс С -9 -18.00 50 пр. Завьялова Н.Н.Математика: алгебра и начала математического анализа, геометрияауд.П-109№ %курс ЗИ -9-18.00 31 л.Короп В.О.Правоауд.102№ № № № 12 пр.Клепиков В.И.Естествознание(физика)ауд.П-102№ 33 пр.Лило А.В.Правоауд.П-301№ № № 12 пр.Клепиков В.И.Естествознание(физика)ауд.П-102№ № № 43 пр. Усольцева А.Н.Математика: алгебра и начала математического анализа, геометрияауд.П-405№ %курс П -9 -18.00 40 пр. Тавченко В.Ю.Математика: алгебра и начала математического анализа, геометрияауд.П-402№ 15 пр.Полякова Т.А.Литератураауд.П-310№ 40 пр. Тавченко В.Ю.Математика: алгебра и начала математического анализа, геометрияауд.П-402№ %курс СА -9-18.00 № № № № № %курс С -11-18.00 № № № № № № № %курс П -11-18.00 № № № %курс СА-11-1</v>
          </cell>
          <cell r="D3" t="str">
            <v>9.40 18 л.Чижова К.Ю.Литератураауд.П-202№ № 27 пр.Колупайло Е.В.Экономикаауд.П-306№ 16 пр.Марина И.В.Иностранный язык ауд.П-307№ 11 пр.Фокина С.В.Географияауд.П-309№ %курс С -9 -19.40 20 л.Клепиков В.И.Физика ауд.П-109№ %курс ЗИ -9-19.40 20 пр.Морозова И.А.Информатика ауд.П-207№ 15 пр.Долганева А.С.Обществознаниеауд.П-203№ 40 пр. Тавченко В.Ю.Математика: алгебра и начала математического анализа, геометрияауд.П-102№ 40 пр. Тавченко В.Ю.Математика: алгебра и начала математического анализа, геометрияауд.П-102№ 10 пр.Третьякова Н.С.Русский языкауд.П-205№ 8 пр.Воронков О.Ю. ОБЖауд.П-301№ 16 пр.Проскурякова Т.В.Иностранный язык ауд.П-304№ № 20 пр.Хамзин В.Р.Информатика ауд.П-308№ 43 пр. Усольцева А.Н.Математика: алгебра и начала математического анализа, геометрияауд.П-411№ № 33 пр.Лило А.В.Правоауд.П-405№ %курс П -9 -19.40 30 пр.Акишкина О.Н.Экономикаауд.П-107№ 16 пр.Бондарь И.М.Историяауд.П-310№ 16 пр.Полякова Т.А.Литератураауд.П-402№ %курс СА -9-19.40 № № № № № %курс С -11-19.40 17-9 пр.Бурьян Н.Н.Теория государства и праваауд.П-206№ № № № № № № %курс П -11-19.40 № № № %курс СА-11-1</v>
          </cell>
          <cell r="E3" t="str">
            <v>11.20 9 пр.Клепиков В.И.Астрономияауд.П-301№ 7 л.Здобнов А.А. ОБЖауд.П-202№ 15 пр.Марина И.В.Иностранный язык ауд.П-306№ 7 л.Здобнов А.А. ОБЖауд.П-202№ 19 пр.Голышева И.Б.Литератураауд.П-309№ %курс С -9 -111.20 20 пр.Хамзин В.Р.Информатика ауд.П-109№ %курс ЗИ -9-111.20 8 пр.Воронков О.Ю. ОБЖауд.П-107№ 10 пр.Третьякова Н.С.Русский языкауд.П-203№ 31 л.Короп В.О.Правоауд.П-102№ № 16 пр.Долганева А.С.Обществознаниеауд.П-205№ 19 пр.Морозова И.А.Информатика ауд.П-207№ 18 л.Полякова Т.А.Литератураауд.П-302№ № 17 пр.Проскурякова Т.В.Иностранный язык ауд.П-307№ 12 пр.Чижова К.Ю.Родной языкауд.П-411№ 33 пр.Лило А.В.Правоауд.П-304№ 16 пр.Рожкова М.П.Немецкий языкауд.П-405№ %курс П -9 -111.20 41 пр. Тавченко В.Ю.Математика: алгебра и начала математического анализа, геометрияауд.П-402№ 30 пр.Акишкина О.Н.Экономикаауд.П-310№ 41 пр. Тавченко В.Ю.Математика: алгебра и начала математического анализа, геометрияауд.П-402№ %курс СА -9-111.20 № № № 24-18 пр.Пластун В.Ю.Конституционное право ауд.П-407№ 24-18 пр.Пластун В.Ю.Конституционное право ауд.П-407№ %курс С -11-111.20 19-12 пр.Фокина С.В.Историяауд.П-206№ № № № 11-11 л.Дригичев Е.В.Огневая подготовкаауд.П-401№ № № %курс П -11-111.20 № № 27-17 пр.Лапина Н.И.Правоохранительные и судебные органыауд.П-410№ %курс СА-11-1</v>
          </cell>
          <cell r="F3" t="str">
            <v/>
          </cell>
          <cell r="G3" t="str">
            <v>13.30 № № № № 9 пр.Клепиков В.И.Астрономияауд.П-309№ %курс С -9 -113.30 № %курс ЗИ -9-113.30 15 пр.Марина И.В.Иностранный язык ауд.П-107№ № 41 пр. Тавченко В.Ю.Математика: алгебра и начала математического анализа, геометрияауд.П-102№ 41 пр. Тавченко В.Ю.Математика: алгебра и начала математического анализа, геометрияауд.П-102№ № 11 пр.Третьякова Н.С.Русский языкауд.П-109№ 21 пр.Морозова И.А.Информатика ауд.П-207№ 12 пр.Чижова К.Ю.Родной языкауд.П-205№ № 33 пр.Лило А.В.Правоауд.П-411№ 13 л.Короп В.О.Обществознаниеауд.П-202№ № %курс П -9 -113.30 № № № %курс СА -9-113.30 14-10 пр.Акишкина О.Н.Экономика организацииауд.П-301№ 14-9 пр.Колупайло Е.В.Статистикаауд.П-203№ 24-18 пр.Пластун В.Ю.Конституционное право ауд.П-304№ 18-7 л.Рогачёва Е.А.Историяауд.П-407№ № %курс С -11-113.30 11 пр.Самойлов А.М.Физическая культураауд.с/зал (СКК им. Блинова)№ № № № 27-17 пр.Мартыненко М.В.Конституционное право Россииауд.П-401№ 11-11 л.Дригичев Е.В.Огневая подготовкаауд.П-206№ 11-11 л.Дригичев Е.В.Огневая подготовкаауд.П-206№ %курс П -11-113.30 27-17 пр.Лапина Н.И.Правоохранительные и судебные органыауд.П-306№ 14 пр.Самойлов А.М.Физическая культураауд.с/зал (СКК им. Блинова)№ 26-8 л.Цыганова А.А.Гражданское правоауд.П-410№ %курс СА-11-1</v>
          </cell>
          <cell r="H3" t="str">
            <v>15.10 № № № № № %курс С -9 -115.10 № %курс ЗИ -9-115.10 № № № № № № № 21 пр.Морозова И.А.Информатика ауд.П-207№ № № № № %курс П -9 -115.10 № № № %курс СА -9-115.10 13-7 л.Здобнов А.А.Безопасность жизнедеятельностиауд.П-301№ 14 пр.Самойлов А.М.Физическая культураауд.с/зал (СКК им. Блинова)№ 13 пр.Павлова Г.Ю.Иностранный языкауд.П-304№ 14 пр.Самойлов А.М.Физическая культураауд.с/зал (СКК им. Блинова)№ 14 пр.Самойлов А.М.Физическая культураауд.с/зал (СКК им. Блинова)№ %курс С -11-115.10 № 26-16 пр.Мартыненко М.В.Конституционное право Россииауд.П-109№ 12 пр.Проскурякова Т.В.Иностранный языкауд.П-205№ 19-12 пр.Фокина С.В.Историяауд.П-203№ 28-10 л.Демьяненко И.И.Правоохранительные и судебные органыауд.П-206№ 28-10 л.Демьяненко И.И.Правоохранительные и судебные органыауд.П-206№ 11 пр.Самойлов А.М.Физическая культураауд.с/зал (СКК им. Блинова)№ %курс П -11-115.10 18-11 пр.Завьялова Н.Н.Информ. технологии в деят-ти судаауд.П-201№ 27-17 пр.Лапина Н.И.Правоохранительные и судебные органыауд.П-306№ 24-16 пр.Голубь Е.В.Конституционное право ауд.П-410№ %курс СА-11-1</v>
          </cell>
          <cell r="I3" t="str">
            <v>17.00 № № № № № %курс С -9 -117.00 № %курс ЗИ -9-117.00 № № № № № № № № № № № № %курс П -9 -117.00 № № № %курс СА -9-117.00 21-14 прМорозова И.А.Информатика ауд.П-207№ 13-7 л.Здобнов А.А.Безопасность жизнедеятельностиауд.П-206№ 13-7 л.Здобнов А.А.Безопасность жизнедеятельностиауд.П-206№ № № %курс С -11-117.00 № 12-6 пр.Воронков О.Ю.Безопасность жизнедеятельностиауд.П-109№ 11-9 пр.Рожкова О.И.Нач. проф. подготовка и введение в специальностьауд.П-205№ 26-16 пр.Мартыненко М.В.Конституционное право Россииауд.П-203№ № 12-9 пр.Сынтин А.В.Уголовное правоауд.П-309№ 28-10 л.Демьяненко И.И.Правоохранительные и судебные органыауд.П-310№ %курс П -11-117.00 30-18 пр.Шагланов А.Н.Теория государства и праваауд.П-304№ 13 пр.Павлова Г.Ю.Иностранный языкауд.П-306№ № %курс СА-11-1</v>
          </cell>
          <cell r="J3" t="str">
            <v>18.40 № № № № № %курс С -9 -118.40 № %курс ЗИ -9-118.40 № № № № № № № № № № № № %курс П -9 -118.40 № № № %курс СА -9-118.40 № № 29-18 пр.Шагланов А.Н.Теория государства и праваауд.П-205№ № № %курс С -11-118.40 № 12-8 пр.Панкратова А.В.Делопроизводство и режим секретностиауд.П-109№ 12-8 пр.Завьялова Н.Н.Информатика и ИТ в проф.деятельностиауд.П-201№ 27-17 пр.Бурыгина Т.С.Правоохранительные и судебные органыауд.П-203№ № 26-16 пр.Мартыненко М.В.Конституционное право Россииауд.П-309№ 26-7 л.Лысаченко Е.Н.Гражданское правоауд.П-310№ %курс П -11-118.40 № № № %курс СА-11-1</v>
          </cell>
          <cell r="K3" t="str">
            <v/>
          </cell>
        </row>
        <row r="4">
          <cell r="C4" t="str">
            <v>8.00 № 16 пр.Гамбург Е.Н.Историяауд.П-309№ 47 пр. Завьялова Н.Н.Математика: алгебра и начала математического анализа, геометрияауд.П-310№ 27 пр.Колупайло Е.В.Экономикаауд.П-307№ 12 пр.Фокина С.В.Географияауд.П-401№ %курс С -9 -18.00 9 пр.Клепикова Т.В.Химияауд.П-411№ %курс ЗИ -9-18.00 32 пр.Короп В.О.Правоауд.П-107№ 15 пр.Самойлов А.М.Физическая культураауд.с/зал (СКК им. Блинова)№ 13 пр.Клепиков В.И.Естествознание(физика)ауд.П-102№ 13 пр.Клепиков В.И.Естествознание(физика)ауд.П-102№ 15 пр.Самойлов А.М.Физическая культураауд.с/зал (СКК им. Блинова)№ № 33 пр.Лило А.В.Правоауд.П-304№ 19 пр.Бондарь И.М.Историяауд.П-301№ 12 пр.Чижова К.Ю.Родной языкауд.П-109№ № 44 пр. Усольцева А.Н.Математика: алгебра и начала математического анализа, геометрияауд.П-306№ 10 пр.Третьякова Н.С.Русский языкауд.П-205№ %курс П -9 -18.00 15 пр.Полякова Т.А.Литератураауд.П-405№ 40 пр. Тавченко В.Ю.Математика: алгебра и начала математического анализа, геометрияауд.П-407№ 16 пр.Долганева А.С.Обществознаниеауд.П-408№ %курс СА -9-18.00 № № № № № %курс С -11-18.00 № № № № № № № %курс П -11-18.00 № № № %курс СА-11-1</v>
          </cell>
          <cell r="D4" t="str">
            <v>9.40 28 пр.Колупайло Е.В.Экономикаауд.П-307№ 48 пр. Завьялова Н.Н.Математика: алгебра и начала математического анализа, геометрияауд.П-309№ 9 пр.Клепиков В.И.Астрономияауд.П-310№ 15 пр.Самойлов А.М.Физическая культураауд.с/зал (СКК им. Блинова)№ 7 пр.Клепикова Т.В.Естествознание(биология) ауд.П-401№ %курс С -9 -19.40 12 л.Третьякова Н.С.Русский языкауд.П-411№ %курс ЗИ -9-19.40 42 пр. Тавченко В.Ю.Математика: алгебра и начала математического анализа, геометрияауд.П-107№ 16 пр.Долганева А.С.Обществознаниеауд.П-109№ 32 пр.Короп В.О.Правоауд.П-203№ 16 пр.Марина И.В.Иностранный язык ауд.П-205№ 20 пр.Морозова И.А.Информатика ауд.П-207№ 43 пр. Усольцева А.Н.Математика: алгебра и начала математического анализа, геометрияауд.П-304№ 15 пр.Самойлов А.М.Физическая культураауд.с/зал (СКК им. Блинова)№ 33 пр.Лило А.В.Правоауд.П-301№ 20 л.Рогачёва Е.А.Историяауд.П-202№ № 12 пр.Чижова К.Ю.Родной языкауд.П-306№ 22 л.Хамзин В.Р.Информатика ауд.П-402№ %курс П -9 -19.40 13 пр.Фокина С.В.Географияауд.П-405№ 16 пр.Полякова Т.А.Литератураауд.П-407№ 16 пр.Бондарь И.М.Историяауд.П-408№ %курс СА -9-19.40 № № № № № %курс С -11-19.40 № № 26-16 пр.Мартыненко М.В.Конституционное право Россииауд.П-102№ № № 12-10 пр.Рожкова О.И.Нач. проф. подготовка и введение в специальностьауд.П-206№ № %курс П -11-19.40 № № № %курс СА-11-1</v>
          </cell>
          <cell r="E4" t="str">
            <v>11.20 29 пр.Колупайло Е.В.Экономикаауд.П-307№ 15 пр.Марина И.В.Иностранный язык ауд.П-309№ 19 пр.Фадеев С.А.Информатика ауд.П-308№ 19 пр.Голышева И.Б.Литератураауд.П-310№ 47 пр. Завьялова Н.Н.Математика: алгебра и начала математического анализа, геометрияауд.П-401№ %курс С -9 -111.20 14 пр.Хмара А.С.Иностранный языкауд.П-411№ %курс ЗИ -9-111.20 20 пр.Морозова И.А.Информатика ауд.П-207№ 19 пр.Бондарь И.М.Историяауд.П-109№ 18 л.Полякова Т.А.Литератураауд.П-102№ № 34 пр.Лило А.В.Правоауд.П-107№ 16 пр.Долганева А.С.Обществознаниеауд.П-304№ 13 пр.Клепиков В.И.Естествознание(физика)ауд.П-302№ 13 пр.Клепиков В.И.Естествознание(физика)ауд.П-302№ 10 пр.Третьякова Н.С.Русский языкауд.П-301№ 13 пр.Чижова К.Ю.Родной языкауд.П-203№ 14 пр.Короп В.О.Обществознаниеауд.П-306№ № %курс П -9 -111.20 6 пр.Клепикова Т.В.Естествознание(биология) ауд.П-405№ 41 пр. Тавченко В.Ю.Математика: алгебра и начала математического анализа, геометрияауд.П-407№ 14 пр.Фокина С.В.Географияауд.П-408№ %курс СА -9-111.20 № № № № № %курс С -11-111.20 № № 12-12 л.Дригичев Е.В.Огневая подготовкаауд.П-202№ № № 12-6 пр.Воронков О.Ю.Безопасность жизнедеятельностиауд.П-206№ № %курс П -11-111.20 № № № %курс СА-11-1</v>
          </cell>
          <cell r="F4" t="str">
            <v/>
          </cell>
          <cell r="G4" t="str">
            <v>13.30 14 пр.Короп В.О.Обществознаниеауд.П-307№ № № № № %курс С -9 -113.30 № %курс ЗИ -9-113.30 № 8 пр.Воронков О.Ю. ОБЖауд.П-109№ 42 пр. Тавченко В.Ю.Математика: алгебра и начала математического анализа, геометрияауд.П-№ № № 34 пр.Лило А.В.Правоауд.П-304№ № № № 11 пр.Третьякова Н.С.Русский языкауд.П-203№ № № %курс П -9 -113.30 11 пр.Клепиков В.И.Астрономияауд.П-405№ 14 пр.Фокина С.В.Географияауд.П-407№ № %курс СА -9-113.30 29-18 пр.Шагланов А.Н.Теория государства и праваауд.П-107№ 18-7 л.Рогачёва Е.А.Историяауд.П-102№ 18-7 л.Рогачёва Е.А.Историяауд.П-102№ 14-9 пр.Колупайло Е.В.Статистикаауд.П-306№ 14-9 пр.Колупайло Е.В.Статистикаауд.П-306№ %курс С -11-113.30 № № 11 пр.Самойлов А.М.Физическая культураауд.с/зал (СКК им. Блинова)№ 27-17 пр.Мартыненко М.В.Конституционное право Россииауд.П-205№ № 12 пр.Проскурякова Т.В.Иностранный языкауд.П-206№ № %курс П -11-113.30 № 15 пр.Самойлов А.М.Физическая культураауд.с/зал (СКК им. Блинова)№ 14 пр.Самойлов А.М.Физическая культураауд.с/зал (СКК им. Блинова)№ %курс СА-11-1</v>
          </cell>
          <cell r="H4" t="str">
            <v>15.10 № № № № № %курс С -9 -115.10 № %курс ЗИ -9-115.10 № № № № № № № № № № № № %курс П -9 -115.10 № № № %курс СА -9-115.10 26-8 л.Цыганова А.А.Гражданское правоауд.П-102№ № 17-11 пр.Усольцева А.Н.Математикаауд.П-301№ 10-5 пр.Голышева И.Б.Русский язык и культура речиауд.П-306№ 10-5 пр.Голышева И.Б.Русский язык и культура речиауд.П-306№ %курс С -11-115.10 26-16 пр.Мартыненко М.В.Конституционное право Россииауд.П-109№ 12 пр.Самойлов А.М.Физическая культураауд.с/зал (СКК им. Блинова)№ 26-7 л.Лысаченко Е.Н.Гражданское правоауд.П-202№ № 19-12 пр.Фокина С.В.Историяауд.П-107№ № 12 пр.Воронков О.Ю.Безопасность жизнедеятельностиауд.П-205№ %курс П -11-115.10 27-18 пр.Неупокоева О.В.Уголовное правоауд.П-309№ 30-18 пр.Шагланов А.Н.Теория государства и праваауд.П-310№ 14-10 пр.Фадеев С.А.Информатика ауд.П-308№ %курс СА-11-1</v>
          </cell>
          <cell r="I4" t="str">
            <v>17.00 № № № № № %курс С -9 -117.00 № %курс ЗИ -9-117.00 № № № № № № № № № № № № %курс П -9 -117.00 № № № %курс СА -9-117.00 13 пр.Павлова Г.Ю.,ауд.П-304№ Рожкова М.П.Иностранный языкауд.П-306№ 17-11 пр.Усольцева А.Н.Математикаауд.П-307№ 14-7 пр.Здобнов А.А.Безопасность жизнедеятельностиауд.П-301№ 13 пр.Проскурякова Т.В.,ауд.П-302№ Рожкова М.П.Иностранный языкауд.П-306№ 13 пр.Проскурякова Т.В.Иностранный языкауд.П-302№ %курс С -11-117.00 12-10 пр.Рожкова О.И.Нач. проф. подготовка и введение в специальностьауд.П-109№ 19-12 пр.Фокина С.В.Историяауд.П-203№ № № 28-18 пр.Мартыненко М.В.Конституционное право Россииауд.П-107№ № 27-8 л.Лысаченко Е.Н.Гражданское правоауд.П-205№ %курс П -11-117.00 13 пр.Хмара А.С.,ауд.П-309№ Рожкова М.П.Иностранный языкауд.П-306№ 17-11 пр.Долганева А.С.Историяауд.П-310№ 30-18 пр.Шагланов А.Н.Теория государства и праваауд.П-308№ %курс СА-11-1</v>
          </cell>
          <cell r="J4" t="str">
            <v>18.40 № № № № № %курс С -9 -118.40 № %курс ЗИ -9-118.40 № № № № № № № № № № № № %курс П -9 -118.40 № № № %курс СА -9-118.40 № № № 29-18 пр.Шагланов А.Н.Теория государства и праваауд.П-306№ 29-18 пр.Шагланов А.Н.Теория государства и праваауд.П-306№ %курс С -11-118.40 27-18 пр.Бурыгина Т.С.Правоохранительные и судебные органыауд.П-109№ 27-17 пр.Мартыненко М.В.Конституционное право Россииауд.П-203№ № № 12-6 пр.Воронков О.Ю.Безопасность жизнедеятельностиауд.П-107№ № 12-9 пр.Сынтин А.В.Уголовное правоауд.П-205№ %курс П -11-118.40 24-16 пр.Голубь Е.В.Конституционное право ауд.П-309№ № № %курс СА-11-1</v>
          </cell>
          <cell r="K4" t="str">
            <v/>
          </cell>
        </row>
        <row r="5">
          <cell r="C5" t="str">
            <v>8.00 7 л.Здобнов А.А. ОБЖауд.П-302№ 28 пр.Колупайло Е.В.Экономикаауд.П-405№ 16 пр.Марина И.В.Иностранный язык ауд.П-408№ 19 пр.Фадеев С.А.Информатика ауд.П-308№ 7 л.Здобнов А.А. ОБЖауд.П-302№ %курс С -9 -18.00 51 пр. Завьялова Н.Н.Математика: алгебра и начала математического анализа, геометрияауд.П-203№ %курс ЗИ -9-18.00 11 пр.Третьякова Н.С.Русский языкауд.П-107№ 42 пр. Тавченко В.Ю.Математика: алгебра и начала математического анализа, геометрияауд.П-109№ 20 л.Рогачёва Е.А.Историяауд.П-102№ № 13 пр.Клепиков В.И.Естествознание(физика)ауд.П-202№ 13 пр.Клепиков В.И.Естествознание(физика)ауд.П-202№ № 13 пр.Чижова К.Ю.Родной языкауд.П-306№ 43 пр. Усольцева А.Н.Математика: алгебра и начала математического анализа, геометрияауд.П-307№ 34 пр.Лило А.В.Правоауд.П-309№ № 14 пр.Короп В.О.Обществознаниеауд.П-401№ %курс П -9 -18.00 № 17 пр.Полякова Т.А.Литератураауд.П-310№ № %курс СА -9-18.00 № № № № № %курс С -11-18.00 № № № № № № № %курс П -11-18.00 № № № %курс СА-11-1</v>
          </cell>
          <cell r="D5" t="str">
            <v>9.40 10 пр.Клепиков В.И.Астрономияауд.П-407№ 6 пр.Здобнов А.А. ОБЖауд.П-405№ 28 пр.Колупайло Е.В.Экономикаауд.П-408№ 47 пр. Завьялова Н.Н.Математика: алгебра и начала математического анализа, геометрияауд.П-410№ 12 пр.Клепикова Т.В.Естествознание(химия)ауд.П-411№ %курс С -9 -19.40 19 пр.Голышева И.Б.Литератураауд.П-203№ %курс ЗИ -9-19.40 16 пр.Марина И.В.Иностранный язык ауд.П-107№ 32 пр.Короп В.О.Правоауд.П-109№ 16 пр.Долганева А.С.Обществознаниеауд.П-205№ 19 пр.Полякова Т.А.Литератураауд.П-301№ 20 л.Бондарь И.М.Историяауд.П-202№ № 10 пр.Третьякова Н.С.Русский языкауд.П-304№ 43 пр. Усольцева А.Н.Математика: алгебра и начала математического анализа, геометрияауд.П-306№ 34 пр.Лило А.В.Правоауд.П-307№ 21 пр.Рогачёва Е.А.Историяауд.П-309№ 9 пр.Воронков О.Ю. ОБЖауд.П-310№ 12 пр.Чижова К.Ю.Родной языкауд.П-401№ %курс П -9 -19.40 42 пр. Тавченко В.Ю.Математика: алгебра и начала математического анализа, геометрияауд.П-402№ 42 пр. Тавченко В.Ю.Математика: алгебра и начала математического анализа, геометрияауд.П-402№ № %курс СА -9-19.40 № № № № № %курс С -11-19.40 № № № № № № № %курс П -11-19.40 № № № %курс СА-11-1</v>
          </cell>
          <cell r="E5" t="str">
            <v>11.20 12 пр.Клепикова Т.В.Естествознание(химия)ауд.П-407№ 16 пр.Марина И.В.Иностранный язык ауд.П-405№ 7 л.Здобнов А.А. ОБЖауд.П-202№ 16 пр.Гамбург Е.Н.Историяауд.П-410№ 14 пр.Короп В.О.Обществознаниеауд.П-411№ %курс С -9 -111.20 7 л.Воронков О.Ю. ОБЖауд.П-203№ %курс ЗИ -9-111.20 20 л.Бондарь И.М.Историяауд.П-102№ № 13 пр.Чижова К.Ю.Родной языкауд.П-205№ 42 пр. Тавченко В.Ю.Математика: алгебра и начала математического анализа, геометрияауд.П-301№ 21 пр.Морозова И.А.Информатика ауд.П-207№ № 17 пр.Проскурякова Т.В.Иностранный язык ауд.П-304№ № 13 пр.Клепиков В.И.Естествознание(физика)ауд.П-302№ 13 пр.Клепиков В.И.Естествознание(физика)ауд.П-302№ 34 пр.Лило А.В.Правоауд.П-310№ 44 пр. Усольцева А.Н.Математика: алгебра и начала математического анализа, геометрияауд.П-401№ %курс П -9 -111.20 16 пр.Полякова Т.А.Литератураауд.П-№ 15 пр.Долганева А.С.Обществознаниеауд.П-№ 16 пр.Павлова Г.Ю.Иностранный язык ауд.П-307№ %курс СА -9-111.20 № № № № № %курс С -11-111.20 27-17 пр.Мартыненко М.В.Конституционное право Россииауд.П-107№ № № № № № 12-12 л.Дригичев Е.В.Огневая подготовкаауд.П-306№ %курс П -11-111.20 № № № %курс СА-11-1</v>
          </cell>
          <cell r="F5" t="str">
            <v/>
          </cell>
          <cell r="G5" t="str">
            <v>13.30 № № № 11 пр.Третьякова Н.С.Русский языкауд.П-410№ № %курс С -9 -113.30 № %курс ЗИ -9-113.30 № № № 32 пр.Короп В.О.Правоауд.П-301№ № № 34 пр.Лило А.В.Правоауд.П-304№ № № № 18 л.Полякова Т.А.Литератураауд.П-302№ № %курс П -9 -113.30 43 пр. Тавченко В.Ю.Математика: алгебра и начала математического анализа, геометрияауд.П-402№ 43 пр. Тавченко В.Ю.Математика: алгебра и начала математического анализа, геометрияауд.П-402№ 11 пр.Клепиков В.И.Астрономияауд.П-307№ %курс СА -9-113.30 18-7 л.Рогачёва Е.А.Историяауд.П-205№ 14-10 пр.Акишкина О.Н.Экономика организацииауд.П-203№ 30-19 пр.Шагланов А.Н.Теория государства и праваауд.П-310№ № № %курс С -11-113.30 26-7 л.Башурова Е.В.Гражданское правоауд.П-102№ № № 12-9 пр.Сынтин А.В.Уголовное правоауд.П-107№ 11 пр.Самойлов А.М.Физическая культураауд.с/зал (СКК им. Блинова)№ № 29-19 пр.Демьяненко И.И.Правоохранительные и судебные органыауд.П-306№ %курс П -11-113.30 № № № %курс СА-11-1</v>
          </cell>
          <cell r="H5" t="str">
            <v>15.10 № № № № № %курс С -9 -115.10 № %курс ЗИ -9-115.10 № № № № № № № № № № № № %курс П -9 -115.10 № № 17 пр.Полякова Т.А.Литератураауд.П-307№ %курс СА -9-115.10 13-9 пр.Фадеев С.А.Информационные технологии в проф. деят-тиауд.П-308№ 30-19 пр.Шагланов А.Н.Теория государства и праваауд.П-203№ 14-10 пр.Акишкина О.Н.Экономика организацииауд.П-310№ 19-12 пр.Рогачёва Е.А.Историяауд.П-304№ 19-12 пр.Рогачёва Е.А.Историяауд.П-304№ %курс С -11-115.10 12 пр.Проскурякова Т.В.,ауд.П-109№ Рожкова М.П.Иностранный языкауд.П-107№ 12 пр.Проскурякова Т.В.,ауд.П-109№ Рожкова М.П.Иностранный языкауд.П-107№ 27-8 л.Лысаченко Е.Н.Гражданское правоауд.П-102№ № 12-9 пр.Сынтин А.В.Уголовное правоауд.П-205№ 11 пр.Самойлов А.М.Физическая культураауд.с/зал (СКК им. Блинова)№ 12-8 пр.Панкратова А.В.Делопроизводство и режим секретностиауд.П-306№ %курс П -11-115.10 19-12 пр.Завьялова Н.Н.Информ. технологии в деят-ти судаауд.П-201№ 27-18 пр.Неупокоева О.В.Уголовное правоауд.П-301№ 27-9 л.Цыганова А.А.Гражданское правоауд.П-309№ %курс СА-11-1</v>
          </cell>
          <cell r="I5" t="str">
            <v>17.00 № № № № № %курс С -9 -117.00 № %курс ЗИ -9-117.00 № № № № № № № № № № № № %курс П -9 -117.00 № № № %курс СА -9-117.00 18-12 пр.Усольцева А.Н.Математикаауд.П-301№ 21-14 прМорозова И.А.Информатика ауд.П-207№ 13-9 пр.Фадеев С.А.Информационные технологии в проф. деят-тиауд.П-308№ 30-19 пр.Шагланов А.Н.Теория государства и праваауд.П-304№ 30-19 пр.Шагланов А.Н.Теория государства и праваауд.П-304№ %курс С -11-117.00 № 12-10 пр.Рожкова О.И.Нач. проф. подготовка и введение в специальностьауд.П-109№ 12-9 пр.Сынтин А.В.Уголовное правоауд.П-203№ 12-6 пр.Воронков О.Ю.Безопасность жизнедеятельностиауд.П-107№ 29-19 пр.Демьяненко И.И.Правоохранительные и судебные органыауд.П-205№ 12-8 пр.Панкратова А.В.Делопроизводство и режим секретностиауд.П-306№ № %курс П -11-117.00 17-11 пр.Долганева А.С.Историяауд.П-102№ 19-12 пр.Завьялова Н.Н.Информ. технологии в деят-ти судаауд.П-201№ 13 пр.Павлова Г.Ю.Иностранный языкауд.П-309№ %курс СА-11-1</v>
          </cell>
          <cell r="J5" t="str">
            <v>18.40 № № № № № %курс С -9 -118.40 № %курс ЗИ -9-118.40 № № № № № № № № № № № № %курс П -9 -118.40 № № № %курс СА -9-118.40 30-19 пр.Шагланов А.Н.Теория государства и праваауд.П-301№ № № 13-9 пр.Фадеев С.А.Информационные технологии в проф. деят-тиауд.П-308№ 13-9 пр.Фадеев С.А.Информационные технологии в проф. деят-тиауд.П-308№ %курс С -11-118.40 № 27-18 пр.Бурыгина Т.С.Правоохранительные и судебные органыауд.П-109№ 17-9 пр.Бурьян Н.Н.Теория государства и праваауд.П-203№ 12 пр.Проскурякова Т.В.Иностранный языкауд.П-107№ № 29-19 пр.Демьяненко И.И.Правоохранительные и судебные органыауд.П-306№ № %курс П -11-118.40 26-8 л.Пархоменко Э.К.Гражданское правоауд.П-102№ № 19-12 пр.Завьялова Н.Н.Информ. технологии в деят-ти судаауд.П-201№ %курс СА-11-1</v>
          </cell>
          <cell r="K5" t="str">
            <v/>
          </cell>
        </row>
        <row r="6">
          <cell r="C6" t="str">
            <v>8.00 № № № № № %курс С -9 -18.00 № %курс ЗИ -9-18.00 33 пр.Короп В.О.Правоауд.П-107№ 11 пр.Третьякова Н.С.Русский языкауд.П-109№ 22 л.Морозова И.А.Информатика ауд.306№ № 16 пр.Марина И.В.Иностранный язык ауд.П-203№ 13 пр.Чижова К.Ю.Родной языкауд.П-206№ 16 пр.Долганева А.С.Обществознаниеауд.П-301№ 34 пр.Лило А.В.Правоауд.П-304№ № № 13 пр.Клепиков В.И.Естествознание(физика)ауд.П-402№ 13 пр.Клепиков В.И.Естествознание(физика)ауд.П-402№ %курс П -9 -18.00 17 пр.Полякова Т.А.Литератураауд.П-309№ № 42 пр. Тавченко В.Ю.Математика: алгебра и начала математического анализа, геометрияауд.П-307№ %курс СА -9-18.00 № № № № № %курс С -11-18.00 № № № № № № № %курс П -11-18.00 № № № %курс СА-11-1</v>
          </cell>
          <cell r="D6" t="str">
            <v>9.40 48 пр. Завьялова Н.Н.Математика: алгебра и начала математического анализа, геометрияауд.П-407№ 10 пр.Клепиков В.И.Астрономияауд.П-405№ № 20 пр.Фадеев С.А.Информатика ауд.П-308№ 28 пр.Колупайло Е.В.Экономикаауд.П-307№ %курс С -9 -19.40 15 пр.Самойлов А.М.Физическая культураауд.с/зал (СКК им. Блинова)№ %курс ЗИ -9-19.40 15 пр.Самойлов А.М.Физическая культураауд.с/зал (СКК им. Блинова)№ 15 пр.Марина И.В.Иностранный язык ауд.П-109№ 33 пр.Короп В.О.Правоауд.П-301№ 43 пр. Тавченко В.Ю.Математика: алгебра и начала математического анализа, геометрияауд.П-107№ 11 пр.Третьякова Н.С.Русский языкауд.П-203№ 20 пр.Морозова И.А.Информатика ауд.П-207№ 20 л.Бондарь И.М.Историяауд.П-202№ № 18 л.Полякова Т.А.Литератураауд.П-402№ № 13 пр.Чижова К.Ю.Родной языкауд.П-304№ 34 пр.Лило А.В.Правоауд.П-205№ %курс П -9 -19.40 15 пр.Долганева А.С.Обществознаниеауд.П-309№ 16 пр.Павлова Г.Ю.Иностранный язык ауд.П-306№ 15 пр.Самойлов А.М.Физическая культураауд.с/зал (СКК им. Блинова)№ %курс СА -9-19.40 № № № № № %курс С -11-19.40 № № № № № № № %курс П -11-19.40 № № № %курс СА-11-1</v>
          </cell>
          <cell r="E6" t="str">
            <v>11.20 15 пр.Самойлов А.М.Физическая культураауд.с/зал (СКК им. Блинова)№ 14 пр.Короп В.О.Обществознаниеауд.П-405№ 12 пр.Фокина С.В.Географияауд.П-109№ 28 пр.Колупайло Е.В.Экономикаауд.П-306№ 16 пр.Гамбург Е.Н.Историяауд.П-307№ %курс С -9 -111.20 12 пр.Чижова К.Ю.Родной языкауд.П-411№ %курс ЗИ -9-111.20 18 л.Полякова Т.А.Литератураауд.П-102№ № 17 пр.Долганева А.С.Обществознаниеауд.П-301№ 15 пр.Самойлов А.М.Физическая культураауд.с/зал (СКК им. Блинова)№ 35 л.Лило А.В.Правоауд.П-202№ № 21 пр.Бондарь И.М.Историяауд.П-203№ 17 пр.Проскурякова Т.В.Иностранный язык ауд.П-107№ 14 пр.Клепиков В.И.Естествознание(физика)ауд.П-402№ 14 пр.Клепиков В.И.Естествознание(физика)ауд.П-402№ 11 пр.Третьякова Н.С.Русский языкауд.П-304№ 17 пр.Рожкова М.П.Немецкий языкауд.П-205№ %курс П -9 -111.20 12 пр.Клепикова Т.В.Естествознание(химия)ауд.П-309№ 15 пр.Самойлов А.М.Физическая культураауд.с/зал (СКК им. Блинова)№ 43 пр. Тавченко В.Ю.Математика: алгебра и начала математического анализа, геометрияауд.П-310№ %курс СА -9-111.20 № 31-20 пр.Шагланов А.Н.Теория государства и праваауд.П-408№ 27-9 л.Цыганова А.А.Гражданское правоауд.П-410№ № № %курс С -11-111.20 12-12 л.Дригичев Е.В.Огневая подготовкаауд.П-302№ № № № № № 12-10 пр.Рожкова О.И.Нач. проф. подготовка и введение в специальностьауд.П-401№ %курс П -11-111.20 № № № %курс СА-11-1</v>
          </cell>
          <cell r="F6" t="str">
            <v/>
          </cell>
          <cell r="G6" t="str">
            <v>13.30 11 пр.Третьякова Н.С.Русский языкауд.П-107№ 12 пр.Фокина С.В.Географияауд.П-405№ 14 пр.Короп В.О.Обществознаниеауд.П-109№ 29 пр.Колупайло Е.В.Экономикаауд.П-306№ 10 пр.Клепиков В.И.Астрономияауд.П-307№ %курс С -9 -113.30 14 пр.Клепикова Т.В.Биологияауд.П-411№ %курс ЗИ -9-113.30 43 пр. Тавченко В.Ю.Математика: алгебра и начала математического анализа, геометрияауд.П-301№ № № № № № 13 пр.Чижова К.Ю.Родной языкауд.П-203№ № 35 л.Лило А.В.Правоауд.П-402№ № 19 пр.Полякова Т.А.Литератураауд.П-304№ № %курс П -9 -113.30 № № № %курс СА -9-113.30 27-9 л.Цыганова А.А.Гражданское правоауд.П-102№ № 19-12 пр.Рогачёва Е.А.Историяауд.П-410№ 31-20 пр.Шагланов А.Н.Теория государства и праваауд.П-309№ 31-20 пр.Шагланов А.Н.Теория государства и праваауд.П-309№ %курс С -11-113.30 27-8 л.Башурова Е.В.Гражданское правоауд.П-302№ № № № 12 пр.Самойлов А.М.Физическая культураауд.с/зал (СКК им. Блинова)№ № 27-17 пр.Мартыненко М.В.Конституционное право Россииауд.П-401№ %курс П -11-113.30 15 пр.Самойлов А.М.Физическая культураауд.с/зал (СКК им. Блинова)№ № № %курс СА-11-1</v>
          </cell>
          <cell r="H6" t="str">
            <v>15.10 № № 10 пр.Клепиков В.И.Астрономияауд.П-109№ № № %курс С -9 -115.10 № %курс ЗИ -9-115.10 № № № № № № № № № № № № %курс П -9 -115.10 № № № %курс СА -9-115.10 31-20 пр.Шагланов А.Н.Теория государства и праваауд.П-107№ 19-12 пр.Рогачёва Е.А.Историяауд.П-304№ 14-9 пр.Колупайло Е.В.Статистикаауд.П-410№ 27-9 л.Цыганова А.А.Гражданское правоауд.П-309№ 27-9 л.Цыганова А.А.Гражданское правоауд.П-309№ %курс С -11-115.10 12-8 пр.Завьялова Н.Н.Информатика и ИТ в проф.деятельностиауд.П-201№ 17-9 пр.Бурьян Н.Н.Теория государства и праваауд.П-301№ 12-10 пр.Рожкова О.И.Нач. проф. подготовка и введение в специальностьауд.П-203№ 12-8 пр.Панкратова А.В.Делопроизводство и режим секретностиауд.П-205№ 27-8 л.Лысаченко Е.Н.Гражданское правоауд.П-302№ 27-8 л.Лысаченко Е.Н.Гражданское правоауд.П-302№ 19-12 пр.Фокина С.В.Историяауд.П-401№ %курс П -11-115.10 11-6 пр.Голышева И.Б.Русский язык и культура речиауд.П-307№ 14-10 пр.Фадеев С.А.Информатика ауд.П-308№ 27-18 пр.Неупокоева О.В.Уголовное правоауд.П-310№ %курс СА-11-1</v>
          </cell>
          <cell r="I6" t="str">
            <v>17.00 № № № № № %курс С -9 -117.00 № %курс ЗИ -9-117.00 № № № № № № № № № № № № %курс П -9 -117.00 № № № %курс СА -9-117.00 19-12 пр.Рогачёва Е.А.Историяауд.П-107№ 13-9 пр.Фадеев С.А.Информационные технологии в проф. деят-тиауд.П-308№ № 18-12 пр.Усольцева А.Н.Математикаауд.П-309№ 18-12 пр.Усольцева А.Н.Математикаауд.П-309№ %курс С -11-117.00 12-8 пр.Панкратова А.В.Делопроизводство и режим секретностиауд.П-102№ № 28-18 пр.Бурыгина Т.С.Правоохранительные и судебные органыауд.П-203№ 17-9 пр.Бурьян Н.Н.Теория государства и праваауд.П-205№ 12-8 пр.Панкратова А.В.Делопроизводство и режим секретностиауд.П-102№ 27-17 пр.Мартыненко М.В.Конституционное право Россииауд.П-306№ № %курс П -11-117.00 31-19 пр.Шагланов А.Н.Теория государства и праваауд.П-307№ 11-6 пр.Голышева И.Б.Русский язык и культура речиауд.П-301№ 25-9 л.Голубь Е.В.Конституционное право ауд.П-310№ %курс СА-11-1</v>
          </cell>
          <cell r="J6" t="str">
            <v>18.40 № № № № № %курс С -9 -118.40 № %курс ЗИ -9-118.40 № № № № № № № № № № № № %курс П -9 -118.40 № № № %курс СА -9-118.40 № № № № № %курс С -11-118.40 № № 27-17 пр.Мартыненко М.В.Конституционное право Россииауд.П-203№ 28-18 пр.Бурыгина Т.С.Правоохранительные и судебные органыауд.П-205№ 17-9 пр.Лысаченко Е.Н.Теория государства и праваауд.П-102№ 13-9 пр.Панкратова А.В.Делопроизводство и режим секретностиауд.П-306№ № %курс П -11-118.40 № 31-19 пр.Шагланов А.Н.Теория государства и праваауд.П-301№ 11-6 пр.Голышева И.Б.Русский язык и культура речиауд.П-310№ %курс СА-11-1</v>
          </cell>
          <cell r="K6" t="str">
            <v/>
          </cell>
        </row>
        <row r="7">
          <cell r="C7" t="str">
            <v>8.00 12 пр.Фокина С.В.Географияауд.П-109№ 19 пр.Фадеев С.А.Информатика ауд.П-207№ 11 пр.Клепиков В.И.Астрономияауд.П-307№ 11 л.Клепикова Т.В.Естествознание(химия)ауд.П-206№ 16 пр.Марина И.В.Иностранный язык ауд.П-309№ %курс С -9 -18.00 № %курс ЗИ -9-18.00 19 пр.Бурдельный Н.В.Естествознание(физика)ауд.к-302№ 33 пр.Короп В.О.Правоауд.к-301№ 13 пр.Третьякова Н.С.Русский языкауд.П-107№ № 13 пр.Чижова К.Ю.Родной языкауд.П-203№ 16 пр.Самойлов А.М.Физическая культураауд.с/зал (СКК им. Блинова)№ 35 л.Лило А.В.Правоауд.П-202№ № 16 пр.Самойлов А.М.Физическая культураауд.с/зал (СКК им. Блинова)№ 44 пр. Усольцева А.Н.Математика: алгебра и начала математического анализа, геометрияауд.П-205№ 16 пр.Самойлов А.М.Физическая культураауд.с/зал (СКК им. Блинова)№ № %курс П -9 -18.00 № 11 л.Клепикова Т.В.Естествознание(химия)ауд.П-206№ 17 пр.Хамзин В.Р.Информатика ауд.П-308№ %курс СА -9-18.00 24-18 пр.Пластун В.Ю.Конституционное право ауд.П-407№ № № № № %курс С -11-18.00 28-10 л.Бурыгина Т.С.Правоохранительные и судебные органыауд.П-302№ № № № № № № %курс П -11-18.00 27-9 л.Пархоменко Э.К.Гражданское правоауд.П-402№ № № %курс СА-11-1</v>
          </cell>
          <cell r="D7" t="str">
            <v>9.40 16 пр.Марина И.В.,ауд.П-203№ Рожкова М.П.Английский/Немецкий языкауд.П-304№ 13 пр.Фокина С.В.Географияауд.П-306№ 12 пр.Клепикова Т.В.Естествознание(химия)ауд.П-307№ 14 пр.Короп В.О.Обществознаниеауд.П-309№ 16 пр.Самойлов А.М.Физическая культураауд.с/зал (СКК им. Блинова)№ %курс С -9 -19.40 15 пр.Хмара А.С.Иностранный языкауд.П-107№ %курс ЗИ -9-19.40 20 л.Бурдельный Н.В.Естествознание(физика)ауд.к-309№ № 14 пр.Клепиков В.И.Естествознание(физика)ауд.П-102№ 14 пр.Клепиков В.И.Естествознание(физика)ауд.П-102№ 12 л.Третьякова Н.С.Русский языкауд.П-202№ № 44 пр. Усольцева А.Н.Математика: алгебра и начала математического анализа, геометрияауд.П-205№ 21 пр.Бондарь И.М.Историяауд.П-301№ 13 пр.Чижова К.Ю.Родной языкауд.П-109№ 16 пр.Самойлов А.М.Физическая культураауд.с/зал (СКК им. Блинова)№ 35 л.Лило А.В.Правоауд.П-206№ № %курс П -9 -19.40 16 пр.Павлова Г.Ю.,ауд.П-310№ Рожкова М.П.Английский/Немецкий языкауд.П-304№ 16 пр.Самойлов А.М.Физическая культураауд.с/зал (СКК им. Блинова)№ 18 л.Хамзин В.Р.Информатика ауд.П-308№ %курс СА -9-19.40 15-11 пр.Акишкина О.Н.Экономика организацииауд.П-407№ 24-18 пр.Пластун В.Ю.Конституционное право ауд.П-408№ № № № %курс С -11-19.40 29-19 пр.Бурыгина Т.С.Правоохранительные и судебные органыауд.П-302№ 29-19 пр.Бурыгина Т.С.Правоохранительные и судебные органыауд.П-302№ № № № № 28-20 пр.Лысаченко Е.Н.Гражданское правоауд.П-405№ %курс П -11-19.40 25-9 л.Голубь Е.В.Конституционное право ауд.П-402№ 25-9 л.Голубь Е.В.Конституционное право ауд.П-402№ № %курс СА-11-1</v>
          </cell>
          <cell r="E7" t="str">
            <v>11.20 № № 13 пр.Фокина С.В.Географияауд.П-307№ № № %курс С -9 -111.20 13 пр.Чижова К.Ю.Родной языкауд.П-107№ %курс ЗИ -9-111.20 № № № 33 пр.Короп В.О.Правоауд.П-109№ 44 пр. Усольцева А.Н.Математика: алгебра и начала математического анализа, геометрияауд.П-203№ 36 пр.Лило А.В.Правоауд.П-205№ № 9 пр.Воронков О.Ю. ОБЖауд.П-301№ 21 пр.Хамзин В.Р.Информатика ауд.П-308№ № № 11 пр.Третьякова Н.С.Русский языкауд.П-304№ %курс П -9 -111.20 12 л.Клепиков В.И.Астрономияауд.П-310№ № 12 пр.Клепикова Т.В.Естествознание(химия)ауд.П-309№ %курс СА -9-111.20 № 15-11 пр.Акишкина О.Н.Экономика организацииауд.П-408№ 31-20 пр.Шагланов А.Н.Теория государства и праваауд.П-407№ 21-14 прМорозова И.А.Информатика ауд.П-207№ 21-14 прМорозова И.А.Информатика ауд.П-207№ %курс С -11-111.20 № № 29-11 л.Бурыгина Т.С.Правоохранительные и судебные органыауд.П-302№ № 12 пр.Проскурякова Т.В.Иностранный языкауд.П-306№ 12 пр.Самойлов А.М.Физическая культураауд.с/зал (СКК им. Блинова)№ 17-9 пр.Лысаченко Е.Н.Теория государства и праваауд.П-405№ %курс П -11-111.20 № № 15 пр.Самойлов А.М.Физическая культураауд.с/зал (СКК им. Блинова)№ %курс СА-11-1</v>
          </cell>
          <cell r="F7" t="str">
            <v/>
          </cell>
          <cell r="G7" t="str">
            <v>13.30 № № № № № %курс С -9 -113.30 20 пр.Короп В.О.Обществознание (включая право и экономику)ауд.П-107№ %курс ЗИ -9-113.30 № № № № № № № № № № № № %курс П -9 -113.30 № № № %курс СА -9-113.30 № № 18-12 пр.Усольцева А.Н.Математикаауд.П-407№ 14-10 пр.Акишкина О.Н.Экономика организацииауд.П-205№ 14-10 пр.Акишкина О.Н.Экономика организацииауд.П-205№ %курс С -11-113.30 № № 30-19 пр.Бурыгина Т.С.Правоохранительные и судебные органыауд.П-302№ 30-19 пр.Бурыгина Т.С.Правоохранительные и судебные органыауд.П-302№ 13-9 пр.Панкратова А.В.Делопроизводство и режим секретностиауд.П-306№ 17-9 пр.Лысаченко Е.Н.Теория государства и праваауд.П-405№ № %курс П -11-113.30 № № 31-19 пр.Шагланов А.Н.Теория государства и праваауд.П-109№ %курс СА-11-1</v>
          </cell>
          <cell r="H7" t="str">
            <v>15.10 № № № № № %курс С -9 -115.10 № %курс ЗИ -9-115.10 № № № № № № № № № № № № %курс П -9 -115.10 № № № № № %курс С -11-115.10 № № № № № № № %курс П -11-115.10 № № № %курс СА-11-1</v>
          </cell>
          <cell r="I7" t="str">
            <v>17.00 № %курс ЗИ -9-117.00 № № № № № № № № № № № № %курс П -9 -117.00 № № № № № %курс С -11-117.00 № № № № № № № %курс П -11-117.00 № № № %курс СА-11-1</v>
          </cell>
          <cell r="J7" t="str">
            <v>18.40 № %курс ЗИ -9-118.40 № № № № № № № № № № № № %курс П -9 -118.40 № № № № № %курс С -11-118.40 № № № № № № № %курс П -11-118.40 № № № %курс СА-11-1</v>
          </cell>
          <cell r="K7" t="str">
            <v/>
          </cell>
        </row>
        <row r="8">
          <cell r="C8" t="str">
            <v/>
          </cell>
          <cell r="D8" t="str">
            <v/>
          </cell>
          <cell r="E8" t="str">
            <v/>
          </cell>
          <cell r="F8" t="str">
            <v/>
          </cell>
          <cell r="G8" t="str">
            <v/>
          </cell>
          <cell r="H8" t="str">
            <v/>
          </cell>
          <cell r="I8" t="str">
            <v/>
          </cell>
          <cell r="J8" t="str">
            <v/>
          </cell>
          <cell r="K8" t="str">
            <v/>
          </cell>
        </row>
        <row r="10">
          <cell r="C10" t="str">
            <v>8.00 № № № № № %курс С -9 -28.00 № %курс ЗИ -9-28.00 № № № № № № № № %курс П -9 -28.00 № № № %курс СА -9-28.00 11 л.Поляков Д.НСтраховое делоауд.ДОТ№ № № %курс С -11-28.00 № № № № № № %курс П -11-28.00 27 пр.Агашкова М.С.Уголовный процессауд.ДОТ№ № %курс СА-11-2</v>
          </cell>
          <cell r="D10" t="str">
            <v>9.40 № № № № № %курс С -9 -29.40 11 пр.Аршба Т.В.Программно-аппаратные средства ЗИауд.ДОТ№ %курс ЗИ -9-29.40 № № № № № № № № %курс П -9 -29.40 № № № %курс СА -9-29.40 22 пр.Касимовская О.А.Финансовое правоауд.ДОТ№ 12 пр.Аверченко В.Ю.Психология социально-правовой деятельностиауд.ДОТ№ 22 пр.Башурова Е.В.Право социального обеспеченияауд.ДОТ№ %курс С -11-29.40 № № № № № № %курс П -11-29.40 27 пр.Бурьян Н.Н.Право социального обеспеченияауд.ДОТ№ 27 пр.Агашкова М.С.Уголовный процессауд.ДОТ№ %курс СА-11-2</v>
          </cell>
          <cell r="E10" t="str">
            <v>11.20 № № № № № %курс С -9 -211.20 12 пр.Аршба Т.В.Программно-аппаратные средства ЗИауд.ДОТ№ %курс ЗИ -9-211.20 № № № № 29-20 пр.Демьяненко И.И.Правоохранительные и судебные органыауд.ДОТ№ № № № %курс П -9 -211.20 № № № %курс СА -9-211.20 13 пр.Агашкова М.С.Уголовный процессауд.ДОТ№ 23 л.Касимовская О.А.Финансовое правоауд.ДОТ№ № %курс С -11-211.20 № № № № № № %курс П -11-211.20 24 пр. Пошиванюк Л.Ю.Особенности рассмотрения отдельных категорий гражданских делауд.ДОТ№ 24 пр. Пошиванюк Л.Ю.Особенности рассмотрения отдельных категорий гражданских делауд.ДОТ№ %курс СА-11-2</v>
          </cell>
          <cell r="F10" t="str">
            <v/>
          </cell>
          <cell r="G10" t="str">
            <v>13.30 № № № 24-18 пр.Голубь Е.В.Конституционное право ауд.ДОТ№ № %курс С -9 -213.30 13 пр.Аршба Т.В.Программно-аппаратные средства ЗИауд.ДОТ№ %курс ЗИ -9-213.30 № № № 10 пр.Самойлов А.М.Физическая культураауд.ДОТ№ 26-16 пр.Поляков Д.Н.Конституционное право Россииауд.ДОТ№ 29-20 пр.Демьяненко И.И.Правоохранительные и судебные органыауд.ДОТ№ № № %курс П -9 -213.30 № № 26-10 л.Лапина Н.И.Правоохранительные и судебные органыауд.ДОТ№ %курс СА -9-213.30 № 24 л.Касимовская О.А.Финансовое правоауд.ДОТ№ № %курс С -11-213.30 № № 20-13 пр.Дригичев Е.В.Огневая подготовкаауд.ДОТ№ № № № %курс П -11-213.30 № 7 пр.Полякова Т.А.Русский язык и культура речиауд.ДОТ№ %курс СА-11-2</v>
          </cell>
          <cell r="H10" t="str">
            <v>15.10 18-7 л.Бондарь И.М.Историяауд.ДОТ№ 18-7 л.Бондарь И.М.Историяауд.ДОТ№ 15 пр.Самойлов А.М.Физическая культураауд.ДОТ№ 13 пр.Проскурякова Т.В.Иностранный языкауд.ДОТ№ 14-9 пр.Колупайло Е.В.Статистикаауд.ДОТ№ %курс С -9 -215.10 № %курс ЗИ -9-215.10 28-9 л.Демьяненко И.И.Правоохранительные и судебные органыауд.ДОТ№ № 13-9 пр.Панкратова А.В.Делопроизводство и режим секретностиауд.ДОТ№ 11 пр.Хмара А.С.Иностранный языкауд.ДОТ№ 9 пр.Самойлов А.М.Физическая культураауд.ДОТ№ 26-16 пр.Поляков Д.Н.Конституционное право Россииауд.ДОТ№ 26-8 л.Башурова Е.В.Гражданское правоауд.ДОТ№ № %курс П -9 -215.10 26-10 л.Лапина Н.И.Правоохранительные и судебные органыауд.ДОТ№ 26-10 л.Лапина Н.И.Правоохранительные и судебные органыауд.ДОТ№ 11-6 пр.Чижова К.Ю.Русский язык и культура речиауд.ДОТ№ %курс СА -9-215.10 № № № %курс С -11-215.10 13 пр.Самойлов А.М.Физическая культураауд.ДОТ№ 20-13 пр.Дригичев Е.В.Огневая подготовкаауд.ДОТ№ 17-10 пр.Аверченко В.Ю.Конфликтология и профес. этикаауд.ДОТ№ 34-24 пр.Шубин С.Б.Специальная техникаауд.ДОТ№ 27-20 пр.Хараман С.В.Тактико-специальная подготовкаауд.ДОТ№ 27-20 пр.Хараман С.В.Тактико-специальная подготовкаауд.ДОТ№ %курс П -11-215.10 № № %курс СА-11-2</v>
          </cell>
          <cell r="I10" t="str">
            <v>17.00 16-6 л.Тавченко В.Ю.Математикаауд.ДОТ№ № 18-7 л.Бондарь И.М.Историяауд.ДОТ№ 14-9 пр.Колупайло Е.В.Статистикаауд.ДОТ№ 13 пр.Павлова Г.Ю., Рожкова М.П.Иностранный языкауд.ДОТ№ %курс С -9 -217.00 № %курс ЗИ -9-217.00 13-9 пр.Панкратова А.В.Делопроизводство и режим секретностиауд.ДОТ№ 11-5 пр.Здобнов А.А.Безопасность жизнедеятельностиауд.ДОТ№ 28-9 л.Демьяненко И.И.Правоохранительные и судебные органыауд.ДОТ№ № № 11-9 пр.Рожкова О.И.Нач. проф. подготовка и введение в специальностьауд.ДОТ№ 10 пр.Самойлов А.М.Физическая культураауд.ДОТ№ 10 пр.Самойлов А.М.Физическая культураауд.ДОТ№ %курс П -9 -217.00 11-6 пр.Чижова К.Ю.Русский язык и культура речиауд.ДОТ№ 24-15 пр.Нестеров А.А.Конституционное право ауд.ДОТ№ 13 пр.Проскурякова Т.В., Рожкова М.П.Иностранный языкауд.ДОТ№ %курс СА -9-217.00 № № № %курс С -11-217.00 17-10 пр.Аверченко В.Ю.Конфликтология и профес. этикаауд.ДОТ№ 13 пр.Марина И.В.Иностранный языкауд.ДОТ№ 24-9 л.Сынтин А.В.Уголовное правоауд.ДОТ№ 24-9 л.Сынтин А.В.Уголовное правоауд.ДОТ№ 35-11 л.Шубин С.Б.Специальная техникаауд.ДОТ№ 35-11 л.Шубин С.Б.Специальная техникаауд.ДОТ№ %курс П -11-217.00 № № %курс СА-11-2</v>
          </cell>
          <cell r="J10" t="str">
            <v>18.40 30-18 пр.Канзачаков А.В.Теория государства и праваауд.ДОТ№ 24-18 пр.Голубь Е.В.Конституционное право ауд.ДОТ№ 14-9 пр.Колупайло Е.В.Статистикаауд.ДОТ№ 18-7 л.Короп В.О.Историяауд.ДОТ№ № %курс С -9 -218.40 11-5 пр.Здобнов А.А.Безопасность жизнедеятельностиауд.ДОТ№ 13-9 пр.Панкратова А.В.Делопроизводство и режим секретностиауд.ДОТ№ 11 пр.Хмара А.С.Иностранный языкауд.ДОТ№ 11-7 пр.Хамзин В.Р.Информатика и ИТ в проф.деятельностиауд.ДОТ№ № № 17-10 пр.Бондарь И.М.Историяауд.ДОТ№ 17-10 пр.Бондарь И.М.Историяауд.ДОТ№ %курс П -9 -218.40 30-18 пр.Азнаурова М.А.Теория государства и праваауд.ДОТ№ 11-6 пр.Чижова К.Ю.Русский язык и культура речиауд.ДОТ№ № %курс СА -9-218.40 № № № %курс С -11-218.40 35-11 л.Шубин С.Б.Специальная техникаауд.ДОТ№ 35-11 л.Шубин С.Б.Специальная техникаауд.ДОТ№ № 27-19 пр.Пошелов П.В.Уголовный процессауд.ДОТ№ 24-9 л.Трушкин И.Е.Уголовное правоауд.ДОТ№ № %курс П -11-218.40 № № %курс СА-11-2</v>
          </cell>
          <cell r="K10" t="str">
            <v/>
          </cell>
        </row>
        <row r="11">
          <cell r="C11" t="str">
            <v>8.00 № № № № № %курс С -9 -28.00 № %курс ЗИ -9-28.00 № № № № № № № № %курс П -9 -28.00 № № № %курс СА -9-28.00 № 11 л.Поляков Д.НСтраховое делоауд.ДОТ№ № %курс С -11-28.00 № № № № № № %курс П -11-28.00 № № %курс СА-11-2</v>
          </cell>
          <cell r="D11" t="str">
            <v>9.40 № № № № № %курс С -9 -29.40 № %курс ЗИ -9-29.40 № № № № № № 15-8 пр.Сержанова К.И.Теория государства и праваауд.ДОТ№ 15-8 пр.Сержанова К.И.Теория государства и праваауд.ДОТ№ %курс П -9 -29.40 № № № %курс СА -9-29.40 14 пр.Агашкова М.С.Уголовный процессауд.ДОТ№ 22 пр.Башурова Е.В.Право социального обеспеченияауд.ДОТ№ 12 пр.Лепихова Е.А.Семейное правоауд.ДОТ№ %курс С -11-29.40 № № № № № № %курс П -11-29.40 11 пр.Самойлов А.М.Физическая культураауд.ДОТ№ 11 пр.Самойлов А.М.Физическая культураауд.ДОТ№ %курс СА-11-2</v>
          </cell>
          <cell r="E11" t="str">
            <v>11.20 № № № № № %курс С -9 -211.20 № %курс ЗИ -9-211.20 16-8 л.Сержанова К.И.Теория государства и праваауд.ДОТ№ № № № № № 26-16 пр.Поляков Д.Н.Конституционное право Россииауд.ДОТ№ 26-16 пр.Поляков Д.Н.Конституционное право Россииауд.ДОТ№ %курс П -9 -211.20 № № № %курс СА -9-211.20 12 пр.Аверченко В.Ю.Психология социально-правовой деятельностиауд.ДОТ№ № 13 пр.Агашкова М.С.Уголовный процессауд.ДОТ№ %курс С -11-211.20 № № № № № № %курс П -11-211.20 25 пр. Пошиванюк Л.Ю.Особенности рассмотрения отдельных категорий гражданских делауд.ДОТ№ 25 пр. Пошиванюк Л.Ю.Особенности рассмотрения отдельных категорий гражданских делауд.ДОТ№ %курс СА-11-2</v>
          </cell>
          <cell r="F11" t="str">
            <v/>
          </cell>
          <cell r="G11" t="str">
            <v>13.30 № 30-18 пр.Канзачаков А.В.Теория государства и праваауд.ДОТ№ 24-18 пр.Голубь Е.В.Конституционное право ауд.ДОТ№ № № %курс С -9 -213.30 № %курс ЗИ -9-213.30 27-17 пр.Поляков Д.Н.Конституционное право Россииауд.ДОТ№ 11 пр.Хмара А.С.Иностранный языкауд.ДОТ№ 16-8 л.Сержанова К.И.Теория государства и праваауд.ДОТ№ № 26-8 л.Башурова Е.В.Гражданское правоауд.ДОТ№ № 29-20 пр.Демьяненко И.И.Правоохранительные и судебные органыауд.ДОТ№ 29-20 пр.Демьяненко И.И.Правоохранительные и судебные органыауд.ДОТ№ %курс П -9 -213.30 № № № %курс СА -9-213.30 21 пр.Пошиванюк Л.Ю.Гражданский процессауд.ДОТ№ № № %курс С -11-213.30 № № № 26-19 пр.Садыков Д.Ж.Трудовое правоауд.ДОТ№ 28-8 л.Хараман С.В.Тактико-специальная подготовкаауд.ДОТ№ 28-8 л.Хараман С.В.Тактико-специальная подготовкаауд.ДОТ№ %курс П -11-213.30 16 л.Бурьян Н.Н.Исполнительное производствоауд.ДОТ№ № %курс СА-11-2</v>
          </cell>
          <cell r="H11" t="str">
            <v>15.10 14-9 пр.Акишкина О.Н.Экономика организацииауд.ДОТ№ 21-14 прМорозова И.А.Информатика ауд.ДОТ№ 30-18 пр.Канзачаков А.В.Теория государства и праваауд.ДОТ№ 30-18 пр.Пластун В.Ю.Теория государства и праваауд.ДОТ№ 15 пр.Самойлов А.М.Физическая культураауд.ДОТ№ %курс С -9 -215.10 12 пр.Хмара А.С.Иностранный языкауд.ДОТ№ %курс ЗИ -9-215.10 10-7 пр.Трушкин И.Е.Уголовное правоауд.ДОТ№ 27-17 пр.Поляков Д.Н.Конституционное право Россииауд.ДОТ№ 12-12 л.Дригичев Е.В.Огневая подготовкаауд.ДОТ№ № 16-7 л.Бондарь И.М.Историяауд.ДОТ№ № № № %курс П -9 -215.10 26-8 л.Башурова Е.В.Гражданское правоауд.ДОТ№ 26-8 л.Башурова Е.В.Гражданское правоауд.ДОТ№ 28-12 л.Сержанова К.И.Теория государства и праваауд.ДОТ№ %курс СА -9-215.10 № № № %курс С -11-215.10 28-20 пр.Агашкова М.С.Уголовный процессауд.ДОТ№ 18-11 пр.Аверченко В.Ю.Конфликтология и профес. этикаауд.ДОТ№ 26-19 пр.Садыков Д.Ж.Трудовое правоауд.ДОТ№ 13 пр.Рожкова М.П.Иностранный языкауд.ДОТ№ 13 пр.Марина И.В.Иностранный языкауд.ДОТ№ 13 пр.Марина И.В., Рожкова М.П.Иностранный языкауд.ДОТ№ %курс П -11-215.10 28 пр.Агашкова М.С.Уголовный процессауд.ДОТ№ № %курс СА-11-2</v>
          </cell>
          <cell r="I11" t="str">
            <v>17.00 13 пр.Проскурякова Т.В.Иностранный языкауд.ДОТ№ 14-9 пр.Акишкина О.Н.Экономика организацииауд.ДОТ№ 31-19 пр.Канзачаков А.В.Теория государства и праваауд.ДОТ№ 12-7 пр.Фадеев С.А.Информационные технологии в проф. деят-тиауд.ДОТ№ 30-18 пр.Пластун В.Ю.Теория государства и праваауд.ДОТ№ %курс С -9 -217.00 19 пр.Завьялова Н.Н.Математикаауд.ДОТ№ %курс ЗИ -9-217.00 19-11 пр.Короп В.О.Историяауд.ДОТ№ 26-8 л.Лепихова Е.А.Гражданское правоауд.ДОТ№ 26-8 л.Лепихова Е.А.Гражданское правоауд.ДОТ№ 18-10 пр.Бондарь И.М.Историяауд.ДОТ№ 13-9 пр.Панкратова А.В.Делопроизводство и режим секретностиауд.ДОТ№ 12 пр. Рожкова М.П.Иностранный языкауд.ДОТ№ № № %курс П -9 -217.00 26-9 л.Голубь Е.В.Уголовное правоауд.ДОТ№ 26-9 л.Голубь Е.В.Уголовное правоауд.ДОТ№ 29-17 пр.Сержанова К.И.Теория государства и праваауд.ДОТ№ %курс СА -9-217.00 № № № %курс С -11-217.00 28-8 л.Хараман С.В.Тактико-специальная подготовкаауд.ДОТ№ 28-8 л.Хараман С.В.Тактико-специальная подготовкаауд.ДОТ№ 13 пр.Самойлов А.М.Физическая культураауд.ДОТ№ 28-20 пр.Пошелов П.В.Уголовный процессауд.ДОТ№ 26-19 пр.Садыков Д.Ж.Трудовое правоауд.ДОТ№ 26-19 пр.Садыков Д.Ж.Трудовое правоауд.ДОТ№ %курс П -11-217.00 № № %курс СА-11-2</v>
          </cell>
          <cell r="J11" t="str">
            <v>18.40 31-19 пр.Канзачаков А.В.Теория государства и праваауд.ДОТ№ 12 пр.Проскурякова Т.В.Иностранный языкауд.ДОТ№ 14-9 пр.Акишкина О.Н.Экономика организацииауд.ДОТ№ 21-14 прМорозова И.А.Информатика ауд.ДОТ№ 31-19 пр.Пластун В.Ю.Теория государства и праваауд.ДОТ№ %курс С -9 -218.40 № № № № № № № № %курс П -9 -218.40 13-9 пр.Фадеев С.А.Информатика ауд.ДОТ№ 30-18 пр.Азнаурова М.А.Теория государства и праваауд.ДОТ№ 26-9 л.Голубь Е.В.Уголовное правоауд.ДОТ№ %курс СА -9-218.40 № № № %курс С -11-218.40 24-9 л.Трушкин И.Е.Уголовное правоауд.ДОТ№ № 29-8 л.Хараман С.В.Тактико-специальная подготовкаауд.ДОТ№ 28-8 л.Хараман С.В.Тактико-специальная подготовкаауд.ДОТ№ № № %курс П -11-218.40 № № %курс СА-11-2</v>
          </cell>
          <cell r="K11" t="str">
            <v/>
          </cell>
        </row>
        <row r="12">
          <cell r="C12" t="str">
            <v>8.00 № № № № № %курс С -9 -28.00 № %курс ЗИ -9-28.00 № № № № № № № № %курс П -9 -28.00 № № № %курс СА -9-28.00 23 л.Касимовская О.А.Финансовое правоауд.ДОТ№ 12 л.Поляков Д.Н.Страховое делоауд.ДОТ№ № %курс С -11-28.00 № № № № № № %курс П -11-28.00 № 27 пр.Бурьян Н.Н.Право социального обеспеченияауд.ДОТ№ %курс СА-11-2</v>
          </cell>
          <cell r="D12" t="str">
            <v>9.40 № № № № № %курс С -9 -29.40 № %курс ЗИ -9-29.40 № № 29-20 пр.Демьяненко И.И.Правоохранительные и судебные органыауд.ДОТ№ № № № № № %курс П -9 -29.40 № № № %курс СА -9-29.40 24 л.Касимовская О.А.Финансовое правоауд.ДОТ№ 10 пр.Агашкова М.С.Уголовное правоауд.ДОТ№ 12 пр.Хмара А.С.Иностранный языкауд.П-№ %курс С -11-29.40 № № № № № № %курс П -11-29.40 26 пр. Пошиванюк Л.Ю.Особенности рассмотрения отдельных категорий гражданских делауд.ДОТ№ 26 пр. Пошиванюк Л.Ю.Особенности рассмотрения отдельных категорий гражданских делауд.ДОТ№ %курс СА-11-2</v>
          </cell>
          <cell r="E12" t="str">
            <v>11.20 № № № № № %курс С -9 -211.20 № %курс ЗИ -9-211.20 № № 27-17 пр.Поляков Д.Н.Конституционное право Россииауд.ДОТ№ № 12-12 л.Мухин Е.М.Огневая подготовкаауд.ДОТ№ № № № %курс П -9 -211.20 № № № %курс СА -9-211.20 10 л.Нестеров А.А.Налоговое правоауд.ДОТ№ № 10 пр.Агашкова М.С.Уголовное правоауд.ДОТ№ %курс С -11-211.20 № № № № № № %курс П -11-211.20 12 пр.Павлова Г.Ю.Иностранный языкауд.ДОТ№ 13 пр. Пошиванюк Л.Ю.Обеспечение рассмотрения судьей уголовных, гражданских дел и дел об административных правонарушенияхауд.ДОТ№ %курс СА-11-2</v>
          </cell>
          <cell r="F12" t="str">
            <v/>
          </cell>
          <cell r="G12" t="str">
            <v>13.30 Морозова И.А.№ Проскурякова Т.В.№ Тавченко В.Ю.№ № № %курс С -9 -213.30 11 пр.Самойлов А.М.Физическая культураауд.ДОТ№ %курс ЗИ -9-213.30 № № 12-10 пр.Рожкова О.И.Нач. проф. подготовка и введение в специальностьауд.ДОТ№ 29-20 пр.Демьяненко И.И.Правоохранительные и судебные органыауд.ДОТ№ 17-10 пр.Бондарь И.М.Историяауд.ДОТ№ 12-6 пр.Здобнов А.А.Безопасность жизнедеятельностиауд.ДОТ№ 27-9 л.Башурова Е.В.Гражданское правоауд.ДОТ№ № %курс П -9 -213.30 № № № %курс СА -9-213.30 № 20 пр.Пошиванюк Л.Ю.Гражданский процессауд.ДОТ№ 25 пр.Касимовская О.А.Финансовое правоауд.ДОТ№ %курс С -11-213.30 36-25 пр.Шубин С.Б.Специальная техникаауд.ДОТ№ № 21-14 пр.Дригичев Е.В.Огневая подготовкаауд.ДОТ№ № 20-13 пр.Мухин Е.М.Огневая подготовкаауд.ДОТ№ 20 пр.Мухин Е.М.Огневая подготовкаауд.ДОТ№ %курс П -11-213.30 15 пр.Трушкин И.Е.Административное правоауд.ДОТ№ 12 пр.Павлова Г.Ю.,Рожкова М.П.Иностранный языкауд.ДОТ№ %курс СА-11-2</v>
          </cell>
          <cell r="H12" t="str">
            <v>15.10 21-14 прМорозова И.А.Информатика ауд.ДОТ№ 13 пр.Проскурякова Т.В.Иностранный языкауд.ДОТ№ 16-6 л.Тавченко В.Ю.Математикаауд.ДОТ№ 15 пр.Самойлов А.М.Физическая культураауд.ДОТ№ 24-18 пр.Голубь Е.В.Конституционное право ауд.ДОТ№ %курс С -9 -215.10 13 пр.Хмара А.С.Иностранный языкауд.ДОТ№ %курс ЗИ -9-215.10 26-8 л.Лепихова Е.А.Гражданское правоауд.ДОТ№ 29-20 пр.Демьяненко И.И.Правоохранительные и судебные органыауд.ДОТ№ 18-10 пр.Короп В.О.Историяауд.ДОТ№ 26-8 л.Лепихова Е.А.Гражданское правоауд.ДОТ№ 10 пр.Самойлов А.М.Физическая культураауд.ДОТ№ 17-10 пр.Бондарь И.М.Историяауд.ДОТ№ 13-9 пр.Панкратова А.В.Делопроизводство и режим секретностиауд.ДОТ№ 13-9 пр.Панкратова А.В.Делопроизводство и режим секретностиауд.ДОТ№ %курс П -9 -215.10 18-11 пр.Завьялова Н.Н.Информ. технологии в деят-ти судаауд.ДОТ№ 14 пр.Самойлов А.М.Физическая культураауд.ДОТ№ 26-8 л.Башурова Е.В.Гражданское правоауд.ДОТ№ %курс СА -9-215.10 № № № %курс С -11-215.10 26-19 пр.Садыков Д.Ж.Трудовое правоауд.ДОТ№ 21-14 пр.Дригичев Е.В.Огневая подготовкаауд.ДОТ№ 18-11 пр.Аверченко В.Ю.Конфликтология и профес. этикаауд.ДОТ№ 29-21 пр.Хараман С.В.Тактико-специальная подготовкаауд.ДОТ№ 36-25 пр.Шубин С.Б.Специальная техникаауд.ДОТ№ 36-25 пр.Шубин С.Б.Специальная техникаауд.ДОТ№ %курс П -11-215.10 № № %курс СА-11-2</v>
          </cell>
          <cell r="I12" t="str">
            <v>17.00 24-18 пр.Голубь Е.В.Конституционное право ауд.ДОТ№ 13-7 л.Воронков О.Ю.Безопасность жизнедеятельностиауд.ДОТ№ 21-14 прМорозова И.А.Информатика ауд.ДОТ№ 16-6 л.Тавченко В.Ю.Математикаауд.ДОТ№ № %курс С -9 -217.00 36 пр.Хамзин В.Р.Информатика ауд.ДОТ№ %курс ЗИ -9-217.00 29-20 пр.Демьяненко И.И.Правоохранительные и судебные органыауд.ДОТ№ 18-10 пр.Короп В.О.Историяауд.ДОТ№ № 13-9 пр.Панкратова А.В.Делопроизводство и режим секретностиауд.ДОТ№ № № 18-8 л.Бондарь И.М.Историяауд.ДОТ№ № %курс П -9 -217.00 23-14 пр.Нестеров А.А.Конституционное право ауд.ДОТ№ 13-9 пр.Фадеев С.А.Информатика ауд.ДОТ№ 18-11 пр.Завьялова Н.Н.Информ. технологии в деят-ти судаауд.ДОТ№ %курс СА -9-217.00 № № № %курс С -11-217.00 18-11 пр.Аверченко В.Ю.Конфликтология и профес. этикаауд.ДОТ№ 26-19 пр.Садыков Д.Ж.Трудовое правоауд.ДОТ№ 35-11 л.Шубин С.Б.Специальная техникаауд.ДОТ№ 35-11 л.Шубин С.Б.Специальная техникаауд.ДОТ№ 19 л.Пошиванюк Л.ЮГражданский процессауд.ДОТ№ 19 л.Пошиванюк Л.ЮГражданский процессауд.ДОТ№ %курс П -11-217.00 № № %курс СА-11-2</v>
          </cell>
          <cell r="J12" t="str">
            <v>18.40 26-8 л.Лысаченко Е.Н.Гражданское правоауд.ДОТ№ № 13-8 пр.Фадеев С.А.Информационные технологии в проф. деят-тиауд.ДОТ№ 31-19 пр.Пластун В.Ю.Теория государства и праваауд.ДОТ№ 21-14 прМорозова И.А.Информатика ауд.ДОТ№ %курс С -9 -218.40 12-6 пр.Здобнов А.А.Безопасность жизнедеятельностиауд.ДОТ№ 11-8 пр.Трушкин И.Е.Уголовное правоауд.ДОТ№ № № № № № № %курс П -9 -218.40 31-19 пр.Азнаурова М.А.Теория государства и праваауд.ДОТ№ 18-11 пр.Завьялова Н.Н.Информ. технологии в деят-ти судаауд.ДОТ№ 24-15 пр.Нестеров А.А.Конституционное право ауд.ДОТ№ %курс СА -9-218.40 № № № %курс С -11-218.40 № 36-25 пр.Шубин С.Б.Специальная техникаауд.ДОТ№ № 18-11 пр.Аверченко В.Ю.Конфликтология и профес. этикаауд.ДОТ№ № № %курс П -11-218.40 № № %курс СА-11-2</v>
          </cell>
          <cell r="K12" t="str">
            <v/>
          </cell>
        </row>
        <row r="13">
          <cell r="C13" t="str">
            <v>8.00 № № № № № %курс С -9 -28.00 14 пр.Аршба Т.В.Программно-аппаратные средства ЗИауд.ДОТ№ %курс ЗИ -9-28.00 № № № № № № № № %курс П -9 -28.00 № № № %курс СА -9-28.00 12 л.Поляков Д.НСтраховое делоауд.ДОТ№ 12 пр.Хмара А.С.Иностранный языкауд.ДОТ№ № %курс С -11-28.00 № № № № № № %курс П -11-28.00 № № %курс СА-11-2</v>
          </cell>
          <cell r="D13" t="str">
            <v>9.40 № № № № № %курс С -9 -29.40 15 пр.Аршба Т.В.Программно-аппаратные средства ЗИауд.ДОТ№ %курс ЗИ -9-29.40 № № № № № № № № %курс П -9 -29.40 № № № %курс СА -9-29.40 22 пр.Башурова Е.В.Право социального обеспеченияауд.ДОТ№ 21 пр.Пошиванюк Л.Ю.Гражданский процессауд.ДОТ№ № %курс С -11-29.40 № № № № № № %курс П -11-29.40 13 пр.Павлова Г.Ю.Иностранный языкауд.ДОТ№ 15 пр.Трушкин И.Е.Административное правоауд.ДОТ№ %курс СА-11-2</v>
          </cell>
          <cell r="E13" t="str">
            <v>11.20 № № № № № %курс С -9 -211.20 № %курс ЗИ -9-211.20 № № № № 16-8 л.Сержанова К.И.Теория государства и праваауд.ДОТ№ № № № %курс П -9 -211.20 № № 27-17 пр.Лапина Н.И.Правоохранительные и судебные органыауд.ДОТ№ %курс СА -9-211.20 11 пр.Нестеров А.А.Налоговое правоауд.ДОТ№ 11 л.Агашкова М.С.Уголовное правоауд.ДОТ№ № %курс С -11-211.20 № № № № № № %курс П -11-211.20 12 л.Завьялова Н.Н.Информационные системы судопроизводстваауд.ДОТ№ № %курс СА-11-2</v>
          </cell>
          <cell r="F13" t="str">
            <v/>
          </cell>
          <cell r="G13" t="str">
            <v>13.30 32-20 пр.Канзачаков А.В.Теория государства и праваауд.ДОТ№ № № № 13-8 пр.Фадеев С.А.Информационные технологии в проф. деят-тиауд.ДОТ№ %курс С -9 -213.30 № %курс ЗИ -9-213.30 11 пр.Самойлов А.М.Физическая культураауд.ДОТ№ № № 17-9 пр.Сержанова К.И.Теория государства и праваауд.ДОТ№ 27-17 пр.Поляков Д.Н.Конституционное право Россииауд.ДОТ№ 12-10 пр.Рожкова О.И.Нач. проф. подготовка и введение в специальностьауд.ДОТ№ 12-12 л.Мухин Е.М.Огневая подготовкаауд.ДОТ№ № %курс П -9 -213.30 27-17 пр.Лапина Н.И.Правоохранительные и судебные органыауд.ДОТ№ № 14 пр.Самойлов А.М.Физическая культураауд.ДОТ№ %курс СА -9-213.30 № № 11 пр.Аверченко В.Ю.Психология социально-правовой деятельностиауд.ДОТ№ %курс С -11-213.30 21-14 пр.Дригичев Е.В.Огневая подготовкаауд.ДОТ№ 13 пр.Самойлов А.М.Физическая культураауд.ДОТ№ 36-25 пр.Шубин С.Б.Специальная техникаауд.ДОТ№ № 27-8 л.Садыков Д.Ж.Трудовое правоауд.ДОТ№ № %курс П -11-213.30 13 пр.Завьялова Н.Н.Информационные системы судопроизводстваауд.ДОТ№ 28 пр.Агашкова М.С.Уголовный процессауд.ДОТ№ %курс СА-11-2</v>
          </cell>
          <cell r="H13" t="str">
            <v>15.10 15 пр.Самойлов А.М.Физическая культураауд.ДОТ№ 31-19 пр.Канзачаков А.В.Теория государства и праваауд.ДОТ№ 22-15 пр.Морозова И.А.Информатика ауд.ДОТ№ 26-8 л.Лепихова Е.А.Гражданское правоауд.ДОТ№ 26-8 л.Лепихова Е.А.Гражданское правоауд.ДОТ№ %курс С -9 -215.10 № %курс ЗИ -9-215.10 11 пр.Хмара А.С.Иностранный языкауд.ДОТ№ 12-9 пр.Трушкин И.Е.Уголовное правоауд.ДОТ№ 10 пр.Самойлов А.М.Физическая культураауд.ДОТ№ 19-11 пр.Бондарь И.М.Историяауд.ДОТ№ 27-9 л.Башурова Е.В.Гражданское правоауд.ДОТ№ № 30-10 л.Демьяненко И.И.Правоохранительные и судебные органыауд.ДОТ№ № %курс П -9 -215.10 24-15 пр.Нестеров А.А.Конституционное право ауд.ДОТ№ 15 пр.Самойлов А.М.Физическая культураауд.ДОТ№ 30-18 пр.Сержанова К.И.Теория государства и праваауд.ДОТ№ %курс СА -9-215.10 № № 21 пр.Пошиванюк Л.Ю.Гражданский процессауд.ДОТ№ %курс С -11-215.10 19 л.Бурьян Н.Н.Гражданский процессауд.ДОТ№ 19 л.Бурьян Н.Н.Гражданский процессауд.ДОТ№ 22-8 л.Дригичев Е.В.Огневая подготовкаауд.ДОТ№ 36-25 пр.Шубин С.Б.Специальная техникаауд.ДОТ№ 19-12 пр.Аверченко В.Ю.Конфликтология и профес. этикаауд.ДОТ№ 19-12 пр.Аверченко В.Ю.Конфликтология и профес. этикаауд.ДОТ№ %курс П -11-215.10 № № %курс СА-11-2</v>
          </cell>
          <cell r="I13" t="str">
            <v>17.00 27-9 л.Лысаченко Е.Н.Гражданское правоауд.ДОТ№ № 32-20 пр.Канзачаков А.В.Теория государства и праваауд.ДОТ№ 22-15 пр.Морозова И.А.Информатика ауд.ДОТ№ 14-9 пр.Акишкина О.Н.Экономика организацииауд.ДОТ№ %курс С -9 -217.00 16 пр.Аршба Т.В.Программно-аппаратные средства ЗИауд.ДОТ№ %курс ЗИ -9-217.00 27-9 л.Лепихова Е.А.Гражданское правоауд.ДОТ№ № 19-11 пр.Короп В.О.Историяауд.ДОТ№ 11-8 пр.Трушкин И.Е.Уголовное правоауд.ДОТ№ 18-8 л.Бондарь И.М.Историяауд.ДОТ№ № 16-8 л.Сержанова К.И.Теория государства и праваауд.ДОТ№ № %курс П -9 -217.00 12 пр.Проскурякова Т.В.Английский языкауд.ДОТ№ 25-10 л.Нестеров А.А.Конституционное право ауд.ДОТ№ 25-10 л.Нестеров А.А.Конституционное право ауд.ДОТ№ %курс СА -9-217.00 № № № %курс С -11-217.00 29-21 пр.Агашкова М.С.Уголовный процессауд.ДОТ№ 19-12 пр.Аверченко В.Ю.Конфликтология и профес. этикаауд.ДОТ№ 19 л.Бурьян Н.Н.Гражданский процессауд.ДОТ№ 20-13 пр.Мухин Е.М.Огневая подготовкаауд.ДОТ№ 29-21 пр.Хараман С.В.Тактико-специальная подготовкаауд.ДОТ№ 29-21 пр.Хараман С.В.Тактико-специальная подготовкаауд.ДОТ№ %курс П -11-217.00 № № %курс СА-11-2</v>
          </cell>
          <cell r="J13" t="str">
            <v>18.40 22-15 пр.Морозова И.А.Информатика ауд.ДОТ№ 32-20 пр.Канзачаков А.В.Теория государства и праваауд.ДОТ№ 26-8 л.Лепихова Е.А.Гражданское правоауд.ДОТ№ 14-9 пр.Акишкина О.Н.Экономика организацииауд.ДОТ№ 12-6 пр.Воронков О.Ю.Безопасность жизнедеятельностиауд.ДОТ№ %курс С -9 -218.40 № 19-11 пр.Короп В.О.Историяауд.ДОТ№ 17-9 пр.Сержанова К.И.Теория государства и праваауд.ДОТ№ № № № 19-11 пр.Бондарь И.М.Историяауд.ДОТ№ 19-11 пр.Бондарь И.М.Историяауд.ДОТ№ %курс П -9 -218.40 № 31-19 пр.Азнаурова М.А.Теория государства и праваауд.ДОТ№ № %курс СА -9-218.40 № № № %курс С -11-218.40 № № 30-22 пр.Хараман С.В.Тактико-специальная подготовкаауд.ДОТ№ 19-12 пр.Аверченко В.Ю.Конфликтология и профес. этикаауд.ДОТ№ 27-19 пр.Пошелов П.В.Уголовный процессауд.ДОТ№ 27-19 пр.Пошелов П.В.Уголовный процессауд.ДОТ№ %курс П -11-218.40 № № %курс СА-11-2</v>
          </cell>
          <cell r="K13" t="str">
            <v/>
          </cell>
        </row>
        <row r="14">
          <cell r="C14" t="str">
            <v>8.00 № № № № № %курс С -9 -28.00 № %курс ЗИ -9-28.00 № № № № № № 27-17 пр.Поляков Д.Н.Конституционное право Россииауд.ДОТ№ 27-17 пр.Поляков Д.Н.Конституционное право Россииауд.ДОТ№ %курс П -9 -28.00 № № № %курс СА -9-28.00 № № № %курс С -11-28.00 № № № № № № %курс П -11-28.00 № № %курс СА-11-2</v>
          </cell>
          <cell r="D14" t="str">
            <v>9.40 № № № № № %курс С -9 -29.40 31 пр.Радькова Ю.С.Базы данныхауд.ДОТ№ %курс ЗИ -9-29.40 № № № № № № 17-9 пр.Сержанова К.И.Теория государства и праваауд.ДОТ№ 17-9 пр.Сержанова К.И.Теория государства и праваауд.ДОТ№ %курс П -9 -29.40 № № № %курс СА -9-29.40 12 пр.Нестеров А.А.Налоговое правоауд.ДОТ№ № № %курс С -11-29.40 № № № № № № %курс П -11-29.40 28 л.Бурьян Н.Н.Право социального обеспеченияауд.ДОТ№ № %курс СА-11-2</v>
          </cell>
          <cell r="E14" t="str">
            <v>11.20 № № № № № %курс С -9 -211.20 32 пр.Радькова Ю.С.Базы данныхауд.ДОТ№ %курс ЗИ -9-211.20 № № № № № № 12-6 пр.Здобнов А.А.Безопасность жизнедеятельностиауд.ДОТ№ 12-6 пр.Здобнов А.А.Безопасность жизнедеятельностиауд.ДОТ№ %курс П -9 -211.20 № № № %курс СА -9-211.20 25 пр.Касимовская О.А.Финансовое правоауд.ДОТ№ № 13 пр.Хмара А.С.Иностранный языкауд.ДОТ№ %курс С -11-211.20 № № № № № № %курс П -11-211.20 27 пр. Пошиванюк Л.Ю.Особенности рассмотрения отдельных категорий гражданских делауд.ДОТ№ 27 пр. Пошиванюк Л.Ю.Особенности рассмотрения отдельных категорий гражданских делауд.ДОТ№ %курс СА-11-2</v>
          </cell>
          <cell r="F14" t="str">
            <v/>
          </cell>
          <cell r="G14" t="str">
            <v>13.30 № № № № № %курс С -9 -213.30 33 пр.Радькова Ю.С.Базы данныхауд.ДОТ№ %курс ЗИ -9-213.30 № 17-9 пр.Сержанова К.И.Теория государства и праваауд.ДОТ№ № № 11 пр.Самойлов А.М.Физическая культураауд.ДОТ№ 19-11 пр.Бондарь И.М.Историяауд.ДОТ№ № № %курс П -9 -213.30 15 пр.Самойлов А.М.Физическая культураауд.ДОТ№ 27-17 пр.Лапина Н.И.Правоохранительные и судебные органыауд.ДОТ№ № %курс СА -9-213.30 13 пр.Хмара А.С.Иностранный языкауд.ДОТ№ 25 пр.Касимовская О.А.Финансовое правоауд.ДОТ№ 22 пр.Пошиванюк Л.Ю.Гражданский процессауд.ДОТ№ %курс С -11-213.30 22-8 л.Дригичев Е.В.Огневая подготовкаауд.ДОТ№ 22-8 л.Дригичев Е.В.Огневая подготовкаауд.ДОТ№ № № № № %курс П -11-213.30 29 л.Агашкова М.С.Уголовный процессауд.ДОТ№ № %курс СА-11-2</v>
          </cell>
          <cell r="H14" t="str">
            <v>15.10 19-12 пр.Бондарь И.М.Историяауд.ДОТ№ 15 пр.Самойлов А.М.Физическая культураауд.ДОТ№ 12-6 пр.Воронков О.Ю.Безопасность жизнедеятельностиауд.ДОТ№ 25-7 л.Голубь Е.В.Конституционное право ауд.ДОТ№ № %курс С -9 -215.10 № %курс ЗИ -9-215.10 12-12 л.Дригичев Е.В.Огневая подготовкаауд.ДОТ№ № 11-7 пр.Хамзин В.Р.Информатика и ИТ в проф.деятельностиауд.ДОТ№ 11 пр.Самойлов А.М.Физическая культураауд.ДОТ№ 30-10 л.Демьяненко И.И.Правоохранительные и судебные органыауд.ДОТ№ № № № %курс П -9 -215.10 25-10 л.Нестеров А.А.Конституционное право ауд.ДОТ№ 12 пр.Проскурякова Т.В.Английский языкауд.ДОТ№ 31-19 пр.Сержанова К.И.Теория государства и праваауд.ДОТ№ %курс СА -9-215.10 № 22 пр.Пошиванюк Л.Ю.Гражданский процессауд.ДОТ№ 9 пр.Третьякова Н.С.Русский язык и культура речиауд.ДОТ№ %курс С -11-215.10 27-8 л.Садыков Д.Ж.Трудовое правоауд.ДОТ№ № 19-12 пр.Аверченко В.Ю.Конфликтология и профес. этикаауд.ДОТ№ 19 л.Пошиванюк Л.ЮГражданский процессауд.ДОТ№ 13 пр.Самойлов А.М.Физическая культураауд.ДОТ№ 13 пр.Самойлов А.М.Физическая культураауд.ДОТ№ %курс П -11-215.10 № № %курс СА-11-2</v>
          </cell>
          <cell r="I14" t="str">
            <v>17.00 14-9 пр.Колупайло Е.В.Статистикаауд.ДОТ№ 19-12 пр.Бондарь И.М.Историяауд.ДОТ№ 13 пр.Проскурякова Т.В.Иностранный языкауд.ДОТ№ 19-12 пр.Короп В.О.Историяауд.ДОТ№ 22-15 пр.Морозова И.А.Информатика ауд.ДОТ№ %курс С -9 -217.00 № %курс ЗИ -9-217.00 30-10 л.Демьяненко И.И.Правоохранительные и судебные органыауд.ДОТ№ № 30-10 л.Демьяненко И.И.Правоохранительные и судебные органыауд.ДОТ№ № 12-10 пр.Рожкова О.И.Нач. проф. подготовка и введение в специальностьауд.ДОТ№ 11 пр.Самойлов А.М.Физическая культураауд.ДОТ№ № № %курс П -9 -217.00 32-20 пр.Азнаурова М.А.Теория государства и праваауд.ДОТ№ 19-12 пр.Завьялова Н.Н.Информ. технологии в деят-ти судаауд.ДОТ№ 32-20 пр.Сержанова К.И.Теория государства и праваауд.ДОТ№ %курс СА -9-217.00 № 26 пр.Кель М.В.Основы экологического праваауд.ДОТ№ № %курс С -11-217.00 19-12 пр.Аверченко В.Ю.Конфликтология и профес. этикаауд.ДОТ№ 29-21 пр.Хараман С.В.Тактико-специальная подготовкаауд.ДОТ№ 27-8 л.Садыков Д.Ж.Трудовое правоауд.ДОТ№ 27-8 л.Садыков Д.Ж.Трудовое правоауд.ДОТ№ 28-20 пр.Пошелов П.В.Уголовный процессауд.ДОТ№ 28-20 пр.Пошелов П.В.Уголовный процессауд.ДОТ№ %курс П -11-217.00 № № %курс СА-11-2</v>
          </cell>
          <cell r="J14" t="str">
            <v>18.40 12-6 пр.Воронков О.Ю.Безопасность жизнедеятельностиауд.ДОТ№ 14-9 пр.Колупайло Е.В.Статистикаауд.ДОТ№ 19-12 пр.Бондарь И.М.Историяауд.ДОТ№ 13-8 пр.Фадеев С.А.Информационные технологии в проф. деят-тиауд.ДОТ№ 19-12 пр.Короп В.О.Историяауд.ДОТ№ %курс С -9 -218.40 17-9 пр.Сержанова К.И.Теория государства и праваауд.ДОТ№ № 27-9 л.Лепихова Е.А.Гражданское правоауд.ДОТ№ № № № № № %курс П -9 -218.40 13 пр.Проскурякова Т.В.Английский языкауд.ДОТ№ 32-20 пр.Азнаурова М.А.Теория государства и праваауд.ДОТ№ 19-12 пр.Завьялова Н.Н.Информ. технологии в деят-ти судаауд.ДОТ№ %курс СА -9-218.40 № 27 пр.Кель М.В.Основы экологического праваауд.ДОТ№ № %курс С -11-218.40 29-21 пр.Хараман С.В.Тактико-специальная подготовкаауд.ДОТ№ 27-20 пр.Чулаков М.Х.Уголовный процессауд.ДОТ№ 25-10 л.Сынтин А.В.Уголовное правоауд.ДОТ№ 25-10 л.Сынтин А.В.Уголовное правоауд.ДОТ№ 25-10 л.Трушкин И.Е.Уголовное правоауд.ДОТ№ № %курс П -11-218.40 № № %курс СА-11-2</v>
          </cell>
          <cell r="K14" t="str">
            <v/>
          </cell>
        </row>
        <row r="15">
          <cell r="C15" t="str">
            <v>8.00 № № № № № %курс С -9 -28.00 14 пр.Щукина В.И.Основы информационной безопасностиауд.ДОТ№ %курс ЗИ -9-28.00 № № № № № № № № %курс П -9 -28.00 № № № %курс СА -9-28.00 23 л.Кель М.В.Основы экологического праваауд.ДОТ№ № 23 л.Кель М.В.Основы экологического праваауд.ДОТ№ %курс С -11-28.00 № № № № № № %курс П -11-28.00 22 пр.Арндт И.В.Гражданский процессауд.ДОТ№ № %курс СА-11-2</v>
          </cell>
          <cell r="D15" t="str">
            <v>9.40 № № № № № %курс С -9 -29.40 15 пр.Щукина В.И.Основы информационной безопасностиауд.ДОТ№ %курс ЗИ -9-29.40 № № № № № 27-17 пр.Поляков Д.Н.Конституционное право Россииауд.ДОТ№ № № %курс П -9 -29.40 № № № %курс СА -9-29.40 22 пр.Пошиванюк Л.Ю.Гражданский процессауд.ДОТ№ № 24 пр.Кель М.В.Основы экологического праваауд.ДОТ№ %курс С -11-29.40 № № № № № № %курс П -11-29.40 23 пр.Арндт И.В.Гражданский процессауд.ДОТ№ № %курс СА-11-2</v>
          </cell>
          <cell r="E15" t="str">
            <v>11.20 25-7 л.Голубь Е.В.Конституционное право ауд.ДОТ№ № 27-9 л.Лепихова Е.А.Гражданское правоауд.ДОТ№ 27-9 л.Лепихова Е.А.Гражданское правоауд.ДОТ№ 32-20 пр.Пластун В.Ю.Теория государства и праваауд.ДОТ№ %курс С -9 -211.20 № %курс ЗИ -9-211.20 12-10 пр.Рожкова О.И.Нач. проф. подготовка и введение в специальностьауд.ДОТ№ 11 пр.Самойлов А.М.Физическая культураауд.ДОТ№ 12-6 пр.Здобнов А.А.Безопасность жизнедеятельностиауд.ДОТ№ 27-17 пр.Поляков Д.Н.Конституционное право Россииауд.ДОТ№ 12-8 пр.Хамзин В.Р.Информатика и ИТ в проф.деятельностиауд.ДОТ№ 13-9 пр.Панкратова А.В.Делопроизводство и режим секретностиауд.ДОТ№ 11 пр.Самойлов А.М.Физическая культураауд.ДОТ№ 11 пр.Самойлов А.М.Физическая культураауд.ДОТ№ %курс П -9 -211.20 27-9 л.Башурова Е.В.Гражданское правоауд.ДОТ№ 27-9 л.Башурова Е.В.Гражданское правоауд.ДОТ№ 15 пр.Самойлов А.М.Физическая культураауд.ДОТ№ %курс СА -9-211.20 24 пр.Кель М.В.Основы экологического праваауд.ДОТ№ 23 пр.Пошиванюк Л.Ю.Гражданский процессауд.ДОТ№ № %курс С -11-211.20 25-10 л.Трушкин И.Е.Уголовное правоауд.ДОТ№ № 27-20 пр.Чулаков М.Х.Уголовный процессауд.ДОТ№ 21-14 пр.Мухин Е.М.Огневая подготовкаауд.ДОТ№ 37-26 пр.Шубин С.Б.Специальная техникаауд.ДОТ№ 37-26 пр.Шубин С.Б.Специальная техникаауд.ДОТ№ %курс П -11-211.20 № 23 пр.Арндт И.В.Гражданский процессауд.ДОТ№ %курс СА-11-2</v>
          </cell>
          <cell r="F15" t="str">
            <v/>
          </cell>
          <cell r="G15" t="str">
            <v>13.30 13-8 пр.Фадеев С.А.Информационные технологии в проф. деят-тиауд.ДОТ№ 22-15 пр.Морозова И.А.Информатика ауд.ДОТ№ 25-7 л.Голубь Е.В.Конституционное право ауд.ДОТ№ 32-20 пр.Пластун В.Ю.Теория государства и праваауд.ДОТ№ 27-9 л.Лепихова Е.А.Гражданское правоауд.ДОТ№ %курс С -9 -213.30 № %курс ЗИ -9-213.30 11-8 пр.Трушкин И.Е.Уголовное правоауд.ДОТ№ 12-10 пр.Рожкова О.И.Нач. проф. подготовка и введение в специальностьауд.ДОТ№ 11 пр.Самойлов А.М.Физическая культураауд.ДОТ№ 12-6 пр.Здобнов А.А.Безопасность жизнедеятельностиауд.ДОТ№ 19-11 пр.Бондарь И.М.Историяауд.ДОТ№ № 11-7 пр.Хамзин В.Р.Информатика и ИТ в проф.деятельностиауд.ДОТ№ 11-7 пр.Хамзин В.Р.Информатика и ИТ в проф.деятельностиауд.ДОТ№ %курс П -9 -213.30 19-12 пр.Завьялова Н.Н.Информ. технологии в деят-ти судаауд.ДОТ№ 13 пр.Проскурякова Т.В.Английский языкауд.ДОТ№ 27-9 л.Башурова Е.В.Гражданское правоауд.ДОТ№ %курс СА -9-213.30 № 28 пр.Кель М.В.Основы экологического праваауд.ДОТ№ № %курс С -11-213.30 12 пр.Марина И.В.Иностранный языкауд.ДОТ№ 28-8 л.Чулаков М.Х.Уголовный процессауд.ДОТ№ 28-8 л.Чулаков М.Х.Уголовный процессауд.ДОТ№ 37-26 пр.Шубин С.Б.Специальная техникаауд.ДОТ№ 21-14 пр.Мухин Е.М.Огневая подготовкаауд.ДОТ№ 21 пр.Мухин Е.М.Огневая подготовкаауд.ДОТ№ %курс П -11-213.30 № 24 пр.Арндт И.В.Гражданский процессауд.ДОТ№ %курс СА-11-2</v>
          </cell>
          <cell r="H15" t="str">
            <v>15.10 № № № № № %курс С -9 -215.10 № %курс ЗИ -9-215.10 № № № № № № № № %курс П -9 -215.10 № № № %курс СА -9-215.10 № № № %курс С -11-215.10 № № № № № № %курс П -11-215.10 № № %курс СА-11-2</v>
          </cell>
          <cell r="I15" t="str">
            <v>17.00 № № № № № %курс С -9 -217.00 № %курс ЗИ -9-217.00 № № № № № № № № %курс П -9 -217.00 № № № %курс СА -9-217.00 № № № %курс С -11-217.00 № № № № № № %курс П -11-217.00 № № %курс СА-11-2</v>
          </cell>
          <cell r="J15" t="str">
            <v>18.40 № № № № № № № № %курс П -9 -218.40 № № № %курс СА -9-218.40 № № № %курс С -11-218.40 № № № № № № %курс П -11-218.40 № № %курс СА-11-2</v>
          </cell>
          <cell r="K15" t="str">
            <v/>
          </cell>
        </row>
        <row r="16">
          <cell r="C16" t="str">
            <v/>
          </cell>
          <cell r="D16" t="str">
            <v/>
          </cell>
          <cell r="E16" t="str">
            <v/>
          </cell>
          <cell r="F16" t="str">
            <v/>
          </cell>
          <cell r="G16" t="str">
            <v/>
          </cell>
          <cell r="H16" t="str">
            <v/>
          </cell>
          <cell r="I16" t="str">
            <v/>
          </cell>
          <cell r="J16" t="str">
            <v/>
          </cell>
          <cell r="K16" t="str">
            <v/>
          </cell>
        </row>
        <row r="18">
          <cell r="C18" t="str">
            <v>8.00 24 пр.Антоненко Д.В.Основы экологического праваауд.ДОТ№ 22 пр.Касимовская О.А.Финансовое правоауд.ДОТ№ %курс С -9 -38.00 № № № № %курс П -9 -38.00 24 пр. Пошиванюк Л.Ю.Особенности рассмотрения отдельных категорий гражданских делауд.ДОТ№ 24 пр. Пошиванюк Л.Ю.Особенности рассмотрения отдельных категорий гражданских делауд.ДОТ№ %курс СА -9-38.00 28 пр.Нестеров А.А.Финансовое и налоговое правоауд.К 103№ 23 л.Голышева И.Б.Профессиональная риторикаауд.К 116№ %курс П -11-3</v>
          </cell>
          <cell r="D18" t="str">
            <v>9.40 10 пр.Поляков Д.Н.Страховое делоауд.ДОТ№ 24 пр.Антоненко Д.В.Основы экологического праваауд.ДОТ№ %курс С -9 -39.40 № № № № %курс П -9 -39.40 21 л.Пошиванюк Л.Ю.Гражданский процессауд.ДОТ№ № %курс СА -9-39.40 6 пр.Лепихова Е.А.Трудовое правоауд.К 103№ 7 пр.Хмара А.С.,ауд.К 116№ Рожкова М.П.Иностранный языкауд.К 117№ %курс П -11-3</v>
          </cell>
          <cell r="E18" t="str">
            <v>11.20 10 пр.Самойлов А.М.Физическая культураауд.ДОТ№ 10 пр.Самойлов А.М.Физическая культураауд.ДОТ№ %курс С -9 -311.20 № № № 26-19 пр.Садыков Д.Ж.Трудовое правоауд.ДОТ№ %курс П -9 -311.20 11 пр.Самойлов А.М.Физическая культураауд.ДОТ№ 11 пр.Самойлов А.М.Физическая культураауд.ДОТ№ %курс СА -9-311.20 28 пр.Аверченко В.Ю.Конфликтология и профессиональная этикаауд.К 103№ 6 пр.Лепихова Е.А.Трудовое правоауд.К 116№ %курс П -11-3</v>
          </cell>
          <cell r="F18" t="str">
            <v/>
          </cell>
          <cell r="G18" t="str">
            <v>13.30 № № %курс С -9 -313.30 26-19 пр.Садыков Д.Ж.Трудовое правоауд.ДОТ№ № 13 пр.Самойлов А.М.Физическая культураауд.ДОТ№ 20-13 пр.Мухин Е.М.Огневая подготовкаауд.ДОТ№ %курс П -9 -313.30 № 20 пр.Кожевникова Ю.С.Судебное делопроизводствоауд.ДОТ№ %курс СА -9-313.30 29 пр.Аверченко В.Ю.Конфликтология и профессиональная этикаауд.К 103№ 28 пр.Нестеров А.А.Финансовое и налоговое правоауд.К 116№ %курс П -11-3</v>
          </cell>
          <cell r="H18" t="str">
            <v>15.10 № № %курс С -9 -315.10 20-13 пр.Мухин Е.М.Огневая подготовкаауд.ДОТ№ 20-13 пр.Мухин Е.М.Огневая подготовкаауд.ДОТ№ 26-19 пр.Садыков Д.Ж.Трудовое правоауд.ДОТ№ 13 пр.Марина И.В., Рожкова М.П.Иностранный языкауд.ДОТ№ %курс П -9 -315.10 № № %курс СА -9-315.10 № № %курс П -11-3</v>
          </cell>
          <cell r="I18" t="str">
            <v>17.00 № № %курс С -9 -317.00 27-18 пр.Пошелов П.В.Уголовный процессауд.ДОТ№ 26-19 пр.Садыков Д.Ж.Трудовое правоауд.ДОТ№ 28-8 л.Хараман С.В.Тактико-специальная подготовкаауд.ДОТ№ № %курс П -9 -317.00 № № %курс СА -9-317.00 № № %курс П -11-3</v>
          </cell>
          <cell r="J18" t="str">
            <v>18.40 28-8 л.Хараман С.В.Тактико-специальная подготовкаауд.ДОТ№ № № № %курс П -9 -318.40 № № %курс СА -9-318.40 № № %курс П -11-3</v>
          </cell>
          <cell r="K18" t="str">
            <v/>
          </cell>
        </row>
        <row r="19">
          <cell r="C19" t="str">
            <v>8.00 № 9 пр.Нестеров А.А.Налоговое правоауд.ДОТ№ %курс С -9 -38.00 № № № № %курс П -9 -38.00 № 22 пр.Пошиванюк Л.Ю.Гражданский процессауд.ДОТ№ %курс СА -9-38.00 34 пр.Неупокоева О.В.Уголовно-исполнительное правоауд.К 103№ 8 пр.Хмара А.С.,ауд.К 117№ Рожкова М.П.Иностранный языкауд.К 116№ %курс П -11-3</v>
          </cell>
          <cell r="D19" t="str">
            <v>9.40 11 пр.Нестеров А.А.Налоговое правоауд.ДОТ№ 10 пр.Поляков Д.Н.Страховое делоауд.ДОТ№ %курс С -9 -39.40 № № № № %курс П -9 -39.40 22 пр.Пошиванюк Л.Ю.Гражданский процессауд.ДОТ№ 13 пр.Рожкова М.П.Иностранный языкауд.ДОТ№ %курс СА -9-39.40 9 пр.Хмара А.С.Иностранный языкауд.К 103№ 35 пр.Неупокоева О.В.Уголовно-исполнительное правоауд.К 117№ %курс П -11-3</v>
          </cell>
          <cell r="E19" t="str">
            <v>11.20 25 л.Антоненко Д.В.Основы экологического праваауд.ДОТ№ № %курс С -9 -311.20 № № № № %курс П -9 -311.20 20 пр.Кожевникова Ю.С.Судебное делопроизводствоауд.ДОТ№ 13 пр.Завьялова Н.Н.Информационные системы судопроизводстваауд.ДОТ№ %курс СА -9-311.20 8 пр.Самойлов А.М.Физическая культураауд.с/зал (СКК им. Блинова)№ 8 пр.Самойлов А.М.Физическая культураауд.с/зал (СКК им. Блинова)№ %курс П -11-3</v>
          </cell>
          <cell r="F19" t="str">
            <v/>
          </cell>
          <cell r="G19" t="str">
            <v>13.30 13 пр.Агашкова М.С.Уголовный процессауд.ДОТ№ 12 пр.Хмара А.С.,Рожкова М.П.Иностранный языкауд.ДОТ№ %курс С -9 -313.30 22-15 пр.Шубин С.Б.Специальная техникаауд.ДОТ№ 13 пр.Самойлов А.М.Физическая культураауд.ДОТ№ № 13 пр.Самойлов А.М.Физическая культураауд.ДОТ№ %курс П -9 -313.30 12 пр.Павлова Г.Ю.,Рожкова М.П.Иностранный языкауд.ДОТ№ № %курс СА -9-313.30 № № %курс П -11-3</v>
          </cell>
          <cell r="H19" t="str">
            <v>15.10 9 пр.Третьякова Н.С.Русский язык и культура речиауд.ДОТ№ № %курс С -9 -315.10 18-7 л.Бурьян Н.Н.Гражданский процессауд.ДОТ№ № 20-13 пр.Мухин Е.М.Огневая подготовкаауд.ДОТ№ 22 пр.Шубин С.Б.Специальная техникаауд.ДОТ№ %курс П -9 -315.10 № № %курс СА -9-315.10 № № %курс П -11-3</v>
          </cell>
          <cell r="I19" t="str">
            <v>17.00 № № %курс С -9 -317.00 13 пр.Марина И.В.Английский языкауд.ДОТ№ 22 пр.Шубин С.Б.Специальная техникаауд.ДОТ№ 18-7 л.Бурьян Н.Н.Гражданский процессауд.ДОТ№ № %курс П -9 -317.00 № № %курс СА -9-317.00 № № %курс П -11-3</v>
          </cell>
          <cell r="J19" t="str">
            <v>18.40 № № 22 пр.Шубин С.Б.Специальная техникаауд.ДОТ№ № %курс П -9 -318.40 № № %курс СА -9-318.40 № № %курс П -11-3</v>
          </cell>
          <cell r="K19" t="str">
            <v/>
          </cell>
        </row>
        <row r="20">
          <cell r="C20" t="str">
            <v>8.00 12 пр.Хмара А.С.Иностранный языкауд.ДОТ№ № %курс С -9 -38.00 № № № № %курс П -9 -38.00 25 пр. Пошиванюк Л.Ю.Особенности рассмотрения отдельных категорий гражданских делауд.ДОТ№ 25 пр. Пошиванюк Л.Ю.Особенности рассмотрения отдельных категорий гражданских делауд.ДОТ№ %курс СА -9-38.00 № № %курс П -11-3</v>
          </cell>
          <cell r="D20" t="str">
            <v>9.40 12 л.Поляков Д.Н.Страховое делоауд.ДОТ№ № %курс С -9 -39.40 № № № № %курс П -9 -39.40 16 л.Бурьян Н.Н.Исполнительное производствоауд.ДОТ№ № %курс СА -9-39.40 № № %курс П -11-3</v>
          </cell>
          <cell r="E20" t="str">
            <v>11.20 23 л.Касимовская О.А.Финансовое правоауд.ДОТ№ № %курс С -9 -311.20 № № № № %курс П -9 -311.20 13 пр.Лепихова Е.А.Семейное правоауд.ДОТ№ 27 пр.Бурьян Н.Н.Право социального обеспеченияауд.ДОТ№ %курс СА -9-311.20 31 пр.Сынтин А.В.Основы уголовно-правовой политикиауд.К 116№ 29 пр.Аверченко В.Ю.Конфликтология и профессиональная этикаауд.К 117№ %курс П -11-3</v>
          </cell>
          <cell r="F20" t="str">
            <v/>
          </cell>
          <cell r="G20" t="str">
            <v>13.30 № № %курс С -9 -313.30 13 пр.Самойлов А.М.Физическая культураауд.ДОТ№ № 27-18 пр.Лапина Н.И.Уголовный процессауд.ДОТ№ № %курс П -9 -313.30 № № %курс СА -9-313.30 29 л.Нестеров А.А.Финансовое и налоговое правоауд.К 306№ № %курс П -11-3</v>
          </cell>
          <cell r="H20" t="str">
            <v>15.10 № № %курс С -9 -315.10 19-8 л.Бурьян Н.Н.Гражданский процессауд.ДОТ№ № 13 пр.Павлова Г.Ю.Английский языкауд.ДОТ№ 27-18 пр.Лапина Н.И.Уголовный процессауд.ДОТ№ %курс П -9 -315.10 № № %курс СА -9-315.10 № № %курс П -11-3</v>
          </cell>
          <cell r="I20" t="str">
            <v>17.00 № № %курс С -9 -317.00 36-14 л.Пинчук О.Е.Криминалистикаауд.ДОТ№ № 19-8 л.Бурьян Н.Н.Гражданский процессауд.ДОТ№ № %курс П -9 -317.00 № № %курс СА -9-317.00 № № %курс П -11-3</v>
          </cell>
          <cell r="J20" t="str">
            <v>18.40 № 27-18 пр.Пошелов П.В.Уголовный процессауд.ДОТ№ № 20-12 пр.Бурьян Н.Н.Гражданский процессауд.ДОТ№ %курс П -9 -318.40 № № %курс СА -9-318.40 № № %курс П -11-3</v>
          </cell>
          <cell r="K20" t="str">
            <v/>
          </cell>
        </row>
        <row r="21">
          <cell r="C21" t="str">
            <v>8.00 20 л.Сынтин А.В.Право социального обеспеченияауд.ДОТ№ № %курс С -9 -38.00 № № № № %курс П -9 -38.00 13 пр.Павлова Г.Ю.,Рожкова М.П.Иностранный языкауд.ДОТ№ 12 пр. Пошиванюк Л.Ю.Обеспечение рассмотрения судьей уголовных, гражданских дел и дел об административных правонарушенияхауд.ДОТ№ %курс СА -9-38.00 25 л.Агашкова М.С.Основы организации розыскной деятельностиауд.К 306№ № %курс П -11-3</v>
          </cell>
          <cell r="D21" t="str">
            <v>9.40 13 пр.Поляков Д.НСтраховое делоауд.ДОТ№ 14 пр.Агашкова М.С.Уголовный процессауд.ДОТ№ %курс С -9 -39.40 № № № № %курс П -9 -39.40 12 пр.Самойлов А.М.Физическая культураауд.ДОТ№ 12 пр.Самойлов А.М.Физическая культураауд.ДОТ№ %курс СА -9-39.40 32 пр.Сынтин А.В.Основы уголовно-правовой политикиауд.К 117№ 30 пр.Аверченко В.Ю.Конфликтология и профессиональная этикаауд.К 103№ %курс П -11-3</v>
          </cell>
          <cell r="E21" t="str">
            <v>11.20 № 9 пр.Третьякова Н.С.Русский язык и культура речиауд.ДОТ№ %курс С -9 -311.20 № № № № %курс П -9 -311.20 27 пр.Бурьян Н.Н.Право социального обеспеченияауд.ДОТ№ 23 пр.Пошиванюк Л.Ю.Гражданский процессауд.ДОТ№ %курс СА -9-311.20 30 пр.Аверченко В.Ю.Конфликтология и профессиональная этикаауд.К 117№ 9 пр.Хмара А.С.,ауд.К 103№ Рожкова М.П.Иностранный языкауд.К 116№ %курс П -11-3</v>
          </cell>
          <cell r="F21" t="str">
            <v/>
          </cell>
          <cell r="G21" t="str">
            <v>13.30 № № %курс С -9 -313.30 № 13 пр.Павлова Г.Ю.Английский языкауд.ДОТ№ № № %курс П -9 -313.30 13 пр. Пошиванюк Л.Ю.Обеспечение рассмотрения судьей уголовных, гражданских дел и дел об административных правонарушенияхауд.ДОТ№ № %курс СА -9-313.30 30 л.Нестеров А.А.Финансовое и налоговое правоауд.К 306№ № %курс П -11-3</v>
          </cell>
          <cell r="H21" t="str">
            <v>15.10 № № %курс С -9 -315.10 27-8 л.Садыков Д.Ж.Трудовое правоауд.ДОТ№ № 21-14 пр.Мухин Е.М.Огневая подготовкаауд.ДОТ№ 28-19 пр.Лапина Н.И.Уголовный процессауд.ДОТ№ %курс П -9 -315.10 № № %курс СА -9-315.10 № № %курс П -11-3</v>
          </cell>
          <cell r="I21" t="str">
            <v>17.00 № № %курс С -9 -317.00 23-8 л.Шубин С.Б.Специальная техникаауд.ДОТ№ № 27-8 л.Садыков Д.Ж.Трудовое правоауд.ДОТ№ № %курс П -9 -317.00 № № %курс СА -9-317.00 № № %курс П -11-3</v>
          </cell>
          <cell r="J21" t="str">
            <v>18.40 21-8 л.Трушкин И.Е.Уголовное правоауд.ДОТ№ № 23-8 л.Шубин С.Б.Специальная техникаауд.ДОТ№ № %курс П -9 -318.40 № № %курс СА -9-318.40 № № %курс П -11-3</v>
          </cell>
          <cell r="K21" t="str">
            <v/>
          </cell>
        </row>
        <row r="22">
          <cell r="C22" t="str">
            <v>8.00 24 л.Касимовская О.А.Финансовое правоауд.ДОТ№ № %курс С -9 -38.00 № № № № %курс П -9 -38.00 26 пр. Пошиванюк Л.Ю.Особенности рассмотрения отдельных категорий гражданских делауд.ДОТ№ 26 пр. Пошиванюк Л.Ю.Особенности рассмотрения отдельных категорий гражданских делауд.ДОТ№ %курс СА -9-38.00 9 пр.Самойлов А.М.Физическая культураауд.с/зал (СКК им. Блинова)№ 9 пр.Самойлов А.М.Физическая культураауд.с/зал (СКК им. Блинова)№ %курс П -11-3</v>
          </cell>
          <cell r="D22" t="str">
            <v>9.40 20 пр.Пошиванюк Л.Ю.Гражданский процессауд.ДОТ№ 25 пр.Касимовская О.А.Финансовое правоауд.ДОТ№ %курс С -9 -39.40 № № № № %курс П -9 -39.40 30 л.Шубин С.Б.Уголовный процессауд.ДОТ№ № %курс СА -9-39.40 31 пр.Аверченко В.Ю.Конфликтология и профессиональная этикаауд.К 103№ 30 пр.Дригичев Е.В.Огневая подготовкаауд.П-110№ %курс П -11-3</v>
          </cell>
          <cell r="E22" t="str">
            <v>11.20 14 пр.Агашкова М.С.Уголовный процессауд.ДОТ№ 11 пр.Аверченко В.Ю.Психология социально-правовой деятельностиауд.ДОТ№ %курс С -9 -311.20 № № № № %курс П -9 -311.20 13 пр.Завьялова Н.Н.Информационные системы судопроизводстваауд.ДОТ№ 17 пр.Бурьян Н.Н.Исполнительное производствоауд.ДОТ№ %курс СА -9-311.20 35 пр.Неупокоева О.В.Уголовно-исполнительное правоауд.К 103№ 31 пр. ДИФ.ЗАЧЕТНестеров А.А.Финансовое и налоговое правоауд.П-206№ %курс П -11-3</v>
          </cell>
          <cell r="F22" t="str">
            <v/>
          </cell>
          <cell r="G22" t="str">
            <v>13.30 № № %курс С -9 -313.30 № № 29-21 пр.Хараман С.В.Тактико-специальная подготовкаауд.ДОТ№ № %курс П -9 -313.30 № № %курс СА -9-313.30 № № %курс П -11-3</v>
          </cell>
          <cell r="H22" t="str">
            <v>15.10 № № %курс С -9 -315.10 21-14 пр.Мухин Е.М.Огневая подготовкаауд.ДОТ№ 28-19 пр.Пошелов П.В.Уголовный процессауд.ДОТ№ 28-19 пр.Лапина Н.И.Уголовный процессауд.ДОТ№ 29-21 пр.Хараман С.В.Тактико-специальная подготовкаауд.ДОТ№ %курс П -9 -315.10 № № %курс СА -9-315.10 № № %курс П -11-3</v>
          </cell>
          <cell r="I22" t="str">
            <v>17.00 № № %курс С -9 -317.00 37-23 пр.Пинчук О.Е.Криминалистикаауд.ДОТ№ 21-14 пр.Мухин Е.М.Огневая подготовкаауд.ДОТ№ 36-14 л.Зенков С.А.Криминалистикаауд.ДОТ№ № %курс П -9 -317.00 № № %курс СА -9-317.00 № № %курс П -11-3</v>
          </cell>
          <cell r="J22" t="str">
            <v>18.40 28-19 пр.Пошелов П.В.Уголовный процессауд.ДОТ№ 37-23 пр.Пинчук О.Е.Криминалистикаауд.ДОТ№ 37-23 пр.Зенков С.А.Криминалистикаауд.ДОТ№ 21-14 пр.Мухин Е.М.Огневая подготовкаауд.ДОТ№ %курс П -9 -318.40 № № %курс СА -9-318.40 № № %курс П -11-3</v>
          </cell>
          <cell r="K22" t="str">
            <v/>
          </cell>
        </row>
        <row r="23">
          <cell r="C23" t="str">
            <v>8.00 № № %курс С -9 -38.00 № № № № %курс П -9 -38.00 27 пр. Пошиванюк Л.Ю.Особенности рассмотрения отдельных категорий гражданских делауд.ДОТ№ 27 пр. Пошиванюк Л.Ю.Особенности рассмотрения отдельных категорий гражданских делауд.ДОТ№ %курс СА -9-38.00 № 33 пр.Сынтин А.В.Основы уголовно-правовой политикиауд.К 103№ %курс П -11-3</v>
          </cell>
          <cell r="D23" t="str">
            <v>9.40 13 пр.Пластун В.Ю.Административное правоауд.ДОТ№ 26 пр.Антоненко Д.В.Основы экологического праваауд.ДОТ№ %курс С -9 -39.40 № № 38-24 пр.Зенков С.А.Криминалистикаауд.ДОТ№ № %курс П -9 -39.40 28 л.Бурьян Н.Н.Право социального обеспеченияауд.ДОТ№ № %курс СА -9-39.40 26 л.Агашкова М.С.Основы организации розыскной деятельностиауд.К 306№ № %курс П -11-3</v>
          </cell>
          <cell r="E23" t="str">
            <v>11.20 15 л.Агашкова М.С.Уголовный процессауд.ДОТ№ № %курс С -9 -311.20 38-24 пр.Пинчук О.Е.Криминалистикаауд.ДОТ№ 29-21 пр.Хараман С.В.Тактико-специальная подготовкаауд.ДОТ№ 20-12 пр.Бурьян Н.Н.Гражданский процессауд.ДОТ№ 37-23 пр.Зенков С.А.Криминалистикаауд.ДОТ№ %курс П -9 -311.20 № № %курс СА -9-311.20 31 пр. ДИФ.ЗАЧЕТНестеров А.А.Финансовое и налоговое правоауд.К 103№ № %курс П -11-3</v>
          </cell>
          <cell r="F23" t="str">
            <v/>
          </cell>
          <cell r="G23" t="str">
            <v>13.30 10 л.Третьякова Н.С.Русский язык и культура речиауд.ДОТ№ № %курс С -9 -313.30 29-21 пр.Хараман С.В.Тактико-специальная подготовкаауд.ДОТ№ 38-24 пр.Пинчук О.Е.Криминалистикаауд.ДОТ№ № 38-24 пр.Зенков С.А.Криминалистикаауд.ДОТ№ %курс П -9 -313.30 № № %курс СА -9-313.30 № № %курс П -11-3</v>
          </cell>
          <cell r="H23" t="str">
            <v>15.10 № № %курс С -9 -315.10 № № № № %курс П -9 -315.10 № № %курс СА -9-315.10 № № %курс П -11-3</v>
          </cell>
          <cell r="I23" t="str">
            <v>17.00 № № %курс С -9 -317.00 № № № № %курс П -9 -317.00 № № %курс СА -9-317.00 № № %курс П -11-3</v>
          </cell>
          <cell r="J23" t="str">
            <v>18.40 № № № № %курс П -9 -318.40 № № %курс СА -9-318.40 № № %курс П -11-3</v>
          </cell>
          <cell r="K23" t="str">
            <v/>
          </cell>
        </row>
        <row r="24">
          <cell r="C24" t="str">
            <v/>
          </cell>
          <cell r="D24" t="str">
            <v/>
          </cell>
          <cell r="E24" t="str">
            <v/>
          </cell>
          <cell r="F24" t="str">
            <v/>
          </cell>
          <cell r="G24" t="str">
            <v/>
          </cell>
          <cell r="H24" t="str">
            <v/>
          </cell>
          <cell r="I24" t="str">
            <v/>
          </cell>
          <cell r="J24" t="str">
            <v/>
          </cell>
          <cell r="K24" t="str">
            <v/>
          </cell>
        </row>
        <row r="26">
          <cell r="C26" t="str">
            <v>8.00 26 пр.Мухин Е.М.Огневая подготовкаауд.П-110№ 8 пр.Хмара А.С.Иностранный языкауд.П-405№ № 33 пр.Неупокоева О.В.Уголовно-исполнительное правоауд.П-206№ %курс П -9 -4</v>
          </cell>
          <cell r="D26" t="str">
            <v>9.40 34 пр.Неупокоева О.В.Уголовно-исполнительное правоауд.П-402№ 26 пр.Мухин Е.М.Огневая подготовкаауд.П-110№ 28 пр.Нестеров А.А.Финансовое и налоговое правоауд.П-301№ 34 пр.Пошелов П.В.Основы уголовно-правовой политикиауд.П-206№ %курс П -9 -4</v>
          </cell>
          <cell r="E26" t="str">
            <v>11.20 27 л.Нестеров А.А.Финансовое и налоговое правоауд.П-402№ № 26 пр.Мухин Е.М.Огневая подготовкаауд.П-110№ 9 пр.Хмара А.С.,ауд.П-206№ Рожкова М.П.Иностранный языкауд.П-411№ %курс П -9 -4</v>
          </cell>
          <cell r="F26" t="str">
            <v/>
          </cell>
          <cell r="G26" t="str">
            <v>13.30 № № 9 пр.Хмара А.С.Иностранный языкауд.П-206№ № %курс П -9 -4</v>
          </cell>
          <cell r="H26" t="str">
            <v>15.10 № № № № %курс П -9 -4</v>
          </cell>
          <cell r="I26" t="str">
            <v>17.00 № № № № %курс П -9 -4</v>
          </cell>
          <cell r="J26" t="str">
            <v>18.40 № № № № %курс П -9 -4</v>
          </cell>
          <cell r="K26" t="str">
            <v/>
          </cell>
        </row>
        <row r="27">
          <cell r="C27" t="str">
            <v>8.00 25 л.Агашкова М.С.Основы организации розыскной деятельностиауд.К 306№ № 22 л.Голышева И.Б.Профессиональная риторикаауд.К 303№ № %курс П -9 -4</v>
          </cell>
          <cell r="D27" t="str">
            <v>9.40 22 л.Голышева И.Б.Профессиональная риторикаауд.К 306№ № 29 л.Аверченко В.Ю.Конфликтология и профессиональная этикаауд.К 303№ № %курс П -9 -4</v>
          </cell>
          <cell r="E27" t="str">
            <v>11.20 34 пр.Пошелов П.В.Основы уголовно-правовой политикиауд.К 103№ 9 пр.Хмара А.С.Иностранный языкауд.К 117№ 34 пр.Неупокоева О.В.Уголовно-исполнительное правоауд.К 302№ 26 пр.Мухин Е.М.Огневая подготовкаауд.П-110№ %курс П -9 -4</v>
          </cell>
          <cell r="F27" t="str">
            <v/>
          </cell>
          <cell r="G27" t="str">
            <v>13.30 № 27 пр.Мухин Е.М.Огневая подготовкаауд.П-110№ № 34 пр.Неупокоева О.В.Уголовно-исполнительное правоауд.К 302№ %курс П -9 -4</v>
          </cell>
          <cell r="H27" t="str">
            <v>15.10 № № № № %курс П -9 -4</v>
          </cell>
          <cell r="I27" t="str">
            <v>17.00 № № № № %курс П -9 -4</v>
          </cell>
          <cell r="J27" t="str">
            <v>18.40 № № № № %курс П -9 -4</v>
          </cell>
          <cell r="K27" t="str">
            <v/>
          </cell>
        </row>
        <row r="28">
          <cell r="C28" t="str">
            <v>8.00 27 пр.Мухин Е.М.Огневая подготовкаауд.П-110№ 28 пр.Нестеров А.А.Финансовое и налоговое правоауд.П-410№ 26 л.Агашкова М.С.Основы организации розыскной деятельностиауд.К 306№ № %курс П -9 -4</v>
          </cell>
          <cell r="D28" t="str">
            <v>9.40 28 пр.Нестеров А.А.Финансовое и налоговое правоауд.П-410№ 28 пр.Мухин Е.М.Огневая подготовкаауд.П-110№ 35 пр.Неупокоева О.В.Уголовно-исполнительное правоауд.К 103№ 30 пр.Аверченко В.Ю.Конфликтология и профессиональная этикаауд.К 116№ %курс П -9 -4</v>
          </cell>
          <cell r="E28" t="str">
            <v>11.20 9 пр.Самойлов А.М.Физическая культураауд.с/зал (СКК им. Блинова)№ 9 пр.Самойлов А.М.Физическая культураауд.с/зал (СКК им. Блинова)№ 8 пр.Самойлов А.М.Физическая культураауд.с/зал (СКК им. Блинова)№ 9 пр.Самойлов А.М.Физическая культураауд.с/зал (СКК им. Блинова)№ %курс П -9 -4</v>
          </cell>
          <cell r="F28" t="str">
            <v/>
          </cell>
          <cell r="G28" t="str">
            <v>13.30 № № 30 пр.Аверченко В.Ю.Конфликтология и профессиональная этикаауд.К 116№ № %курс П -9 -4</v>
          </cell>
          <cell r="H28" t="str">
            <v>15.10 № № № № %курс П -9 -4</v>
          </cell>
          <cell r="I28" t="str">
            <v>17.00 № № № № %курс П -9 -4</v>
          </cell>
          <cell r="J28" t="str">
            <v>18.40 № № № № %курс П -9 -4</v>
          </cell>
          <cell r="K28" t="str">
            <v/>
          </cell>
        </row>
        <row r="29">
          <cell r="C29" t="str">
            <v>8.00 35 пр.Неупокоева О.В.Уголовно-исполнительное правоауд.К 116№ 7 пр.Лепихова Е.А.Трудовое правоауд.К 302№ № № %курс П -9 -4</v>
          </cell>
          <cell r="D29" t="str">
            <v>9.40 9 пр.Хмара А.С.Иностранный языкауд.К 116№ 33 пр.Неупокоева О.В.Уголовно-исполнительное правоауд.К 302№ 7 пр.Лепихова Е.А.Трудовое правоауд.К 303№ 28 пр.Нестеров А.А.Финансовое и налоговое правоауд.К 306№ %курс П -9 -4</v>
          </cell>
          <cell r="E29" t="str">
            <v>11.20 28 пр.Мухин Е.М.Огневая подготовкаауд.П-110№ 34 пр.Неупокоева О.В.Уголовно-исполнительное правоауд.К 302№ 9 пр.Самойлов А.М.Физическая культураауд.с/зал (СКК им. Блинова)№ 7 пр.Лепихова Е.А.Трудовое правоауд.К 306№ %курс П -9 -4</v>
          </cell>
          <cell r="F29" t="str">
            <v/>
          </cell>
          <cell r="G29" t="str">
            <v>13.30 10 пр.Хмара А.С.Иностранный языкауд.К 116№ № № 8 пр. ДИФ.ЗАЧЕТЛепихова Е.А.Трудовое правоауд.К 302№ %курс П -9 -4</v>
          </cell>
          <cell r="H29" t="str">
            <v>15.10 № № № № %курс П -9 -4</v>
          </cell>
          <cell r="I29" t="str">
            <v>17.00 № № № № %курс П -9 -4</v>
          </cell>
          <cell r="J29" t="str">
            <v>18.40 № № № № %курс П -9 -4</v>
          </cell>
          <cell r="K29" t="str">
            <v/>
          </cell>
        </row>
        <row r="30">
          <cell r="C30" t="str">
            <v>8.00 26 л.Агашкова М.С.Основы организации розыскной деятельностиауд.К 306№ № 36 пр.Неупокоева О.В.Уголовно-исполнительное правоауд.К 117№ № %курс П -9 -4</v>
          </cell>
          <cell r="D30" t="str">
            <v>9.40 7 пр.Лепихова Е.А.Трудовое правоауд.К 116№ 35 пр.Неупокоева О.В.Уголовно-исполнительное правоауд.К 117№ 27 л.Агашкова М.С.Основы организации розыскной деятельностиауд.К 306№ № %курс П -9 -4</v>
          </cell>
          <cell r="E30" t="str">
            <v>11.20 8 пр. ДИФ.ЗАЧЕТЛепихова Е.А.Трудовое правоауд.К 116№ 23 пр.Голышева И.Б.Профессиональная риторикаауд.К 117№ 27 пр.Мухин Е.М.Огневая подготовкаауд.П-110№ 35 пр.Пошелов П.В.Основы уголовно-правовой политикиауд.П-407№ %курс П -9 -4</v>
          </cell>
          <cell r="F30" t="str">
            <v/>
          </cell>
          <cell r="G30" t="str">
            <v>13.30 № № 23 пр.Голышева И.Б.Профессиональная риторикаауд.П-407№ 27 пр.Мухин Е.М.Огневая подготовкаауд.П-110№ %курс П -9 -4</v>
          </cell>
          <cell r="H30" t="str">
            <v>15.10 № № № № %курс П -9 -4</v>
          </cell>
          <cell r="I30" t="str">
            <v>17.00 № № № № %курс П -9 -4</v>
          </cell>
          <cell r="J30" t="str">
            <v>18.40 № № № № %курс П -9 -4</v>
          </cell>
          <cell r="K30" t="str">
            <v/>
          </cell>
        </row>
        <row r="31">
          <cell r="C31" t="str">
            <v>8.00 № 8 пр. ДИФ.ЗАЧЕТЛепихова Е.А.Трудовое правоауд.П-306№ 28 пр.Мухин Е.М.Огневая подготовкаауд.П-110№ 10 пр.Хмара А.С.,ауд.П-401№ Рожкова М.П.Иностранный языкауд.П-310№ %курс П -9 -4</v>
          </cell>
          <cell r="D31" t="str">
            <v>9.40 29 л.Нестеров А.А.Финансовое и налоговое правоауд.ДОТ№ № 8 пр. ДИФ.ЗАЧЕТЛепихова Е.А.Трудовое правоауд.П-401№ 28 пр.Мухин Е.М.Огневая подготовкаауд.П-110№ %курс П -9 -4</v>
          </cell>
          <cell r="E31" t="str">
            <v>11.20 11 пр. ДИФ.ЗАЧЕТХмара А.С.Иностранный языкауд.П-401№ № № № %курс П -9 -4</v>
          </cell>
          <cell r="F31" t="str">
            <v/>
          </cell>
          <cell r="G31" t="str">
            <v>13.30 № № № № %курс П -9 -4</v>
          </cell>
          <cell r="H31" t="str">
            <v>15.10 № № № № %курс П -9 -4</v>
          </cell>
          <cell r="I31" t="str">
            <v>17.00 № № № № %курс П -9 -4</v>
          </cell>
          <cell r="J31" t="str">
            <v>18.40 № № № № %курс П -9 -4</v>
          </cell>
          <cell r="K31" t="str">
            <v/>
          </cell>
        </row>
        <row r="32">
          <cell r="C32" t="str">
            <v/>
          </cell>
          <cell r="D32" t="str">
            <v/>
          </cell>
          <cell r="E32" t="str">
            <v/>
          </cell>
          <cell r="F32" t="str">
            <v/>
          </cell>
          <cell r="G32" t="str">
            <v/>
          </cell>
          <cell r="H32" t="str">
            <v/>
          </cell>
          <cell r="I32" t="str">
            <v/>
          </cell>
          <cell r="J32" t="str">
            <v/>
          </cell>
          <cell r="K32" t="str">
            <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indexed="11"/>
  </sheetPr>
  <dimension ref="A1:BI1425"/>
  <sheetViews>
    <sheetView tabSelected="1" view="pageBreakPreview" topLeftCell="C1" zoomScale="80" zoomScaleNormal="100" zoomScaleSheetLayoutView="80" workbookViewId="0">
      <selection activeCell="G213" sqref="G213"/>
    </sheetView>
  </sheetViews>
  <sheetFormatPr defaultRowHeight="23.25" customHeight="1" x14ac:dyDescent="0.2"/>
  <cols>
    <col min="1" max="1" width="4.85546875" style="13" hidden="1" customWidth="1"/>
    <col min="2" max="2" width="28.28515625" style="13" hidden="1" customWidth="1"/>
    <col min="3" max="3" width="24.140625" style="38" customWidth="1"/>
    <col min="4" max="12" width="7.7109375" style="39" customWidth="1"/>
    <col min="13" max="14" width="4.85546875" style="13" customWidth="1"/>
    <col min="15" max="16" width="4.85546875" style="16" customWidth="1"/>
    <col min="17" max="17" width="13.7109375" style="13" customWidth="1"/>
    <col min="18" max="28" width="13.7109375" style="24" customWidth="1"/>
    <col min="29" max="29" width="9.140625" style="15" customWidth="1"/>
    <col min="30" max="30" width="9.42578125" style="42" customWidth="1"/>
    <col min="31" max="31" width="9.140625" style="42"/>
    <col min="32" max="32" width="7.85546875" style="42" customWidth="1"/>
    <col min="33" max="33" width="9.140625" style="42"/>
    <col min="34" max="34" width="9.85546875" style="42" customWidth="1"/>
    <col min="35" max="39" width="9.140625" style="42"/>
    <col min="40" max="40" width="15.42578125" style="39" customWidth="1"/>
    <col min="41" max="41" width="7.140625" style="42" customWidth="1"/>
    <col min="42" max="46" width="6.5703125" style="43" customWidth="1"/>
    <col min="47" max="47" width="5.85546875" style="43" customWidth="1"/>
    <col min="48" max="50" width="6.5703125" style="43" customWidth="1"/>
    <col min="51" max="51" width="9.140625" style="15"/>
    <col min="52" max="61" width="7" style="15" customWidth="1"/>
    <col min="62" max="16384" width="9.140625" style="15"/>
  </cols>
  <sheetData>
    <row r="1" spans="1:61" s="9" customFormat="1" ht="23.25" customHeight="1" x14ac:dyDescent="0.2">
      <c r="A1" s="1">
        <f ca="1">IF(COUNTIF($D2:$L8," ")=70,"",1)</f>
        <v>1</v>
      </c>
      <c r="B1" s="2" t="str">
        <f>IF($C1="","",$C1)</f>
        <v>Аверченко В.Ю.</v>
      </c>
      <c r="C1" s="3" t="str">
        <f>IF(ISERROR(VLOOKUP((ROW()-1)/9+1,'[1]Преподавательский состав'!$A$2:$B$181,2,FALSE)),"",VLOOKUP((ROW()-1)/9+1,'[1]Преподавательский состав'!$A$2:$B$181,2,FALSE))</f>
        <v>Аверченко В.Ю.</v>
      </c>
      <c r="D1" s="3" t="str">
        <f>IF($C1="","",T(" 8.00"))</f>
        <v xml:space="preserve"> 8.00</v>
      </c>
      <c r="E1" s="3" t="str">
        <f>IF($C1="","",T(" 9.40"))</f>
        <v xml:space="preserve"> 9.40</v>
      </c>
      <c r="F1" s="3" t="str">
        <f>IF($C1="","",T("11.20"))</f>
        <v>11.20</v>
      </c>
      <c r="G1" s="4" t="str">
        <f>IF($C1="","",T(""))</f>
        <v/>
      </c>
      <c r="H1" s="3" t="str">
        <f>IF($C1="","",T("13.30"))</f>
        <v>13.30</v>
      </c>
      <c r="I1" s="3" t="str">
        <f>IF($C1="","",T("15.10"))</f>
        <v>15.10</v>
      </c>
      <c r="J1" s="3" t="str">
        <f>IF($C1="","",T("17.00"))</f>
        <v>17.00</v>
      </c>
      <c r="K1" s="3" t="str">
        <f>IF($C1="","",T("18.40"))</f>
        <v>18.40</v>
      </c>
      <c r="L1" s="3"/>
      <c r="M1" s="1"/>
      <c r="N1" s="1"/>
      <c r="O1" s="5"/>
      <c r="P1" s="6"/>
      <c r="Q1" s="7">
        <f>IF('[1]Индивидуальное расписание'!I13="","",'[1]Индивидуальное расписание'!I13-WEEKDAY('[1]Индивидуальное расписание'!I13,2)+1)</f>
        <v>44158</v>
      </c>
      <c r="R1" s="8">
        <f ca="1">IF(Q1="",(TODAY()-WEEKDAY(TODAY(),2))+1,Q1)</f>
        <v>44158</v>
      </c>
      <c r="S1" s="7" t="str">
        <f>T(" 8.00")</f>
        <v xml:space="preserve"> 8.00</v>
      </c>
      <c r="T1" s="7" t="str">
        <f>T(" 9.40")</f>
        <v xml:space="preserve"> 9.40</v>
      </c>
      <c r="U1" s="7" t="str">
        <f>T("11.20")</f>
        <v>11.20</v>
      </c>
      <c r="V1" s="7" t="str">
        <f>T("")</f>
        <v/>
      </c>
      <c r="W1" s="7" t="str">
        <f>T("13.30")</f>
        <v>13.30</v>
      </c>
      <c r="X1" s="7" t="str">
        <f>T("15.10")</f>
        <v>15.10</v>
      </c>
      <c r="Y1" s="7" t="str">
        <f>T("17.00")</f>
        <v>17.00</v>
      </c>
      <c r="Z1" s="7" t="str">
        <f>T("18.40")</f>
        <v>18.40</v>
      </c>
      <c r="AA1" s="7" t="str">
        <f>T("")</f>
        <v/>
      </c>
      <c r="AB1" s="7"/>
      <c r="AD1" s="10"/>
      <c r="AE1" s="10"/>
      <c r="AF1" s="10"/>
      <c r="AG1" s="10"/>
      <c r="AH1" s="10"/>
      <c r="AI1" s="10"/>
      <c r="AJ1" s="10"/>
      <c r="AK1" s="10"/>
      <c r="AL1" s="10"/>
      <c r="AM1" s="10"/>
      <c r="AN1" s="11" t="str">
        <f>IF(COUNTBLANK(AD1:AM1)=10,"",MID($B1,1,FIND(" ",$B1)-1))</f>
        <v/>
      </c>
      <c r="AO1" s="10" t="str">
        <f>IF(AD1="","",CONCATENATE(AD1," ",$AN1))</f>
        <v/>
      </c>
      <c r="AP1" s="10" t="str">
        <f t="shared" ref="AP1:AX16" si="0">IF(AE1="","",CONCATENATE(AE1," ",$AN1))</f>
        <v/>
      </c>
      <c r="AQ1" s="10" t="str">
        <f t="shared" si="0"/>
        <v/>
      </c>
      <c r="AR1" s="10" t="str">
        <f t="shared" si="0"/>
        <v/>
      </c>
      <c r="AS1" s="10" t="str">
        <f t="shared" si="0"/>
        <v/>
      </c>
      <c r="AT1" s="10" t="str">
        <f t="shared" si="0"/>
        <v/>
      </c>
      <c r="AU1" s="10" t="str">
        <f t="shared" si="0"/>
        <v/>
      </c>
      <c r="AV1" s="10" t="str">
        <f t="shared" si="0"/>
        <v/>
      </c>
      <c r="AW1" s="10" t="str">
        <f t="shared" si="0"/>
        <v/>
      </c>
      <c r="AX1" s="10" t="str">
        <f t="shared" si="0"/>
        <v/>
      </c>
      <c r="AZ1" s="12" t="str">
        <f>IF(AD1="","",ROW())</f>
        <v/>
      </c>
      <c r="BA1" s="12" t="str">
        <f t="shared" ref="BA1:BI16" si="1">IF(AE1="","",ROW())</f>
        <v/>
      </c>
      <c r="BB1" s="12" t="str">
        <f t="shared" si="1"/>
        <v/>
      </c>
      <c r="BC1" s="12" t="str">
        <f t="shared" si="1"/>
        <v/>
      </c>
      <c r="BD1" s="12" t="str">
        <f t="shared" si="1"/>
        <v/>
      </c>
      <c r="BE1" s="12" t="str">
        <f t="shared" si="1"/>
        <v/>
      </c>
      <c r="BF1" s="12" t="str">
        <f t="shared" si="1"/>
        <v/>
      </c>
      <c r="BG1" s="12" t="str">
        <f t="shared" si="1"/>
        <v/>
      </c>
      <c r="BH1" s="12" t="str">
        <f t="shared" si="1"/>
        <v/>
      </c>
      <c r="BI1" s="12" t="str">
        <f t="shared" si="1"/>
        <v/>
      </c>
    </row>
    <row r="2" spans="1:61" ht="23.25" customHeight="1" x14ac:dyDescent="0.2">
      <c r="A2" s="1">
        <f ca="1">IF(COUNTIF($D2:$L2," ")=10,"",IF(VLOOKUP(MAX($A$1:A1),$A$1:C1,3,FALSE)=0,"",MAX($A$1:A1)+1))</f>
        <v>2</v>
      </c>
      <c r="B2" s="13" t="str">
        <f>$B1</f>
        <v>Аверченко В.Ю.</v>
      </c>
      <c r="C2" s="2" t="str">
        <f ca="1">IF($B2="","",$R$2)</f>
        <v>Пн 23.11.20</v>
      </c>
      <c r="D2" s="14" t="str">
        <f t="shared" ref="D2:K2" ca="1" si="2">IF($B2&gt;"",IF(ISERROR(SEARCH($B2,S$2))," ",MID(S$2,FIND("%курс ",S$2,FIND($B2,S$2))+6,7)&amp;"
("&amp;MID(S$2,FIND("ауд.",S$2,FIND($B2,S$2))+4,FIND("№",S$2,FIND("ауд.",S$2,FIND($B2,S$2)))-(FIND("ауд.",S$2,FIND($B2,S$2))+4))&amp;")"),"")</f>
        <v xml:space="preserve"> </v>
      </c>
      <c r="E2" s="14" t="str">
        <f t="shared" ca="1" si="2"/>
        <v>С -11-2
(ДОТ)</v>
      </c>
      <c r="F2" s="14" t="str">
        <f t="shared" ca="1" si="2"/>
        <v>П -11-3
(К 103)</v>
      </c>
      <c r="G2" s="14" t="str">
        <f t="shared" ca="1" si="2"/>
        <v xml:space="preserve"> </v>
      </c>
      <c r="H2" s="14" t="str">
        <f t="shared" ca="1" si="2"/>
        <v>П -11-3
(К 103)</v>
      </c>
      <c r="I2" s="14" t="str">
        <f t="shared" ca="1" si="2"/>
        <v>П -11-2
(ДОТ)</v>
      </c>
      <c r="J2" s="14" t="str">
        <f t="shared" ca="1" si="2"/>
        <v>П -11-2
(ДОТ)</v>
      </c>
      <c r="K2" s="14" t="str">
        <f t="shared" ca="1" si="2"/>
        <v xml:space="preserve"> </v>
      </c>
      <c r="L2" s="14"/>
      <c r="M2" s="1"/>
      <c r="O2" s="15"/>
      <c r="Q2" s="17" t="str">
        <f>T(" 8.00")</f>
        <v xml:space="preserve"> 8.00</v>
      </c>
      <c r="R2" s="18" t="str">
        <f ca="1">CHOOSE(WEEKDAY(ROW(),2),"Пн","Вт","Ср","Чт","Пт","Сб","Вс")&amp;" "&amp;TEXT($R$1-WEEKDAY($R$1,2)+(ROW()-1),"ДД.ММ.ГГ")</f>
        <v>Пн 23.11.20</v>
      </c>
      <c r="S2" s="19" t="str">
        <f ca="1">CONCATENATE([1]Сводное!C2,[1]Сводное!C10,[1]Сводное!C18,[1]Сводное!C26)</f>
        <v>8.00 15 пр.Марина И.В.,ауд.П-109№ Рожкова М.П.Английский/Немецкий языкауд.П-401№ 15 пр.Самойлов А.М.Физическая культураауд.с/зал (СКК им. Блинова)№ 10 пр.Третьякова Н.С.Русский языкауд.П-307№ 9 пр.Клепиков В.И.Астрономияауд.П-407№ 15 пр.Самойлов А.М.Физическая культураауд.с/зал (СКК им. Блинова)№ %курс С -9 -18.00 14 пр.Самойлов А.М.Физическая культураауд.с/зал (СКК им. Блинова)№ %курс ЗИ -9-18.00 40 пр. Тавченко В.Ю.Математика: алгебра и начала математического анализа, геометрияауд.П-102№ 40 пр. Тавченко В.Ю.Математика: алгебра и начала математического анализа, геометрияауд.П-102№ 9 пр.Воронков О.Ю. ОБЖауд.П-203№ 30 пр.Короп В.О.Правоауд.П-301№ 43 пр. Усольцева А.Н.Математика: алгебра и начала математического анализа, геометрияауд.П-304№ 12 пр.Чижова К.Ю.Родной языкауд.П-205№ 32 пр.Лило А.В.Правоауд.П-306№ 15 пр.Самойлов А.М.Физическая культураауд.с/зал (СКК им. Блинова)№ № 17 пр.Полякова Т.А.Литератураауд.П-107№ 20 л.Бондарь И.М.Историяауд.П-202№ № %курс П -9 -18.00 15 пр.Павлова Г.Ю.,ауд.П-309№ Рожкова М.П.Английский/Немецкий языкауд.П-401№ 7 пр.Клепикова Т.В.Естествознание(биология) ауд.П-411№ № %курс СА -9-18.00 № № № № № %курс С -11-18.00 № № № № № № № %курс П -11-18.00 № № № %курс СА-11-18.00 № № № № № %курс С -9 -28.00 № %курс ЗИ -9-28.00 № № № № № № № № %курс П -9 -28.00 № № № %курс СА -9-28.00 11 л.Поляков Д.НСтраховое делоауд.ДОТ№ № № %курс С -11-28.00 № № № № № № %курс П -11-28.00 27 пр.Агашкова М.С.Уголовный процессауд.ДОТ№ № %курс СА-11-28.00 24 пр.Антоненко Д.В.Основы экологического праваауд.ДОТ№ 22 пр.Касимовская О.А.Финансовое правоауд.ДОТ№ %курс С -9 -38.00 № № № № %курс П -9 -38.00 24 пр. Пошиванюк Л.Ю.Особенности рассмотрения отдельных категорий гражданских делауд.ДОТ№ 24 пр. Пошиванюк Л.Ю.Особенности рассмотрения отдельных категорий гражданских делауд.ДОТ№ %курс СА -9-38.00 28 пр.Нестеров А.А.Финансовое и налоговое правоауд.К 103№ 23 л.Голышева И.Б.Профессиональная риторикаауд.К 116№ %курс П -11-38.00 26 пр.Мухин Е.М.Огневая подготовкаауд.П-110№ 8 пр.Хмара А.С.Иностранный языкауд.П-405№ № 33 пр.Неупокоева О.В.Уголовно-исполнительное правоауд.П-206№ %курс П -9 -4</v>
      </c>
      <c r="T2" s="19" t="str">
        <f ca="1">CONCATENATE([1]Сводное!D2,[1]Сводное!D10,[1]Сводное!D18,[1]Сводное!D26)</f>
        <v>9.40 27 пр.Колупайло Е.В.Экономикаауд.П-203№ 12 пр.Клепикова Т.В.Естествознание(химия)ауд.П-405№ 15 пр.Самойлов А.М.Физическая культураауд.с/зал (СКК им. Блинова)№ 15 пр.Марина И.В.Иностранный язык ауд.П-407№ 6 пр.Здобнов А.А. ОБЖауд.П-408№ %курс С -9 -19.40 49 пр. Завьялова Н.Н.Математика: алгебра и начала математического анализа, геометрияауд.П-107№ %курс ЗИ -9-19.40 10 пр.Третьякова Н.С.Русский языкауд.П-109№ 30 пр.Короп В.О.Правоауд.П-205№ 12 пр.Клепиков В.И.Естествознание(физика)ауд.П-202№ 12 пр.Клепиков В.И.Естествознание(физика)ауд.П-202№ 12 пр.Чижова К.Ю.Родной языкауд.П-304№ 15 пр.Самойлов А.М.Физическая культураауд.с/зал (СКК им. Блинова)№ 43 пр. Усольцева А.Н.Математика: алгебра и начала математического анализа, геометрияауд.П-306№ 32 пр.Лило А.В.Правоауд.П-307№ 15 пр.Самойлов А.М.Физическая культураауд.с/зал (СКК им. Блинова)№ 15 пр.Самойлов А.М.Физическая культураауд.с/зал (СКК им. Блинова)№ 17 пр.Полякова Т.А.Литератураауд.П-310№ 9 пр.Воронков О.Ю. ОБЖауд.П-401№ %курс П -9 -19.40 14 пр.Долганева А.С.Обществознаниеауд.П-410№ 15 пр.Павлова Г.Ю.Иностранный язык ауд.П-411№ 38 пр. Тавченко В.Ю.Математика: алгебра и начала математического анализа, геометрияауд.П-309№ %курс СА -9-19.40 № № № № № %курс С -11-19.40 № № № № № № № %курс П -11-19.40 26-10 л.Лапина Н.И.Правоохранительные и судебные органыауд.П-308№ № № %курс СА-11-19.40 № № № № № %курс С -9 -29.40 11 пр.Аршба Т.В.Программно-аппаратные средства ЗИауд.ДОТ№ %курс ЗИ -9-29.40 № № № № № № № № %курс П -9 -29.40 № № № %курс СА -9-29.40 22 пр.Касимовская О.А.Финансовое правоауд.ДОТ№ 12 пр.Аверченко В.Ю.Психология социально-правовой деятельностиауд.ДОТ№ 22 пр.Башурова Е.В.Право социального обеспеченияауд.ДОТ№ %курс С -11-29.40 № № № № № № %курс П -11-29.40 27 пр.Бурьян Н.Н.Право социального обеспеченияауд.ДОТ№ 27 пр.Агашкова М.С.Уголовный процессауд.ДОТ№ %курс СА-11-29.40 10 пр.Поляков Д.Н.Страховое делоауд.ДОТ№ 24 пр.Антоненко Д.В.Основы экологического праваауд.ДОТ№ %курс С -9 -39.40 № № № № %курс П -9 -39.40 21 л.Пошиванюк Л.Ю.Гражданский процессауд.ДОТ№ № %курс СА -9-39.40 6 пр.Лепихова Е.А.Трудовое правоауд.К 103№ 7 пр.Хмара А.С.,ауд.К 116№ Рожкова М.П.Иностранный языкауд.К 117№ %курс П -11-39.40 34 пр.Неупокоева О.В.Уголовно-исполнительное правоауд.П-402№ 26 пр.Мухин Е.М.Огневая подготовкаауд.П-110№ 28 пр.Нестеров А.А.Финансовое и налоговое правоауд.П-301№ 34 пр.Пошелов П.В.Основы уголовно-правовой политикиауд.П-206№ %курс П -9 -4</v>
      </c>
      <c r="U2" s="19" t="str">
        <f ca="1">CONCATENATE([1]Сводное!E2,[1]Сводное!E10,[1]Сводное!E18,[1]Сводное!E26)</f>
        <v>11.20 19 пр.Фадеев С.А.Информатика ауд.П-308№ 27 пр.Колупайло Е.В.Экономикаауд.П-405№ 16 пр.Гамбург Е.Н.Историяауд.П-307№ 6 пр.Здобнов А.А. ОБЖауд.П-407№ 13 л.Короп В.О.Обществознаниеауд.П-408№ %курс С -9 -111.20 15 пр.Рогачёва Е.А.Историяауд.П-107№ %курс ЗИ -9-111.20 41 пр. Тавченко В.Ю.Математика: алгебра и начала математического анализа, геометрияауд.П-102№ 41 пр. Тавченко В.Ю.Математика: алгебра и начала математического анализа, геометрияауд.П-102№ 16 пр.Марина И.В.Иностранный язык ауд.П-203№ 9 пр.Воронков О.Ю. ОБЖауд.П-301№ 33 пр.Лило А.В.Правоауд.П-304№ 10 пр.Третьякова Н.С.Русский языкауд.П-205№ 12 пр.Клепиков В.И.Естествознание(физика)ауд.П-306№ 12 пр.Клепиков В.И.Естествознание(физика)ауд.П-306№ 15 пр.Долганева А.С.Обществознаниеауд.П-309№ 17 пр.Проскурякова Т.В.Иностранный язык ауд.П-109№ 43 пр. Усольцева А.Н.Математика: алгебра и начала математического анализа, геометрияауд.П-310№ 17 пр.Полякова Т.А.Литератураауд.П-401№ %курс П -9 -111.20 12 пр.Фокина С.В.Географияауд.П-410№ 16 л.Хамзин В.Р.Информатика ауд.П-202№ № %курс СА -9-111.20 № № № № № %курс С -11-111.20 11-11 л.Дригичев Е.В.Огневая подготовкаауд.к-310№ № № № № № № %курс П -11-111.20 26-9 л.Неупокоева О.В.Уголовное правоауд.П-201№ 26-10 л.Лапина Н.И.Правоохранительные и судебные органыауд.П-302№ 26-10 л.Лапина Н.И.Правоохранительные и судебные органыауд.П-302№ %курс СА-11-111.20 № № № № № %курс С -9 -211.20 12 пр.Аршба Т.В.Программно-аппаратные средства ЗИауд.ДОТ№ %курс ЗИ -9-211.20 № № № № 29-20 пр.Демьяненко И.И.Правоохранительные и судебные органыауд.ДОТ№ № № № %курс П -9 -211.20 № № № %курс СА -9-211.20 13 пр.Агашкова М.С.Уголовный процессауд.ДОТ№ 23 л.Касимовская О.А.Финансовое правоауд.ДОТ№ № %курс С -11-211.20 № № № № № № %курс П -11-211.20 24 пр. Пошиванюк Л.Ю.Особенности рассмотрения отдельных категорий гражданских делауд.ДОТ№ 24 пр. Пошиванюк Л.Ю.Особенности рассмотрения отдельных категорий гражданских делауд.ДОТ№ %курс СА-11-211.20 10 пр.Самойлов А.М.Физическая культураауд.ДОТ№ 10 пр.Самойлов А.М.Физическая культураауд.ДОТ№ %курс С -9 -311.20 № № № 26-19 пр.Садыков Д.Ж.Трудовое правоауд.ДОТ№ %курс П -9 -311.20 11 пр.Самойлов А.М.Физическая культураауд.ДОТ№ 11 пр.Самойлов А.М.Физическая культураауд.ДОТ№ %курс СА -9-311.20 28 пр.Аверченко В.Ю.Конфликтология и профессиональная этикаауд.К 103№ 6 пр.Лепихова Е.А.Трудовое правоауд.К 116№ %курс П -11-311.20 27 л.Нестеров А.А.Финансовое и налоговое правоауд.П-402№ № 26 пр.Мухин Е.М.Огневая подготовкаауд.П-110№ 9 пр.Хмара А.С.,ауд.П-206№ Рожкова М.П.Иностранный языкауд.П-411№ %курс П -9 -4</v>
      </c>
      <c r="V2" s="19" t="str">
        <f ca="1">CONCATENATE([1]Сводное!F2,[1]Сводное!F10,[1]Сводное!F18,[1]Сводное!F26)</f>
        <v/>
      </c>
      <c r="W2" s="19" t="str">
        <f ca="1">CONCATENATE([1]Сводное!G2,[1]Сводное!G10,[1]Сводное!G18,[1]Сводное!G26)</f>
        <v>13.30 13 л.Короп В.О.Обществознаниеауд.П-202№ № № № № %курс С -9 -113.30 № %курс ЗИ -9-113.30 № № № № № № № 11 пр.Третьякова Н.С.Русский языкауд.П-307№ 33 пр.Лило А.В.Правоауд.П-309№ 12 пр.Клепиков В.И.Естествознание(физика)ауд.П-102№ 12 пр.Клепиков В.И.Естествознание(физика)ауд.П-102№ № %курс П -9 -113.30 № № 39 пр. Тавченко В.Ю.Математика: алгебра и начала математического анализа, геометрияауд.П-310№ %курс СА -9-113.30 14-9 пр.Колупайло Е.В.Статистикаауд.П-205№ 17-11 пр.Рогачёва Е.А.Историяауд.П-203№ 14 пр.Самойлов А.М.Физическая культураауд.с/зал (СКК им. Блинова)№ 26-8 л.Цыганова А.А.Гражданское правоауд.П-306№ 26-8 л.Цыганова А.А.Гражданское правоауд.П-306№ %курс С -11-113.30 25-19 пр.Башурова Е.В.Гражданское правоауд.П-301№ 11 пр.Самойлов А.М.Физическая культураауд.с/зал (СКК им. Блинова)№ № № № № № %курс П -11-113.30 14 пр.Самойлов А.М.Физическая культураауд.с/зал (СКК им. Блинова)№ 26-9 л.Неупокоева О.В.Уголовное правоауд.П-302№ 26-9 л.Неупокоева О.В.Уголовное правоауд.П-302№ %курс СА-11-113.30 № № № 24-18 пр.Голубь Е.В.Конституционное право ауд.ДОТ№ № %курс С -9 -213.30 13 пр.Аршба Т.В.Программно-аппаратные средства ЗИауд.ДОТ№ %курс ЗИ -9-213.30 № № № 10 пр.Самойлов А.М.Физическая культураауд.ДОТ№ 26-16 пр.Поляков Д.Н.Конституционное право Россииауд.ДОТ№ 29-20 пр.Демьяненко И.И.Правоохранительные и судебные органыауд.ДОТ№ № № %курс П -9 -213.30 № № 26-10 л.Лапина Н.И.Правоохранительные и судебные органыауд.ДОТ№ %курс СА -9-213.30 № 24 л.Касимовская О.А.Финансовое правоауд.ДОТ№ № %курс С -11-213.30 № № 20-13 пр.Дригичев Е.В.Огневая подготовкаауд.ДОТ№ № № № %курс П -11-213.30 № 7 пр.Полякова Т.А.Русский язык и культура речиауд.ДОТ№ %курс СА-11-213.30 № № %курс С -9 -313.30 26-19 пр.Садыков Д.Ж.Трудовое правоауд.ДОТ№ № 13 пр.Самойлов А.М.Физическая культураауд.ДОТ№ 20-13 пр.Мухин Е.М.Огневая подготовкаауд.ДОТ№ %курс П -9 -313.30 № 20 пр.Кожевникова Ю.С.Судебное делопроизводствоауд.ДОТ№ %курс СА -9-313.30 29 пр.Аверченко В.Ю.Конфликтология и профессиональная этикаауд.К 103№ 28 пр.Нестеров А.А.Финансовое и налоговое правоауд.К 116№ %курс П -11-313.30 № № 9 пр.Хмара А.С.Иностранный языкауд.П-206№ № %курс П -9 -4</v>
      </c>
      <c r="X2" s="19" t="str">
        <f ca="1">CONCATENATE([1]Сводное!H2,[1]Сводное!H10,[1]Сводное!H18,[1]Сводное!H26)</f>
        <v>15.10 № № № № № %курс С -9 -115.10 № %курс ЗИ -9-115.10 № № № № № № № № № № № № %курс П -9 -115.10 № № № %курс СА -9-115.10 20-13 прМорозова И.А.Информатика ауд.П-207№ 13 пр.Павлова Г.Ю.Иностранный языкауд.П-203№ 26-8 л.Цыганова А.А.Гражданское правоауд.П-205№ 17-11 пр.Усольцева А.Н.Математикаауд.П-306№ 17-11 пр.Усольцева А.Н.Математикаауд.П-306№ %курс С -11-115.10 16-8 л.Бурьян Н.Н.Теория государства и праваауд.П-302№ № 19-12 пр.Фокина С.В.Историяауд.П-301№ 11 пр.Самойлов А.М.Физическая культураауд.с/зал (СКК им. Блинова)№ 26-16 пр.Мартыненко М.В.Конституционное право Россииауд.П-107№ 16-8 л.Лысаченко Е.Н.Теория государства и праваауд.П-102№ 16-8 л.Лысаченко Е.Н.Теория государства и праваауд.П-102№ %курс П -11-115.10 14-10 пр.Фадеев С.А.Информатика ауд.П-308№ 24-16 пр.Голубь Е.В.Конституционное право ауд.П-307№ 18-11 пр.Завьялова Н.Н.Информ. технологии в деят-ти судаауд.П-201№ %курс СА-11-115.10 18-7 л.Бондарь И.М.Историяауд.ДОТ№ 18-7 л.Бондарь И.М.Историяауд.ДОТ№ 15 пр.Самойлов А.М.Физическая культураауд.ДОТ№ 13 пр.Проскурякова Т.В.Иностранный языкауд.ДОТ№ 14-9 пр.Колупайло Е.В.Статистикаауд.ДОТ№ %курс С -9 -215.10 № %курс ЗИ -9-215.10 28-9 л.Демьяненко И.И.Правоохранительные и судебные органыауд.ДОТ№ № 13-9 пр.Панкратова А.В.Делопроизводство и режим секретностиауд.ДОТ№ 11 пр.Хмара А.С.Иностранный языкауд.ДОТ№ 9 пр.Самойлов А.М.Физическая культураауд.ДОТ№ 26-16 пр.Поляков Д.Н.Конституционное право Россииауд.ДОТ№ 26-8 л.Башурова Е.В.Гражданское правоауд.ДОТ№ № %курс П -9 -215.10 26-10 л.Лапина Н.И.Правоохранительные и судебные органыауд.ДОТ№ 26-10 л.Лапина Н.И.Правоохранительные и судебные органыауд.ДОТ№ 11-6 пр.Чижова К.Ю.Русский язык и культура речиауд.ДОТ№ %курс СА -9-215.10 № № № %курс С -11-215.10 13 пр.Самойлов А.М.Физическая культураауд.ДОТ№ 20-13 пр.Дригичев Е.В.Огневая подготовкаауд.ДОТ№ 17-10 пр.Аверченко В.Ю.Конфликтология и профес. этикаауд.ДОТ№ 34-24 пр.Шубин С.Б.Специальная техникаауд.ДОТ№ 27-20 пр.Хараман С.В.Тактико-специальная подготовкаауд.ДОТ№ 27-20 пр.Хараман С.В.Тактико-специальная подготовкаауд.ДОТ№ %курс П -11-215.10 № № %курс СА-11-215.10 № № %курс С -9 -315.10 20-13 пр.Мухин Е.М.Огневая подготовкаауд.ДОТ№ 20-13 пр.Мухин Е.М.Огневая подготовкаауд.ДОТ№ 26-19 пр.Садыков Д.Ж.Трудовое правоауд.ДОТ№ 13 пр.Марина И.В., Рожкова М.П.Иностранный языкауд.ДОТ№ %курс П -9 -315.10 № № %курс СА -9-315.10 № № %курс П -11-315.10 № № № № %курс П -9 -4</v>
      </c>
      <c r="Y2" s="19" t="str">
        <f ca="1">CONCATENATE([1]Сводное!I2,[1]Сводное!I10,[1]Сводное!I18,[1]Сводное!I26)</f>
        <v>17.00 № № № № № %курс С -9 -117.00 № %курс ЗИ -9-117.00 № № № № № № № № № № № № %курс П -9 -117.00 № № № %курс СА -9-117.00 17-11 пр.Усольцева А.Н.Математикаауд.П-205№ 10-5 пр.Голышева И.Б.Русский язык и культура речиауд.П-203№ 21-14 прМорозова И.А.Информатика ауд.П-207№ 13-7 л.Воронков О.Ю.Безопасность жизнедеятельностиауд.П-306№ № %курс С -11-117.00 № № 16-8 л.Бурьян Н.Н.Теория государства и праваауд.П-302№ № 16-8 л.Лысаченко Е.Н.Теория государства и праваауд.П-107№ 19-12 пр.Фокина С.В.Историяауд.П-102№ 26-16 пр.Мартыненко М.В.Конституционное право Россииауд.П-109№ %курс П -11-117.00 № 18-11 пр.Завьялова Н.Н.Информ. технологии в деят-ти судаауд.П-201№ 13-9 пр.Фадеев С.А.Информатика ауд.П-308№ %курс СА-11-117.00 16-6 л.Тавченко В.Ю.Математикаауд.ДОТ№ № 18-7 л.Бондарь И.М.Историяауд.ДОТ№ 14-9 пр.Колупайло Е.В.Статистикаауд.ДОТ№ 13 пр.Павлова Г.Ю., Рожкова М.П.Иностранный языкауд.ДОТ№ %курс С -9 -217.00 № %курс ЗИ -9-217.00 13-9 пр.Панкратова А.В.Делопроизводство и режим секретностиауд.ДОТ№ 11-5 пр.Здобнов А.А.Безопасность жизнедеятельностиауд.ДОТ№ 28-9 л.Демьяненко И.И.Правоохранительные и судебные органыауд.ДОТ№ № № 11-9 пр.Рожкова О.И.Нач. проф. подготовка и введение в специальностьауд.ДОТ№ 10 пр.Самойлов А.М.Физическая культураауд.ДОТ№ 10 пр.Самойлов А.М.Физическая культураауд.ДОТ№ %курс П -9 -217.00 11-6 пр.Чижова К.Ю.Русский язык и культура речиауд.ДОТ№ 24-15 пр.Нестеров А.А.Конституционное право ауд.ДОТ№ 13 пр.Проскурякова Т.В., Рожкова М.П.Иностранный языкауд.ДОТ№ %курс СА -9-217.00 № № № %курс С -11-217.00 17-10 пр.Аверченко В.Ю.Конфликтология и профес. этикаауд.ДОТ№ 13 пр.Марина И.В.Иностранный языкауд.ДОТ№ 24-9 л.Сынтин А.В.Уголовное правоауд.ДОТ№ 24-9 л.Сынтин А.В.Уголовное правоауд.ДОТ№ 35-11 л.Шубин С.Б.Специальная техникаауд.ДОТ№ 35-11 л.Шубин С.Б.Специальная техникаауд.ДОТ№ %курс П -11-217.00 № № %курс СА-11-217.00 № № %курс С -9 -317.00 27-18 пр.Пошелов П.В.Уголовный процессауд.ДОТ№ 26-19 пр.Садыков Д.Ж.Трудовое правоауд.ДОТ№ 28-8 л.Хараман С.В.Тактико-специальная подготовкаауд.ДОТ№ № %курс П -9 -317.00 № № %курс СА -9-317.00 № № %курс П -11-317.00 № № № № %курс П -9 -4</v>
      </c>
      <c r="Z2" s="19" t="str">
        <f ca="1">CONCATENATE([1]Сводное!J2,[1]Сводное!J10,[1]Сводное!J18,[1]Сводное!J26)</f>
        <v>18.40 № № № № № %курс С -9 -118.40 № %курс ЗИ -9-118.40 № № № № № № № № № № № № %курс П -9 -118.40 № № № %курс СА -9-118.40 № № № № № %курс С -11-118.40 № № 27-17 пр.Бурыгина Т.С.Правоохранительные и судебные органыауд.П-107№ 12-8 пр.Завьялова Н.Н.Информатика и ИТ в проф.деятельностиауд.П-201№ 26-7 л.Лысаченко Е.Н.Гражданское правоауд.П-102№ 26-7 л.Лысаченко Е.Н.Гражданское правоауд.П-102№ 12 пр.Проскурякова Т.В.Иностранный языкауд.П-109№ %курс П -11-118.40 № № № %курс СА-11-118.40 30-18 пр.Канзачаков А.В.Теория государства и праваауд.ДОТ№ 24-18 пр.Голубь Е.В.Конституционное право ауд.ДОТ№ 14-9 пр.Колупайло Е.В.Статистикаауд.ДОТ№ 18-7 л.Короп В.О.Историяауд.ДОТ№ № %курс С -9 -218.40 11-5 пр.Здобнов А.А.Безопасность жизнедеятельностиауд.ДОТ№ 13-9 пр.Панкратова А.В.Делопроизводство и режим секретностиауд.ДОТ№ 11 пр.Хмара А.С.Иностранный языкауд.ДОТ№ 11-7 пр.Хамзин В.Р.Информатика и ИТ в проф.деятельностиауд.ДОТ№ № № 17-10 пр.Бондарь И.М.Историяауд.ДОТ№ 17-10 пр.Бондарь И.М.Историяауд.ДОТ№ %курс П -9 -218.40 30-18 пр.Азнаурова М.А.Теория государства и праваауд.ДОТ№ 11-6 пр.Чижова К.Ю.Русский язык и культура речиауд.ДОТ№ № %курс СА -9-218.40 № № № %курс С -11-218.40 35-11 л.Шубин С.Б.Специальная техникаауд.ДОТ№ 35-11 л.Шубин С.Б.Специальная техникаауд.ДОТ№ № 27-19 пр.Пошелов П.В.Уголовный процессауд.ДОТ№ 24-9 л.Трушкин И.Е.Уголовное правоауд.ДОТ№ № %курс П -11-218.40 № № %курс СА-11-218.40 28-8 л.Хараман С.В.Тактико-специальная подготовкаауд.ДОТ№ № № № %курс П -9 -318.40 № № %курс СА -9-318.40 № № %курс П -11-318.40 № № № № %курс П -9 -4</v>
      </c>
      <c r="AA2" s="19" t="str">
        <f ca="1">CONCATENATE([1]Сводное!K2,[1]Сводное!K10,[1]Сводное!K18,[1]Сводное!K26)</f>
        <v/>
      </c>
      <c r="AB2" s="19" t="str">
        <f>CONCATENATE([1]Сводное!L2,[1]Сводное!L10,[1]Сводное!L18,[1]Сводное!L26)</f>
        <v/>
      </c>
      <c r="AD2" s="20" t="str">
        <f t="shared" ref="AD2:AJ8" ca="1" si="3">IF(D2=" ","",IF(D2="","",CONCATENATE($C2," ",D$1," ",MID(D2,10,5))))</f>
        <v/>
      </c>
      <c r="AE2" s="20" t="str">
        <f t="shared" ca="1" si="3"/>
        <v>Пн 23.11.20  9.40 ДОТ)</v>
      </c>
      <c r="AF2" s="20" t="str">
        <f t="shared" ca="1" si="3"/>
        <v>Пн 23.11.20 11.20 К 103</v>
      </c>
      <c r="AG2" s="20" t="str">
        <f t="shared" ca="1" si="3"/>
        <v/>
      </c>
      <c r="AH2" s="20" t="str">
        <f t="shared" ca="1" si="3"/>
        <v>Пн 23.11.20 13.30 К 103</v>
      </c>
      <c r="AI2" s="20" t="str">
        <f t="shared" ca="1" si="3"/>
        <v>Пн 23.11.20 15.10 ДОТ)</v>
      </c>
      <c r="AJ2" s="20" t="str">
        <f t="shared" ca="1" si="3"/>
        <v>Пн 23.11.20 17.00 ДОТ)</v>
      </c>
      <c r="AK2" s="20" t="e">
        <f>IF(#REF!=" ","",IF(#REF!="","",CONCATENATE($C2," ",#REF!," ",MID(#REF!,10,5))))</f>
        <v>#REF!</v>
      </c>
      <c r="AL2" s="20" t="str">
        <f ca="1">IF(K2=" ","",IF(K2="","",CONCATENATE($C2," ",K$1," ",MID(K2,10,5))))</f>
        <v/>
      </c>
      <c r="AM2" s="20" t="str">
        <f>IF(L2=" ","",IF(L2="","",CONCATENATE($C2," ",L$1," ",MID(L2,10,5))))</f>
        <v/>
      </c>
      <c r="AN2" s="11" t="str">
        <f t="shared" ref="AN2:AN65" ca="1" si="4">IF(COUNTBLANK(AD2:AM2)=10,"",MID($B2,1,FIND(" ",$B2)-1))</f>
        <v>Аверченко</v>
      </c>
      <c r="AO2" s="10" t="str">
        <f t="shared" ref="AO2:AX65" ca="1" si="5">IF(AD2="","",CONCATENATE(AD2," ",$AN2))</f>
        <v/>
      </c>
      <c r="AP2" s="10" t="str">
        <f t="shared" ca="1" si="0"/>
        <v>Пн 23.11.20  9.40 ДОТ) Аверченко</v>
      </c>
      <c r="AQ2" s="10" t="str">
        <f t="shared" ca="1" si="0"/>
        <v>Пн 23.11.20 11.20 К 103 Аверченко</v>
      </c>
      <c r="AR2" s="10" t="str">
        <f t="shared" ca="1" si="0"/>
        <v/>
      </c>
      <c r="AS2" s="10" t="str">
        <f t="shared" ca="1" si="0"/>
        <v>Пн 23.11.20 13.30 К 103 Аверченко</v>
      </c>
      <c r="AT2" s="10" t="str">
        <f t="shared" ca="1" si="0"/>
        <v>Пн 23.11.20 15.10 ДОТ) Аверченко</v>
      </c>
      <c r="AU2" s="10" t="str">
        <f t="shared" ca="1" si="0"/>
        <v>Пн 23.11.20 17.00 ДОТ) Аверченко</v>
      </c>
      <c r="AV2" s="10" t="e">
        <f t="shared" si="0"/>
        <v>#REF!</v>
      </c>
      <c r="AW2" s="10" t="str">
        <f t="shared" ca="1" si="0"/>
        <v/>
      </c>
      <c r="AX2" s="10" t="str">
        <f t="shared" si="0"/>
        <v/>
      </c>
      <c r="AZ2" s="12" t="str">
        <f t="shared" ref="AZ2:BI65" ca="1" si="6">IF(AD2="","",ROW())</f>
        <v/>
      </c>
      <c r="BA2" s="12">
        <f t="shared" ca="1" si="1"/>
        <v>2</v>
      </c>
      <c r="BB2" s="12">
        <f t="shared" ca="1" si="1"/>
        <v>2</v>
      </c>
      <c r="BC2" s="12" t="str">
        <f t="shared" ca="1" si="1"/>
        <v/>
      </c>
      <c r="BD2" s="12">
        <f t="shared" ca="1" si="1"/>
        <v>2</v>
      </c>
      <c r="BE2" s="12">
        <f t="shared" ca="1" si="1"/>
        <v>2</v>
      </c>
      <c r="BF2" s="12">
        <f t="shared" ca="1" si="1"/>
        <v>2</v>
      </c>
      <c r="BG2" s="12" t="e">
        <f t="shared" si="1"/>
        <v>#REF!</v>
      </c>
      <c r="BH2" s="12" t="str">
        <f t="shared" ca="1" si="1"/>
        <v/>
      </c>
      <c r="BI2" s="12" t="str">
        <f t="shared" si="1"/>
        <v/>
      </c>
    </row>
    <row r="3" spans="1:61" ht="23.25" customHeight="1" x14ac:dyDescent="0.2">
      <c r="A3" s="1">
        <f ca="1">IF(COUNTIF($D3:$L3," ")=10,"",IF(VLOOKUP(MAX($A$1:A2),$A$1:C2,3,FALSE)=0,"",MAX($A$1:A2)+1))</f>
        <v>3</v>
      </c>
      <c r="B3" s="13" t="str">
        <f>$B1</f>
        <v>Аверченко В.Ю.</v>
      </c>
      <c r="C3" s="2" t="str">
        <f ca="1">IF($B3="","",$R$3)</f>
        <v>Вт 24.11.20</v>
      </c>
      <c r="D3" s="14" t="str">
        <f t="shared" ref="D3:K3" ca="1" si="7">IF($B3&gt;"",IF(ISERROR(SEARCH($B3,S$3))," ",MID(S$3,FIND("%курс ",S$3,FIND($B3,S$3))+6,7)&amp;"
("&amp;MID(S$3,FIND("ауд.",S$3,FIND($B3,S$3))+4,FIND("№",S$3,FIND("ауд.",S$3,FIND($B3,S$3)))-(FIND("ауд.",S$3,FIND($B3,S$3))+4))&amp;")"),"")</f>
        <v xml:space="preserve"> </v>
      </c>
      <c r="E3" s="14" t="str">
        <f t="shared" ca="1" si="7"/>
        <v>П -9 -4
(К 303)</v>
      </c>
      <c r="F3" s="14" t="str">
        <f t="shared" ca="1" si="7"/>
        <v>С -11-2
(ДОТ)</v>
      </c>
      <c r="G3" s="14" t="str">
        <f t="shared" ca="1" si="7"/>
        <v xml:space="preserve"> </v>
      </c>
      <c r="H3" s="14" t="str">
        <f t="shared" ca="1" si="7"/>
        <v xml:space="preserve"> </v>
      </c>
      <c r="I3" s="14" t="str">
        <f t="shared" ca="1" si="7"/>
        <v>П -11-2
(ДОТ)</v>
      </c>
      <c r="J3" s="14" t="str">
        <f t="shared" ca="1" si="7"/>
        <v xml:space="preserve"> </v>
      </c>
      <c r="K3" s="14" t="str">
        <f t="shared" ca="1" si="7"/>
        <v xml:space="preserve"> </v>
      </c>
      <c r="L3" s="14"/>
      <c r="M3" s="1"/>
      <c r="O3" s="21"/>
      <c r="Q3" s="17" t="str">
        <f>T(" 9.40")</f>
        <v xml:space="preserve"> 9.40</v>
      </c>
      <c r="R3" s="18" t="str">
        <f t="shared" ref="R3:R8" ca="1" si="8">CHOOSE(WEEKDAY(ROW(),2),"Пн","Вт","Ср","Чт","Пт","Сб","Вс")&amp;" "&amp;TEXT($R$1-WEEKDAY($R$1,2)+(ROW()-1),"ДД.ММ.ГГ")</f>
        <v>Вт 24.11.20</v>
      </c>
      <c r="S3" s="19" t="str">
        <f ca="1">CONCATENATE([1]Сводное!C3,[1]Сводное!C11,[1]Сводное!C19,[1]Сводное!C27)</f>
        <v>8.00 16 пр.Гамбург Е.Н.Историяауд.П-203№ 10 пр.Третьякова Н.С.Русский языкауд.П-205№ 18 л.Чижова К.Ю.Литератураауд.П-306№ 12 пр.Фокина С.В.Географияауд.П-307№ 27 пр.Колупайло Е.В.Экономикаауд.П-309№ %курс С -9 -18.00 50 пр. Завьялова Н.Н.Математика: алгебра и начала математического анализа, геометрияауд.П-109№ %курс ЗИ -9-18.00 31 л.Короп В.О.Правоауд.102№ № № № 12 пр.Клепиков В.И.Естествознание(физика)ауд.П-102№ 33 пр.Лило А.В.Правоауд.П-301№ № № 12 пр.Клепиков В.И.Естествознание(физика)ауд.П-102№ № № 43 пр. Усольцева А.Н.Математика: алгебра и начала математического анализа, геометрияауд.П-405№ %курс П -9 -18.00 40 пр. Тавченко В.Ю.Математика: алгебра и начала математического анализа, геометрияауд.П-402№ 15 пр.Полякова Т.А.Литератураауд.П-310№ 40 пр. Тавченко В.Ю.Математика: алгебра и начала математического анализа, геометрияауд.П-402№ %курс СА -9-18.00 № № № № № %курс С -11-18.00 № № № № № № № %курс П -11-18.00 № № № %курс СА-11-18.00 № № № № № %курс С -9 -28.00 № %курс ЗИ -9-28.00 № № № № № № № № %курс П -9 -28.00 № № № %курс СА -9-28.00 № 11 л.Поляков Д.НСтраховое делоауд.ДОТ№ № %курс С -11-28.00 № № № № № № %курс П -11-28.00 № № %курс СА-11-28.00 № 9 пр.Нестеров А.А.Налоговое правоауд.ДОТ№ %курс С -9 -38.00 № № № № %курс П -9 -38.00 № 22 пр.Пошиванюк Л.Ю.Гражданский процессауд.ДОТ№ %курс СА -9-38.00 34 пр.Неупокоева О.В.Уголовно-исполнительное правоауд.К 103№ 8 пр.Хмара А.С.,ауд.К 117№ Рожкова М.П.Иностранный языкауд.К 116№ %курс П -11-38.00 25 л.Агашкова М.С.Основы организации розыскной деятельностиауд.К 306№ № 22 л.Голышева И.Б.Профессиональная риторикаауд.К 303№ № %курс П -9 -4</v>
      </c>
      <c r="T3" s="19" t="str">
        <f ca="1">CONCATENATE([1]Сводное!D3,[1]Сводное!D11,[1]Сводное!D19,[1]Сводное!D27)</f>
        <v>9.40 18 л.Чижова К.Ю.Литератураауд.П-202№ № 27 пр.Колупайло Е.В.Экономикаауд.П-306№ 16 пр.Марина И.В.Иностранный язык ауд.П-307№ 11 пр.Фокина С.В.Географияауд.П-309№ %курс С -9 -19.40 20 л.Клепиков В.И.Физика ауд.П-109№ %курс ЗИ -9-19.40 20 пр.Морозова И.А.Информатика ауд.П-207№ 15 пр.Долганева А.С.Обществознаниеауд.П-203№ 40 пр. Тавченко В.Ю.Математика: алгебра и начала математического анализа, геометрияауд.П-102№ 40 пр. Тавченко В.Ю.Математика: алгебра и начала математического анализа, геометрияауд.П-102№ 10 пр.Третьякова Н.С.Русский языкауд.П-205№ 8 пр.Воронков О.Ю. ОБЖауд.П-301№ 16 пр.Проскурякова Т.В.Иностранный язык ауд.П-304№ № 20 пр.Хамзин В.Р.Информатика ауд.П-308№ 43 пр. Усольцева А.Н.Математика: алгебра и начала математического анализа, геометрияауд.П-411№ № 33 пр.Лило А.В.Правоауд.П-405№ %курс П -9 -19.40 30 пр.Акишкина О.Н.Экономикаауд.П-107№ 16 пр.Бондарь И.М.Историяауд.П-310№ 16 пр.Полякова Т.А.Литератураауд.П-402№ %курс СА -9-19.40 № № № № № %курс С -11-19.40 17-9 пр.Бурьян Н.Н.Теория государства и праваауд.П-206№ № № № № № № %курс П -11-19.40 № № № %курс СА-11-19.40 № № № № № %курс С -9 -29.40 № %курс ЗИ -9-29.40 № № № № № № 15-8 пр.Сержанова К.И.Теория государства и праваауд.ДОТ№ 15-8 пр.Сержанова К.И.Теория государства и праваауд.ДОТ№ %курс П -9 -29.40 № № № %курс СА -9-29.40 14 пр.Агашкова М.С.Уголовный процессауд.ДОТ№ 22 пр.Башурова Е.В.Право социального обеспеченияауд.ДОТ№ 12 пр.Лепихова Е.А.Семейное правоауд.ДОТ№ %курс С -11-29.40 № № № № № № %курс П -11-29.40 11 пр.Самойлов А.М.Физическая культураауд.ДОТ№ 11 пр.Самойлов А.М.Физическая культураауд.ДОТ№ %курс СА-11-29.40 11 пр.Нестеров А.А.Налоговое правоауд.ДОТ№ 10 пр.Поляков Д.Н.Страховое делоауд.ДОТ№ %курс С -9 -39.40 № № № № %курс П -9 -39.40 22 пр.Пошиванюк Л.Ю.Гражданский процессауд.ДОТ№ 13 пр.Рожкова М.П.Иностранный языкауд.ДОТ№ %курс СА -9-39.40 9 пр.Хмара А.С.Иностранный языкауд.К 103№ 35 пр.Неупокоева О.В.Уголовно-исполнительное правоауд.К 117№ %курс П -11-39.40 22 л.Голышева И.Б.Профессиональная риторикаауд.К 306№ № 29 л.Аверченко В.Ю.Конфликтология и профессиональная этикаауд.К 303№ № %курс П -9 -4</v>
      </c>
      <c r="U3" s="19" t="str">
        <f ca="1">CONCATENATE([1]Сводное!E3,[1]Сводное!E11,[1]Сводное!E19,[1]Сводное!E27)</f>
        <v>11.20 9 пр.Клепиков В.И.Астрономияауд.П-301№ 7 л.Здобнов А.А. ОБЖауд.П-202№ 15 пр.Марина И.В.Иностранный язык ауд.П-306№ 7 л.Здобнов А.А. ОБЖауд.П-202№ 19 пр.Голышева И.Б.Литератураауд.П-309№ %курс С -9 -111.20 20 пр.Хамзин В.Р.Информатика ауд.П-109№ %курс ЗИ -9-111.20 8 пр.Воронков О.Ю. ОБЖауд.П-107№ 10 пр.Третьякова Н.С.Русский языкауд.П-203№ 31 л.Короп В.О.Правоауд.П-102№ № 16 пр.Долганева А.С.Обществознаниеауд.П-205№ 19 пр.Морозова И.А.Информатика ауд.П-207№ 18 л.Полякова Т.А.Литератураауд.П-302№ № 17 пр.Проскурякова Т.В.Иностранный язык ауд.П-307№ 12 пр.Чижова К.Ю.Родной языкауд.П-411№ 33 пр.Лило А.В.Правоауд.П-304№ 16 пр.Рожкова М.П.Немецкий языкауд.П-405№ %курс П -9 -111.20 41 пр. Тавченко В.Ю.Математика: алгебра и начала математического анализа, геометрияауд.П-402№ 30 пр.Акишкина О.Н.Экономикаауд.П-310№ 41 пр. Тавченко В.Ю.Математика: алгебра и начала математического анализа, геометрияауд.П-402№ %курс СА -9-111.20 № № № 24-18 пр.Пластун В.Ю.Конституционное право ауд.П-407№ 24-18 пр.Пластун В.Ю.Конституционное право ауд.П-407№ %курс С -11-111.20 19-12 пр.Фокина С.В.Историяауд.П-206№ № № № 11-11 л.Дригичев Е.В.Огневая подготовкаауд.П-401№ № № %курс П -11-111.20 № № 27-17 пр.Лапина Н.И.Правоохранительные и судебные органыауд.П-410№ %курс СА-11-111.20 № № № № № %курс С -9 -211.20 № %курс ЗИ -9-211.20 16-8 л.Сержанова К.И.Теория государства и праваауд.ДОТ№ № № № № № 26-16 пр.Поляков Д.Н.Конституционное право Россииауд.ДОТ№ 26-16 пр.Поляков Д.Н.Конституционное право Россииауд.ДОТ№ %курс П -9 -211.20 № № № %курс СА -9-211.20 12 пр.Аверченко В.Ю.Психология социально-правовой деятельностиауд.ДОТ№ № 13 пр.Агашкова М.С.Уголовный процессауд.ДОТ№ %курс С -11-211.20 № № № № № № %курс П -11-211.20 25 пр. Пошиванюк Л.Ю.Особенности рассмотрения отдельных категорий гражданских делауд.ДОТ№ 25 пр. Пошиванюк Л.Ю.Особенности рассмотрения отдельных категорий гражданских делауд.ДОТ№ %курс СА-11-211.20 25 л.Антоненко Д.В.Основы экологического праваауд.ДОТ№ № %курс С -9 -311.20 № № № № %курс П -9 -311.20 20 пр.Кожевникова Ю.С.Судебное делопроизводствоауд.ДОТ№ 13 пр.Завьялова Н.Н.Информационные системы судопроизводстваауд.ДОТ№ %курс СА -9-311.20 8 пр.Самойлов А.М.Физическая культураауд.с/зал (СКК им. Блинова)№ 8 пр.Самойлов А.М.Физическая культураауд.с/зал (СКК им. Блинова)№ %курс П -11-311.20 34 пр.Пошелов П.В.Основы уголовно-правовой политикиауд.К 103№ 9 пр.Хмара А.С.Иностранный языкауд.К 117№ 34 пр.Неупокоева О.В.Уголовно-исполнительное правоауд.К 302№ 26 пр.Мухин Е.М.Огневая подготовкаауд.П-110№ %курс П -9 -4</v>
      </c>
      <c r="V3" s="19" t="str">
        <f ca="1">CONCATENATE([1]Сводное!F3,[1]Сводное!F11,[1]Сводное!F19,[1]Сводное!F27)</f>
        <v/>
      </c>
      <c r="W3" s="19" t="str">
        <f ca="1">CONCATENATE([1]Сводное!G3,[1]Сводное!G11,[1]Сводное!G19,[1]Сводное!G27)</f>
        <v>13.30 № № № № 9 пр.Клепиков В.И.Астрономияауд.П-309№ %курс С -9 -113.30 № %курс ЗИ -9-113.30 15 пр.Марина И.В.Иностранный язык ауд.П-107№ № 41 пр. Тавченко В.Ю.Математика: алгебра и начала математического анализа, геометрияауд.П-102№ 41 пр. Тавченко В.Ю.Математика: алгебра и начала математического анализа, геометрияауд.П-102№ № 11 пр.Третьякова Н.С.Русский языкауд.П-109№ 21 пр.Морозова И.А.Информатика ауд.П-207№ 12 пр.Чижова К.Ю.Родной языкауд.П-205№ № 33 пр.Лило А.В.Правоауд.П-411№ 13 л.Короп В.О.Обществознаниеауд.П-202№ № %курс П -9 -113.30 № № № %курс СА -9-113.30 14-10 пр.Акишкина О.Н.Экономика организацииауд.П-301№ 14-9 пр.Колупайло Е.В.Статистикаауд.П-203№ 24-18 пр.Пластун В.Ю.Конституционное право ауд.П-304№ 18-7 л.Рогачёва Е.А.Историяауд.П-407№ № %курс С -11-113.30 11 пр.Самойлов А.М.Физическая культураауд.с/зал (СКК им. Блинова)№ № № № 27-17 пр.Мартыненко М.В.Конституционное право Россииауд.П-401№ 11-11 л.Дригичев Е.В.Огневая подготовкаауд.П-206№ 11-11 л.Дригичев Е.В.Огневая подготовкаауд.П-206№ %курс П -11-113.30 27-17 пр.Лапина Н.И.Правоохранительные и судебные органыауд.П-306№ 14 пр.Самойлов А.М.Физическая культураауд.с/зал (СКК им. Блинова)№ 26-8 л.Цыганова А.А.Гражданское правоауд.П-410№ %курс СА-11-113.30 № 30-18 пр.Канзачаков А.В.Теория государства и праваауд.ДОТ№ 24-18 пр.Голубь Е.В.Конституционное право ауд.ДОТ№ № № %курс С -9 -213.30 № %курс ЗИ -9-213.30 27-17 пр.Поляков Д.Н.Конституционное право Россииауд.ДОТ№ 11 пр.Хмара А.С.Иностранный языкауд.ДОТ№ 16-8 л.Сержанова К.И.Теория государства и праваауд.ДОТ№ № 26-8 л.Башурова Е.В.Гражданское правоауд.ДОТ№ № 29-20 пр.Демьяненко И.И.Правоохранительные и судебные органыауд.ДОТ№ 29-20 пр.Демьяненко И.И.Правоохранительные и судебные органыауд.ДОТ№ %курс П -9 -213.30 № № № %курс СА -9-213.30 21 пр.Пошиванюк Л.Ю.Гражданский процессауд.ДОТ№ № № %курс С -11-213.30 № № № 26-19 пр.Садыков Д.Ж.Трудовое правоауд.ДОТ№ 28-8 л.Хараман С.В.Тактико-специальная подготовкаауд.ДОТ№ 28-8 л.Хараман С.В.Тактико-специальная подготовкаауд.ДОТ№ %курс П -11-213.30 16 л.Бурьян Н.Н.Исполнительное производствоауд.ДОТ№ № %курс СА-11-213.30 13 пр.Агашкова М.С.Уголовный процессауд.ДОТ№ 12 пр.Хмара А.С.,Рожкова М.П.Иностранный языкауд.ДОТ№ %курс С -9 -313.30 22-15 пр.Шубин С.Б.Специальная техникаауд.ДОТ№ 13 пр.Самойлов А.М.Физическая культураауд.ДОТ№ № 13 пр.Самойлов А.М.Физическая культураауд.ДОТ№ %курс П -9 -313.30 12 пр.Павлова Г.Ю.,Рожкова М.П.Иностранный языкауд.ДОТ№ № %курс СА -9-313.30 № № %курс П -11-313.30 № 27 пр.Мухин Е.М.Огневая подготовкаауд.П-110№ № 34 пр.Неупокоева О.В.Уголовно-исполнительное правоауд.К 302№ %курс П -9 -4</v>
      </c>
      <c r="X3" s="19" t="str">
        <f ca="1">CONCATENATE([1]Сводное!H3,[1]Сводное!H11,[1]Сводное!H19,[1]Сводное!H27)</f>
        <v>15.10 № № № № № %курс С -9 -115.10 № %курс ЗИ -9-115.10 № № № № № № № 21 пр.Морозова И.А.Информатика ауд.П-207№ № № № № %курс П -9 -115.10 № № № %курс СА -9-115.10 13-7 л.Здобнов А.А.Безопасность жизнедеятельностиауд.П-301№ 14 пр.Самойлов А.М.Физическая культураауд.с/зал (СКК им. Блинова)№ 13 пр.Павлова Г.Ю.Иностранный языкауд.П-304№ 14 пр.Самойлов А.М.Физическая культураауд.с/зал (СКК им. Блинова)№ 14 пр.Самойлов А.М.Физическая культураауд.с/зал (СКК им. Блинова)№ %курс С -11-115.10 № 26-16 пр.Мартыненко М.В.Конституционное право Россииауд.П-109№ 12 пр.Проскурякова Т.В.Иностранный языкауд.П-205№ 19-12 пр.Фокина С.В.Историяауд.П-203№ 28-10 л.Демьяненко И.И.Правоохранительные и судебные органыауд.П-206№ 28-10 л.Демьяненко И.И.Правоохранительные и судебные органыауд.П-206№ 11 пр.Самойлов А.М.Физическая культураауд.с/зал (СКК им. Блинова)№ %курс П -11-115.10 18-11 пр.Завьялова Н.Н.Информ. технологии в деят-ти судаауд.П-201№ 27-17 пр.Лапина Н.И.Правоохранительные и судебные органыауд.П-306№ 24-16 пр.Голубь Е.В.Конституционное право ауд.П-410№ %курс СА-11-115.10 14-9 пр.Акишкина О.Н.Экономика организацииауд.ДОТ№ 21-14 прМорозова И.А.Информатика ауд.ДОТ№ 30-18 пр.Канзачаков А.В.Теория государства и праваауд.ДОТ№ 30-18 пр.Пластун В.Ю.Теория государства и праваауд.ДОТ№ 15 пр.Самойлов А.М.Физическая культураауд.ДОТ№ %курс С -9 -215.10 12 пр.Хмара А.С.Иностранный языкауд.ДОТ№ %курс ЗИ -9-215.10 10-7 пр.Трушкин И.Е.Уголовное правоауд.ДОТ№ 27-17 пр.Поляков Д.Н.Конституционное право Россииауд.ДОТ№ 12-12 л.Дригичев Е.В.Огневая подготовкаауд.ДОТ№ № 16-7 л.Бондарь И.М.Историяауд.ДОТ№ № № № %курс П -9 -215.10 26-8 л.Башурова Е.В.Гражданское правоауд.ДОТ№ 26-8 л.Башурова Е.В.Гражданское правоауд.ДОТ№ 28-12 л.Сержанова К.И.Теория государства и праваауд.ДОТ№ %курс СА -9-215.10 № № № %курс С -11-215.10 28-20 пр.Агашкова М.С.Уголовный процессауд.ДОТ№ 18-11 пр.Аверченко В.Ю.Конфликтология и профес. этикаауд.ДОТ№ 26-19 пр.Садыков Д.Ж.Трудовое правоауд.ДОТ№ 13 пр.Рожкова М.П.Иностранный языкауд.ДОТ№ 13 пр.Марина И.В.Иностранный языкауд.ДОТ№ 13 пр.Марина И.В., Рожкова М.П.Иностранный языкауд.ДОТ№ %курс П -11-215.10 28 пр.Агашкова М.С.Уголовный процессауд.ДОТ№ № %курс СА-11-215.10 9 пр.Третьякова Н.С.Русский язык и культура речиауд.ДОТ№ № %курс С -9 -315.10 18-7 л.Бурьян Н.Н.Гражданский процессауд.ДОТ№ № 20-13 пр.Мухин Е.М.Огневая подготовкаауд.ДОТ№ 22 пр.Шубин С.Б.Специальная техникаауд.ДОТ№ %курс П -9 -315.10 № № %курс СА -9-315.10 № № %курс П -11-315.10 № № № № %курс П -9 -4</v>
      </c>
      <c r="Y3" s="19" t="str">
        <f ca="1">CONCATENATE([1]Сводное!I3,[1]Сводное!I11,[1]Сводное!I19,[1]Сводное!I27)</f>
        <v>17.00 № № № № № %курс С -9 -117.00 № %курс ЗИ -9-117.00 № № № № № № № № № № № № %курс П -9 -117.00 № № № %курс СА -9-117.00 21-14 прМорозова И.А.Информатика ауд.П-207№ 13-7 л.Здобнов А.А.Безопасность жизнедеятельностиауд.П-206№ 13-7 л.Здобнов А.А.Безопасность жизнедеятельностиауд.П-206№ № № %курс С -11-117.00 № 12-6 пр.Воронков О.Ю.Безопасность жизнедеятельностиауд.П-109№ 11-9 пр.Рожкова О.И.Нач. проф. подготовка и введение в специальностьауд.П-205№ 26-16 пр.Мартыненко М.В.Конституционное право Россииауд.П-203№ № 12-9 пр.Сынтин А.В.Уголовное правоауд.П-309№ 28-10 л.Демьяненко И.И.Правоохранительные и судебные органыауд.П-310№ %курс П -11-117.00 30-18 пр.Шагланов А.Н.Теория государства и праваауд.П-304№ 13 пр.Павлова Г.Ю.Иностранный языкауд.П-306№ № %курс СА-11-117.00 13 пр.Проскурякова Т.В.Иностранный языкауд.ДОТ№ 14-9 пр.Акишкина О.Н.Экономика организацииауд.ДОТ№ 31-19 пр.Канзачаков А.В.Теория государства и праваауд.ДОТ№ 12-7 пр.Фадеев С.А.Информационные технологии в проф. деят-тиауд.ДОТ№ 30-18 пр.Пластун В.Ю.Теория государства и праваауд.ДОТ№ %курс С -9 -217.00 19 пр.Завьялова Н.Н.Математикаауд.ДОТ№ %курс ЗИ -9-217.00 19-11 пр.Короп В.О.Историяауд.ДОТ№ 26-8 л.Лепихова Е.А.Гражданское правоауд.ДОТ№ 26-8 л.Лепихова Е.А.Гражданское правоауд.ДОТ№ 18-10 пр.Бондарь И.М.Историяауд.ДОТ№ 13-9 пр.Панкратова А.В.Делопроизводство и режим секретностиауд.ДОТ№ 12 пр. Рожкова М.П.Иностранный языкауд.ДОТ№ № № %курс П -9 -217.00 26-9 л.Голубь Е.В.Уголовное правоауд.ДОТ№ 26-9 л.Голубь Е.В.Уголовное правоауд.ДОТ№ 29-17 пр.Сержанова К.И.Теория государства и праваауд.ДОТ№ %курс СА -9-217.00 № № № %курс С -11-217.00 28-8 л.Хараман С.В.Тактико-специальная подготовкаауд.ДОТ№ 28-8 л.Хараман С.В.Тактико-специальная подготовкаауд.ДОТ№ 13 пр.Самойлов А.М.Физическая культураауд.ДОТ№ 28-20 пр.Пошелов П.В.Уголовный процессауд.ДОТ№ 26-19 пр.Садыков Д.Ж.Трудовое правоауд.ДОТ№ 26-19 пр.Садыков Д.Ж.Трудовое правоауд.ДОТ№ %курс П -11-217.00 № № %курс СА-11-217.00 № № %курс С -9 -317.00 13 пр.Марина И.В.Английский языкауд.ДОТ№ 22 пр.Шубин С.Б.Специальная техникаауд.ДОТ№ 18-7 л.Бурьян Н.Н.Гражданский процессауд.ДОТ№ № %курс П -9 -317.00 № № %курс СА -9-317.00 № № %курс П -11-317.00 № № № № %курс П -9 -4</v>
      </c>
      <c r="Z3" s="19" t="str">
        <f ca="1">CONCATENATE([1]Сводное!J3,[1]Сводное!J11,[1]Сводное!J19,[1]Сводное!J27)</f>
        <v>18.40 № № № № № %курс С -9 -118.40 № %курс ЗИ -9-118.40 № № № № № № № № № № № № %курс П -9 -118.40 № № № %курс СА -9-118.40 № № 29-18 пр.Шагланов А.Н.Теория государства и праваауд.П-205№ № № %курс С -11-118.40 № 12-8 пр.Панкратова А.В.Делопроизводство и режим секретностиауд.П-109№ 12-8 пр.Завьялова Н.Н.Информатика и ИТ в проф.деятельностиауд.П-201№ 27-17 пр.Бурыгина Т.С.Правоохранительные и судебные органыауд.П-203№ № 26-16 пр.Мартыненко М.В.Конституционное право Россииауд.П-309№ 26-7 л.Лысаченко Е.Н.Гражданское правоауд.П-310№ %курс П -11-118.40 № № № %курс СА-11-118.40 31-19 пр.Канзачаков А.В.Теория государства и праваауд.ДОТ№ 12 пр.Проскурякова Т.В.Иностранный языкауд.ДОТ№ 14-9 пр.Акишкина О.Н.Экономика организацииауд.ДОТ№ 21-14 прМорозова И.А.Информатика ауд.ДОТ№ 31-19 пр.Пластун В.Ю.Теория государства и праваауд.ДОТ№ %курс С -9 -218.40 № № № № № № № № %курс П -9 -218.40 13-9 пр.Фадеев С.А.Информатика ауд.ДОТ№ 30-18 пр.Азнаурова М.А.Теория государства и праваауд.ДОТ№ 26-9 л.Голубь Е.В.Уголовное правоауд.ДОТ№ %курс СА -9-218.40 № № № %курс С -11-218.40 24-9 л.Трушкин И.Е.Уголовное правоауд.ДОТ№ № 29-8 л.Хараман С.В.Тактико-специальная подготовкаауд.ДОТ№ 28-8 л.Хараман С.В.Тактико-специальная подготовкаауд.ДОТ№ № № %курс П -11-218.40 № № %курс СА-11-218.40 № № 22 пр.Шубин С.Б.Специальная техникаауд.ДОТ№ № %курс П -9 -318.40 № № %курс СА -9-318.40 № № %курс П -11-318.40 № № № № %курс П -9 -4</v>
      </c>
      <c r="AA3" s="19" t="str">
        <f ca="1">CONCATENATE([1]Сводное!K3,[1]Сводное!K11,[1]Сводное!K19,[1]Сводное!K27)</f>
        <v/>
      </c>
      <c r="AB3" s="19" t="str">
        <f>CONCATENATE([1]Сводное!L3,[1]Сводное!L11,[1]Сводное!L19,[1]Сводное!L27)</f>
        <v/>
      </c>
      <c r="AD3" s="20" t="str">
        <f t="shared" ca="1" si="3"/>
        <v/>
      </c>
      <c r="AE3" s="20" t="str">
        <f t="shared" ca="1" si="3"/>
        <v>Вт 24.11.20  9.40 К 303</v>
      </c>
      <c r="AF3" s="20" t="str">
        <f t="shared" ca="1" si="3"/>
        <v>Вт 24.11.20 11.20 ДОТ)</v>
      </c>
      <c r="AG3" s="20" t="str">
        <f t="shared" ca="1" si="3"/>
        <v/>
      </c>
      <c r="AH3" s="20" t="str">
        <f t="shared" ca="1" si="3"/>
        <v/>
      </c>
      <c r="AI3" s="20" t="str">
        <f t="shared" ca="1" si="3"/>
        <v>Вт 24.11.20 15.10 ДОТ)</v>
      </c>
      <c r="AJ3" s="20" t="str">
        <f t="shared" ca="1" si="3"/>
        <v/>
      </c>
      <c r="AK3" s="20" t="e">
        <f>IF(#REF!=" ","",IF(#REF!="","",CONCATENATE($C3," ",#REF!," ",MID(#REF!,10,5))))</f>
        <v>#REF!</v>
      </c>
      <c r="AL3" s="20" t="str">
        <f t="shared" ref="AL3:AM66" ca="1" si="9">IF(K3=" ","",IF(K3="","",CONCATENATE($C3," ",K$1," ",MID(K3,10,5))))</f>
        <v/>
      </c>
      <c r="AM3" s="20" t="str">
        <f t="shared" si="9"/>
        <v/>
      </c>
      <c r="AN3" s="11" t="str">
        <f t="shared" ca="1" si="4"/>
        <v>Аверченко</v>
      </c>
      <c r="AO3" s="10" t="str">
        <f t="shared" ca="1" si="5"/>
        <v/>
      </c>
      <c r="AP3" s="10" t="str">
        <f t="shared" ca="1" si="0"/>
        <v>Вт 24.11.20  9.40 К 303 Аверченко</v>
      </c>
      <c r="AQ3" s="10" t="str">
        <f t="shared" ca="1" si="0"/>
        <v>Вт 24.11.20 11.20 ДОТ) Аверченко</v>
      </c>
      <c r="AR3" s="10" t="str">
        <f t="shared" ca="1" si="0"/>
        <v/>
      </c>
      <c r="AS3" s="10" t="str">
        <f t="shared" ca="1" si="0"/>
        <v/>
      </c>
      <c r="AT3" s="10" t="str">
        <f t="shared" ca="1" si="0"/>
        <v>Вт 24.11.20 15.10 ДОТ) Аверченко</v>
      </c>
      <c r="AU3" s="10" t="str">
        <f t="shared" ca="1" si="0"/>
        <v/>
      </c>
      <c r="AV3" s="10" t="e">
        <f t="shared" si="0"/>
        <v>#REF!</v>
      </c>
      <c r="AW3" s="10" t="str">
        <f t="shared" ca="1" si="0"/>
        <v/>
      </c>
      <c r="AX3" s="10" t="str">
        <f t="shared" si="0"/>
        <v/>
      </c>
      <c r="AZ3" s="12" t="str">
        <f t="shared" ca="1" si="6"/>
        <v/>
      </c>
      <c r="BA3" s="12">
        <f t="shared" ca="1" si="1"/>
        <v>3</v>
      </c>
      <c r="BB3" s="12">
        <f t="shared" ca="1" si="1"/>
        <v>3</v>
      </c>
      <c r="BC3" s="12" t="str">
        <f t="shared" ca="1" si="1"/>
        <v/>
      </c>
      <c r="BD3" s="12" t="str">
        <f t="shared" ca="1" si="1"/>
        <v/>
      </c>
      <c r="BE3" s="12">
        <f t="shared" ca="1" si="1"/>
        <v>3</v>
      </c>
      <c r="BF3" s="12" t="str">
        <f t="shared" ca="1" si="1"/>
        <v/>
      </c>
      <c r="BG3" s="12" t="e">
        <f t="shared" si="1"/>
        <v>#REF!</v>
      </c>
      <c r="BH3" s="12" t="str">
        <f t="shared" ca="1" si="1"/>
        <v/>
      </c>
      <c r="BI3" s="12" t="str">
        <f t="shared" si="1"/>
        <v/>
      </c>
    </row>
    <row r="4" spans="1:61" ht="23.25" customHeight="1" x14ac:dyDescent="0.2">
      <c r="A4" s="1">
        <f ca="1">IF(COUNTIF($D4:$L4," ")=10,"",IF(VLOOKUP(MAX($A$1:A3),$A$1:C3,3,FALSE)=0,"",MAX($A$1:A3)+1))</f>
        <v>4</v>
      </c>
      <c r="B4" s="13" t="str">
        <f>$B1</f>
        <v>Аверченко В.Ю.</v>
      </c>
      <c r="C4" s="2" t="str">
        <f ca="1">IF($B4="","",$R$4)</f>
        <v>Ср 25.11.20</v>
      </c>
      <c r="D4" s="14" t="str">
        <f t="shared" ref="D4:K4" ca="1" si="10">IF($B4&gt;"",IF(ISERROR(SEARCH($B4,S$4))," ",MID(S$4,FIND("%курс ",S$4,FIND($B4,S$4))+6,7)&amp;"
("&amp;MID(S$4,FIND("ауд.",S$4,FIND($B4,S$4))+4,FIND("№",S$4,FIND("ауд.",S$4,FIND($B4,S$4)))-(FIND("ауд.",S$4,FIND($B4,S$4))+4))&amp;")"),"")</f>
        <v xml:space="preserve"> </v>
      </c>
      <c r="E4" s="14" t="str">
        <f t="shared" ca="1" si="10"/>
        <v>П -9 -4
(К 116)</v>
      </c>
      <c r="F4" s="14" t="str">
        <f t="shared" ca="1" si="10"/>
        <v>П -11-3
(К 117)</v>
      </c>
      <c r="G4" s="14" t="str">
        <f t="shared" ca="1" si="10"/>
        <v xml:space="preserve"> </v>
      </c>
      <c r="H4" s="14" t="str">
        <f t="shared" ca="1" si="10"/>
        <v>П -9 -4
(К 116)</v>
      </c>
      <c r="I4" s="14" t="str">
        <f t="shared" ca="1" si="10"/>
        <v>П -11-2
(ДОТ)</v>
      </c>
      <c r="J4" s="14" t="str">
        <f t="shared" ca="1" si="10"/>
        <v>П -11-2
(ДОТ)</v>
      </c>
      <c r="K4" s="14" t="str">
        <f t="shared" ca="1" si="10"/>
        <v>П -11-2
(ДОТ)</v>
      </c>
      <c r="L4" s="14"/>
      <c r="M4" s="1"/>
      <c r="O4" s="22"/>
      <c r="Q4" s="17" t="str">
        <f>T("11.20")</f>
        <v>11.20</v>
      </c>
      <c r="R4" s="18" t="str">
        <f t="shared" ca="1" si="8"/>
        <v>Ср 25.11.20</v>
      </c>
      <c r="S4" s="19" t="str">
        <f ca="1">CONCATENATE([1]Сводное!C4,[1]Сводное!C12,[1]Сводное!C20,[1]Сводное!C28)</f>
        <v>8.00 № 16 пр.Гамбург Е.Н.Историяауд.П-309№ 47 пр. Завьялова Н.Н.Математика: алгебра и начала математического анализа, геометрияауд.П-310№ 27 пр.Колупайло Е.В.Экономикаауд.П-307№ 12 пр.Фокина С.В.Географияауд.П-401№ %курс С -9 -18.00 9 пр.Клепикова Т.В.Химияауд.П-411№ %курс ЗИ -9-18.00 32 пр.Короп В.О.Правоауд.П-107№ 15 пр.Самойлов А.М.Физическая культураауд.с/зал (СКК им. Блинова)№ 13 пр.Клепиков В.И.Естествознание(физика)ауд.П-102№ 13 пр.Клепиков В.И.Естествознание(физика)ауд.П-102№ 15 пр.Самойлов А.М.Физическая культураауд.с/зал (СКК им. Блинова)№ № 33 пр.Лило А.В.Правоауд.П-304№ 19 пр.Бондарь И.М.Историяауд.П-301№ 12 пр.Чижова К.Ю.Родной языкауд.П-109№ № 44 пр. Усольцева А.Н.Математика: алгебра и начала математического анализа, геометрияауд.П-306№ 10 пр.Третьякова Н.С.Русский языкауд.П-205№ %курс П -9 -18.00 15 пр.Полякова Т.А.Литератураауд.П-405№ 40 пр. Тавченко В.Ю.Математика: алгебра и начала математического анализа, геометрияауд.П-407№ 16 пр.Долганева А.С.Обществознаниеауд.П-408№ %курс СА -9-18.00 № № № № № %курс С -11-18.00 № № № № № № № %курс П -11-18.00 № № № %курс СА-11-18.00 № № № № № %курс С -9 -28.00 № %курс ЗИ -9-28.00 № № № № № № № № %курс П -9 -28.00 № № № %курс СА -9-28.00 23 л.Касимовская О.А.Финансовое правоауд.ДОТ№ 12 л.Поляков Д.Н.Страховое делоауд.ДОТ№ № %курс С -11-28.00 № № № № № № %курс П -11-28.00 № 27 пр.Бурьян Н.Н.Право социального обеспеченияауд.ДОТ№ %курс СА-11-28.00 12 пр.Хмара А.С.Иностранный языкауд.ДОТ№ № %курс С -9 -38.00 № № № № %курс П -9 -38.00 25 пр. Пошиванюк Л.Ю.Особенности рассмотрения отдельных категорий гражданских делауд.ДОТ№ 25 пр. Пошиванюк Л.Ю.Особенности рассмотрения отдельных категорий гражданских делауд.ДОТ№ %курс СА -9-38.00 № № %курс П -11-38.00 27 пр.Мухин Е.М.Огневая подготовкаауд.П-110№ 28 пр.Нестеров А.А.Финансовое и налоговое правоауд.П-410№ 26 л.Агашкова М.С.Основы организации розыскной деятельностиауд.К 306№ № %курс П -9 -4</v>
      </c>
      <c r="T4" s="19" t="str">
        <f ca="1">CONCATENATE([1]Сводное!D4,[1]Сводное!D12,[1]Сводное!D20,[1]Сводное!D28)</f>
        <v>9.40 28 пр.Колупайло Е.В.Экономикаауд.П-307№ 48 пр. Завьялова Н.Н.Математика: алгебра и начала математического анализа, геометрияауд.П-309№ 9 пр.Клепиков В.И.Астрономияауд.П-310№ 15 пр.Самойлов А.М.Физическая культураауд.с/зал (СКК им. Блинова)№ 7 пр.Клепикова Т.В.Естествознание(биология) ауд.П-401№ %курс С -9 -19.40 12 л.Третьякова Н.С.Русский языкауд.П-411№ %курс ЗИ -9-19.40 42 пр. Тавченко В.Ю.Математика: алгебра и начала математического анализа, геометрияауд.П-107№ 16 пр.Долганева А.С.Обществознаниеауд.П-109№ 32 пр.Короп В.О.Правоауд.П-203№ 16 пр.Марина И.В.Иностранный язык ауд.П-205№ 20 пр.Морозова И.А.Информатика ауд.П-207№ 43 пр. Усольцева А.Н.Математика: алгебра и начала математического анализа, геометрияауд.П-304№ 15 пр.Самойлов А.М.Физическая культураауд.с/зал (СКК им. Блинова)№ 33 пр.Лило А.В.Правоауд.П-301№ 20 л.Рогачёва Е.А.Историяауд.П-202№ № 12 пр.Чижова К.Ю.Родной языкауд.П-306№ 22 л.Хамзин В.Р.Информатика ауд.П-402№ %курс П -9 -19.40 13 пр.Фокина С.В.Географияауд.П-405№ 16 пр.Полякова Т.А.Литератураауд.П-407№ 16 пр.Бондарь И.М.Историяауд.П-408№ %курс СА -9-19.40 № № № № № %курс С -11-19.40 № № 26-16 пр.Мартыненко М.В.Конституционное право Россииауд.П-102№ № № 12-10 пр.Рожкова О.И.Нач. проф. подготовка и введение в специальностьауд.П-206№ № %курс П -11-19.40 № № № %курс СА-11-19.40 № № № № № %курс С -9 -29.40 № %курс ЗИ -9-29.40 № № 29-20 пр.Демьяненко И.И.Правоохранительные и судебные органыауд.ДОТ№ № № № № № %курс П -9 -29.40 № № № %курс СА -9-29.40 24 л.Касимовская О.А.Финансовое правоауд.ДОТ№ 10 пр.Агашкова М.С.Уголовное правоауд.ДОТ№ 12 пр.Хмара А.С.Иностранный языкауд.П-№ %курс С -11-29.40 № № № № № № %курс П -11-29.40 26 пр. Пошиванюк Л.Ю.Особенности рассмотрения отдельных категорий гражданских делауд.ДОТ№ 26 пр. Пошиванюк Л.Ю.Особенности рассмотрения отдельных категорий гражданских делауд.ДОТ№ %курс СА-11-29.40 12 л.Поляков Д.Н.Страховое делоауд.ДОТ№ № %курс С -9 -39.40 № № № № %курс П -9 -39.40 16 л.Бурьян Н.Н.Исполнительное производствоауд.ДОТ№ № %курс СА -9-39.40 № № %курс П -11-39.40 28 пр.Нестеров А.А.Финансовое и налоговое правоауд.П-410№ 28 пр.Мухин Е.М.Огневая подготовкаауд.П-110№ 35 пр.Неупокоева О.В.Уголовно-исполнительное правоауд.К 103№ 30 пр.Аверченко В.Ю.Конфликтология и профессиональная этикаауд.К 116№ %курс П -9 -4</v>
      </c>
      <c r="U4" s="19" t="str">
        <f ca="1">CONCATENATE([1]Сводное!E4,[1]Сводное!E12,[1]Сводное!E20,[1]Сводное!E28)</f>
        <v>11.20 29 пр.Колупайло Е.В.Экономикаауд.П-307№ 15 пр.Марина И.В.Иностранный язык ауд.П-309№ 19 пр.Фадеев С.А.Информатика ауд.П-308№ 19 пр.Голышева И.Б.Литератураауд.П-310№ 47 пр. Завьялова Н.Н.Математика: алгебра и начала математического анализа, геометрияауд.П-401№ %курс С -9 -111.20 14 пр.Хмара А.С.Иностранный языкауд.П-411№ %курс ЗИ -9-111.20 20 пр.Морозова И.А.Информатика ауд.П-207№ 19 пр.Бондарь И.М.Историяауд.П-109№ 18 л.Полякова Т.А.Литератураауд.П-102№ № 34 пр.Лило А.В.Правоауд.П-107№ 16 пр.Долганева А.С.Обществознаниеауд.П-304№ 13 пр.Клепиков В.И.Естествознание(физика)ауд.П-302№ 13 пр.Клепиков В.И.Естествознание(физика)ауд.П-302№ 10 пр.Третьякова Н.С.Русский языкауд.П-301№ 13 пр.Чижова К.Ю.Родной языкауд.П-203№ 14 пр.Короп В.О.Обществознаниеауд.П-306№ № %курс П -9 -111.20 6 пр.Клепикова Т.В.Естествознание(биология) ауд.П-405№ 41 пр. Тавченко В.Ю.Математика: алгебра и начала математического анализа, геометрияауд.П-407№ 14 пр.Фокина С.В.Географияауд.П-408№ %курс СА -9-111.20 № № № № № %курс С -11-111.20 № № 12-12 л.Дригичев Е.В.Огневая подготовкаауд.П-202№ № № 12-6 пр.Воронков О.Ю.Безопасность жизнедеятельностиауд.П-206№ № %курс П -11-111.20 № № № %курс СА-11-111.20 № № № № № %курс С -9 -211.20 № %курс ЗИ -9-211.20 № № 27-17 пр.Поляков Д.Н.Конституционное право Россииауд.ДОТ№ № 12-12 л.Мухин Е.М.Огневая подготовкаауд.ДОТ№ № № № %курс П -9 -211.20 № № № %курс СА -9-211.20 10 л.Нестеров А.А.Налоговое правоауд.ДОТ№ № 10 пр.Агашкова М.С.Уголовное правоауд.ДОТ№ %курс С -11-211.20 № № № № № № %курс П -11-211.20 12 пр.Павлова Г.Ю.Иностранный языкауд.ДОТ№ 13 пр. Пошиванюк Л.Ю.Обеспечение рассмотрения судьей уголовных, гражданских дел и дел об административных правонарушенияхауд.ДОТ№ %курс СА-11-211.20 23 л.Касимовская О.А.Финансовое правоауд.ДОТ№ № %курс С -9 -311.20 № № № № %курс П -9 -311.20 13 пр.Лепихова Е.А.Семейное правоауд.ДОТ№ 27 пр.Бурьян Н.Н.Право социального обеспеченияауд.ДОТ№ %курс СА -9-311.20 31 пр.Сынтин А.В.Основы уголовно-правовой политикиауд.К 116№ 29 пр.Аверченко В.Ю.Конфликтология и профессиональная этикаауд.К 117№ %курс П -11-311.20 9 пр.Самойлов А.М.Физическая культураауд.с/зал (СКК им. Блинова)№ 9 пр.Самойлов А.М.Физическая культураауд.с/зал (СКК им. Блинова)№ 8 пр.Самойлов А.М.Физическая культураауд.с/зал (СКК им. Блинова)№ 9 пр.Самойлов А.М.Физическая культураауд.с/зал (СКК им. Блинова)№ %курс П -9 -4</v>
      </c>
      <c r="V4" s="19" t="str">
        <f ca="1">CONCATENATE([1]Сводное!F4,[1]Сводное!F12,[1]Сводное!F20,[1]Сводное!F28)</f>
        <v/>
      </c>
      <c r="W4" s="19" t="str">
        <f ca="1">CONCATENATE([1]Сводное!G4,[1]Сводное!G12,[1]Сводное!G20,[1]Сводное!G28)</f>
        <v>13.30 14 пр.Короп В.О.Обществознаниеауд.П-307№ № № № № %курс С -9 -113.30 № %курс ЗИ -9-113.30 № 8 пр.Воронков О.Ю. ОБЖауд.П-109№ 42 пр. Тавченко В.Ю.Математика: алгебра и начала математического анализа, геометрияауд.П-№ № № 34 пр.Лило А.В.Правоауд.П-304№ № № № 11 пр.Третьякова Н.С.Русский языкауд.П-203№ № № %курс П -9 -113.30 11 пр.Клепиков В.И.Астрономияауд.П-405№ 14 пр.Фокина С.В.Географияауд.П-407№ № %курс СА -9-113.30 29-18 пр.Шагланов А.Н.Теория государства и праваауд.П-107№ 18-7 л.Рогачёва Е.А.Историяауд.П-102№ 18-7 л.Рогачёва Е.А.Историяауд.П-102№ 14-9 пр.Колупайло Е.В.Статистикаауд.П-306№ 14-9 пр.Колупайло Е.В.Статистикаауд.П-306№ %курс С -11-113.30 № № 11 пр.Самойлов А.М.Физическая культураауд.с/зал (СКК им. Блинова)№ 27-17 пр.Мартыненко М.В.Конституционное право Россииауд.П-205№ № 12 пр.Проскурякова Т.В.Иностранный языкауд.П-206№ № %курс П -11-113.30 № 15 пр.Самойлов А.М.Физическая культураауд.с/зал (СКК им. Блинова)№ 14 пр.Самойлов А.М.Физическая культураауд.с/зал (СКК им. Блинова)№ %курс СА-11-113.30 Морозова И.А.№ Проскурякова Т.В.№ Тавченко В.Ю.№ № № %курс С -9 -213.30 11 пр.Самойлов А.М.Физическая культураауд.ДОТ№ %курс ЗИ -9-213.30 № № 12-10 пр.Рожкова О.И.Нач. проф. подготовка и введение в специальностьауд.ДОТ№ 29-20 пр.Демьяненко И.И.Правоохранительные и судебные органыауд.ДОТ№ 17-10 пр.Бондарь И.М.Историяауд.ДОТ№ 12-6 пр.Здобнов А.А.Безопасность жизнедеятельностиауд.ДОТ№ 27-9 л.Башурова Е.В.Гражданское правоауд.ДОТ№ № %курс П -9 -213.30 № № № %курс СА -9-213.30 № 20 пр.Пошиванюк Л.Ю.Гражданский процессауд.ДОТ№ 25 пр.Касимовская О.А.Финансовое правоауд.ДОТ№ %курс С -11-213.30 36-25 пр.Шубин С.Б.Специальная техникаауд.ДОТ№ № 21-14 пр.Дригичев Е.В.Огневая подготовкаауд.ДОТ№ № 20-13 пр.Мухин Е.М.Огневая подготовкаауд.ДОТ№ 20 пр.Мухин Е.М.Огневая подготовкаауд.ДОТ№ %курс П -11-213.30 15 пр.Трушкин И.Е.Административное правоауд.ДОТ№ 12 пр.Павлова Г.Ю.,Рожкова М.П.Иностранный языкауд.ДОТ№ %курс СА-11-213.30 № № %курс С -9 -313.30 13 пр.Самойлов А.М.Физическая культураауд.ДОТ№ № 27-18 пр.Лапина Н.И.Уголовный процессауд.ДОТ№ № %курс П -9 -313.30 № № %курс СА -9-313.30 29 л.Нестеров А.А.Финансовое и налоговое правоауд.К 306№ № %курс П -11-313.30 № № 30 пр.Аверченко В.Ю.Конфликтология и профессиональная этикаауд.К 116№ № %курс П -9 -4</v>
      </c>
      <c r="X4" s="19" t="str">
        <f ca="1">CONCATENATE([1]Сводное!H4,[1]Сводное!H12,[1]Сводное!H20,[1]Сводное!H28)</f>
        <v>15.10 № № № № № %курс С -9 -115.10 № %курс ЗИ -9-115.10 № № № № № № № № № № № № %курс П -9 -115.10 № № № %курс СА -9-115.10 26-8 л.Цыганова А.А.Гражданское правоауд.П-102№ № 17-11 пр.Усольцева А.Н.Математикаауд.П-301№ 10-5 пр.Голышева И.Б.Русский язык и культура речиауд.П-306№ 10-5 пр.Голышева И.Б.Русский язык и культура речиауд.П-306№ %курс С -11-115.10 26-16 пр.Мартыненко М.В.Конституционное право Россииауд.П-109№ 12 пр.Самойлов А.М.Физическая культураауд.с/зал (СКК им. Блинова)№ 26-7 л.Лысаченко Е.Н.Гражданское правоауд.П-202№ № 19-12 пр.Фокина С.В.Историяауд.П-107№ № 12 пр.Воронков О.Ю.Безопасность жизнедеятельностиауд.П-205№ %курс П -11-115.10 27-18 пр.Неупокоева О.В.Уголовное правоауд.П-309№ 30-18 пр.Шагланов А.Н.Теория государства и праваауд.П-310№ 14-10 пр.Фадеев С.А.Информатика ауд.П-308№ %курс СА-11-115.10 21-14 прМорозова И.А.Информатика ауд.ДОТ№ 13 пр.Проскурякова Т.В.Иностранный языкауд.ДОТ№ 16-6 л.Тавченко В.Ю.Математикаауд.ДОТ№ 15 пр.Самойлов А.М.Физическая культураауд.ДОТ№ 24-18 пр.Голубь Е.В.Конституционное право ауд.ДОТ№ %курс С -9 -215.10 13 пр.Хмара А.С.Иностранный языкауд.ДОТ№ %курс ЗИ -9-215.10 26-8 л.Лепихова Е.А.Гражданское правоауд.ДОТ№ 29-20 пр.Демьяненко И.И.Правоохранительные и судебные органыауд.ДОТ№ 18-10 пр.Короп В.О.Историяауд.ДОТ№ 26-8 л.Лепихова Е.А.Гражданское правоауд.ДОТ№ 10 пр.Самойлов А.М.Физическая культураауд.ДОТ№ 17-10 пр.Бондарь И.М.Историяауд.ДОТ№ 13-9 пр.Панкратова А.В.Делопроизводство и режим секретностиауд.ДОТ№ 13-9 пр.Панкратова А.В.Делопроизводство и режим секретностиауд.ДОТ№ %курс П -9 -215.10 18-11 пр.Завьялова Н.Н.Информ. технологии в деят-ти судаауд.ДОТ№ 14 пр.Самойлов А.М.Физическая культураауд.ДОТ№ 26-8 л.Башурова Е.В.Гражданское правоауд.ДОТ№ %курс СА -9-215.10 № № № %курс С -11-215.10 26-19 пр.Садыков Д.Ж.Трудовое правоауд.ДОТ№ 21-14 пр.Дригичев Е.В.Огневая подготовкаауд.ДОТ№ 18-11 пр.Аверченко В.Ю.Конфликтология и профес. этикаауд.ДОТ№ 29-21 пр.Хараман С.В.Тактико-специальная подготовкаауд.ДОТ№ 36-25 пр.Шубин С.Б.Специальная техникаауд.ДОТ№ 36-25 пр.Шубин С.Б.Специальная техникаауд.ДОТ№ %курс П -11-215.10 № № %курс СА-11-215.10 № № %курс С -9 -315.10 19-8 л.Бурьян Н.Н.Гражданский процессауд.ДОТ№ № 13 пр.Павлова Г.Ю.Английский языкауд.ДОТ№ 27-18 пр.Лапина Н.И.Уголовный процессауд.ДОТ№ %курс П -9 -315.10 № № %курс СА -9-315.10 № № %курс П -11-315.10 № № № № %курс П -9 -4</v>
      </c>
      <c r="Y4" s="19" t="str">
        <f ca="1">CONCATENATE([1]Сводное!I4,[1]Сводное!I12,[1]Сводное!I20,[1]Сводное!I28)</f>
        <v>17.00 № № № № № %курс С -9 -117.00 № %курс ЗИ -9-117.00 № № № № № № № № № № № № %курс П -9 -117.00 № № № %курс СА -9-117.00 13 пр.Павлова Г.Ю.,ауд.П-304№ Рожкова М.П.Иностранный языкауд.П-306№ 17-11 пр.Усольцева А.Н.Математикаауд.П-307№ 14-7 пр.Здобнов А.А.Безопасность жизнедеятельностиауд.П-301№ 13 пр.Проскурякова Т.В.,ауд.П-302№ Рожкова М.П.Иностранный языкауд.П-306№ 13 пр.Проскурякова Т.В.Иностранный языкауд.П-302№ %курс С -11-117.00 12-10 пр.Рожкова О.И.Нач. проф. подготовка и введение в специальностьауд.П-109№ 19-12 пр.Фокина С.В.Историяауд.П-203№ № № 28-18 пр.Мартыненко М.В.Конституционное право Россииауд.П-107№ № 27-8 л.Лысаченко Е.Н.Гражданское правоауд.П-205№ %курс П -11-117.00 13 пр.Хмара А.С.,ауд.П-309№ Рожкова М.П.Иностранный языкауд.П-306№ 17-11 пр.Долганева А.С.Историяауд.П-310№ 30-18 пр.Шагланов А.Н.Теория государства и праваауд.П-308№ %курс СА-11-117.00 24-18 пр.Голубь Е.В.Конституционное право ауд.ДОТ№ 13-7 л.Воронков О.Ю.Безопасность жизнедеятельностиауд.ДОТ№ 21-14 прМорозова И.А.Информатика ауд.ДОТ№ 16-6 л.Тавченко В.Ю.Математикаауд.ДОТ№ № %курс С -9 -217.00 36 пр.Хамзин В.Р.Информатика ауд.ДОТ№ %курс ЗИ -9-217.00 29-20 пр.Демьяненко И.И.Правоохранительные и судебные органыауд.ДОТ№ 18-10 пр.Короп В.О.Историяауд.ДОТ№ № 13-9 пр.Панкратова А.В.Делопроизводство и режим секретностиауд.ДОТ№ № № 18-8 л.Бондарь И.М.Историяауд.ДОТ№ № %курс П -9 -217.00 23-14 пр.Нестеров А.А.Конституционное право ауд.ДОТ№ 13-9 пр.Фадеев С.А.Информатика ауд.ДОТ№ 18-11 пр.Завьялова Н.Н.Информ. технологии в деят-ти судаауд.ДОТ№ %курс СА -9-217.00 № № № %курс С -11-217.00 18-11 пр.Аверченко В.Ю.Конфликтология и профес. этикаауд.ДОТ№ 26-19 пр.Садыков Д.Ж.Трудовое правоауд.ДОТ№ 35-11 л.Шубин С.Б.Специальная техникаауд.ДОТ№ 35-11 л.Шубин С.Б.Специальная техникаауд.ДОТ№ 19 л.Пошиванюк Л.ЮГражданский процессауд.ДОТ№ 19 л.Пошиванюк Л.ЮГражданский процессауд.ДОТ№ %курс П -11-217.00 № № %курс СА-11-217.00 № № %курс С -9 -317.00 36-14 л.Пинчук О.Е.Криминалистикаауд.ДОТ№ № 19-8 л.Бурьян Н.Н.Гражданский процессауд.ДОТ№ № %курс П -9 -317.00 № № %курс СА -9-317.00 № № %курс П -11-317.00 № № № № %курс П -9 -4</v>
      </c>
      <c r="Z4" s="19" t="str">
        <f ca="1">CONCATENATE([1]Сводное!J4,[1]Сводное!J12,[1]Сводное!J20,[1]Сводное!J28)</f>
        <v>18.40 № № № № № %курс С -9 -118.40 № %курс ЗИ -9-118.40 № № № № № № № № № № № № %курс П -9 -118.40 № № № %курс СА -9-118.40 № № № 29-18 пр.Шагланов А.Н.Теория государства и праваауд.П-306№ 29-18 пр.Шагланов А.Н.Теория государства и праваауд.П-306№ %курс С -11-118.40 27-18 пр.Бурыгина Т.С.Правоохранительные и судебные органыауд.П-109№ 27-17 пр.Мартыненко М.В.Конституционное право Россииауд.П-203№ № № 12-6 пр.Воронков О.Ю.Безопасность жизнедеятельностиауд.П-107№ № 12-9 пр.Сынтин А.В.Уголовное правоауд.П-205№ %курс П -11-118.40 24-16 пр.Голубь Е.В.Конституционное право ауд.П-309№ № № %курс СА-11-118.40 26-8 л.Лысаченко Е.Н.Гражданское правоауд.ДОТ№ № 13-8 пр.Фадеев С.А.Информационные технологии в проф. деят-тиауд.ДОТ№ 31-19 пр.Пластун В.Ю.Теория государства и праваауд.ДОТ№ 21-14 прМорозова И.А.Информатика ауд.ДОТ№ %курс С -9 -218.40 12-6 пр.Здобнов А.А.Безопасность жизнедеятельностиауд.ДОТ№ 11-8 пр.Трушкин И.Е.Уголовное правоауд.ДОТ№ № № № № № № %курс П -9 -218.40 31-19 пр.Азнаурова М.А.Теория государства и праваауд.ДОТ№ 18-11 пр.Завьялова Н.Н.Информ. технологии в деят-ти судаауд.ДОТ№ 24-15 пр.Нестеров А.А.Конституционное право ауд.ДОТ№ %курс СА -9-218.40 № № № %курс С -11-218.40 № 36-25 пр.Шубин С.Б.Специальная техникаауд.ДОТ№ № 18-11 пр.Аверченко В.Ю.Конфликтология и профес. этикаауд.ДОТ№ № № %курс П -11-218.40 № № %курс СА-11-218.40 № 27-18 пр.Пошелов П.В.Уголовный процессауд.ДОТ№ № 20-12 пр.Бурьян Н.Н.Гражданский процессауд.ДОТ№ %курс П -9 -318.40 № № %курс СА -9-318.40 № № %курс П -11-318.40 № № № № %курс П -9 -4</v>
      </c>
      <c r="AA4" s="19" t="str">
        <f ca="1">CONCATENATE([1]Сводное!K4,[1]Сводное!K12,[1]Сводное!K20,[1]Сводное!K28)</f>
        <v/>
      </c>
      <c r="AB4" s="19" t="str">
        <f>CONCATENATE([1]Сводное!L4,[1]Сводное!L12,[1]Сводное!L20,[1]Сводное!L28)</f>
        <v/>
      </c>
      <c r="AD4" s="20" t="str">
        <f t="shared" ca="1" si="3"/>
        <v/>
      </c>
      <c r="AE4" s="20" t="str">
        <f t="shared" ca="1" si="3"/>
        <v>Ср 25.11.20  9.40 К 116</v>
      </c>
      <c r="AF4" s="20" t="str">
        <f t="shared" ca="1" si="3"/>
        <v>Ср 25.11.20 11.20 К 117</v>
      </c>
      <c r="AG4" s="20" t="str">
        <f t="shared" ca="1" si="3"/>
        <v/>
      </c>
      <c r="AH4" s="20" t="str">
        <f t="shared" ca="1" si="3"/>
        <v>Ср 25.11.20 13.30 К 116</v>
      </c>
      <c r="AI4" s="20" t="str">
        <f t="shared" ca="1" si="3"/>
        <v>Ср 25.11.20 15.10 ДОТ)</v>
      </c>
      <c r="AJ4" s="20" t="str">
        <f t="shared" ca="1" si="3"/>
        <v>Ср 25.11.20 17.00 ДОТ)</v>
      </c>
      <c r="AK4" s="20" t="e">
        <f>IF(#REF!=" ","",IF(#REF!="","",CONCATENATE($C4," ",#REF!," ",MID(#REF!,10,5))))</f>
        <v>#REF!</v>
      </c>
      <c r="AL4" s="20" t="str">
        <f t="shared" ca="1" si="9"/>
        <v>Ср 25.11.20 18.40 ДОТ)</v>
      </c>
      <c r="AM4" s="20" t="str">
        <f t="shared" si="9"/>
        <v/>
      </c>
      <c r="AN4" s="11" t="str">
        <f t="shared" ca="1" si="4"/>
        <v>Аверченко</v>
      </c>
      <c r="AO4" s="10" t="str">
        <f t="shared" ca="1" si="5"/>
        <v/>
      </c>
      <c r="AP4" s="10" t="str">
        <f t="shared" ca="1" si="0"/>
        <v>Ср 25.11.20  9.40 К 116 Аверченко</v>
      </c>
      <c r="AQ4" s="10" t="str">
        <f t="shared" ca="1" si="0"/>
        <v>Ср 25.11.20 11.20 К 117 Аверченко</v>
      </c>
      <c r="AR4" s="10" t="str">
        <f t="shared" ca="1" si="0"/>
        <v/>
      </c>
      <c r="AS4" s="10" t="str">
        <f t="shared" ca="1" si="0"/>
        <v>Ср 25.11.20 13.30 К 116 Аверченко</v>
      </c>
      <c r="AT4" s="10" t="str">
        <f t="shared" ca="1" si="0"/>
        <v>Ср 25.11.20 15.10 ДОТ) Аверченко</v>
      </c>
      <c r="AU4" s="10" t="str">
        <f t="shared" ca="1" si="0"/>
        <v>Ср 25.11.20 17.00 ДОТ) Аверченко</v>
      </c>
      <c r="AV4" s="10" t="e">
        <f t="shared" si="0"/>
        <v>#REF!</v>
      </c>
      <c r="AW4" s="10" t="str">
        <f t="shared" ca="1" si="0"/>
        <v>Ср 25.11.20 18.40 ДОТ) Аверченко</v>
      </c>
      <c r="AX4" s="10" t="str">
        <f t="shared" si="0"/>
        <v/>
      </c>
      <c r="AZ4" s="12" t="str">
        <f t="shared" ca="1" si="6"/>
        <v/>
      </c>
      <c r="BA4" s="12">
        <f t="shared" ca="1" si="1"/>
        <v>4</v>
      </c>
      <c r="BB4" s="12">
        <f t="shared" ca="1" si="1"/>
        <v>4</v>
      </c>
      <c r="BC4" s="12" t="str">
        <f t="shared" ca="1" si="1"/>
        <v/>
      </c>
      <c r="BD4" s="12">
        <f t="shared" ca="1" si="1"/>
        <v>4</v>
      </c>
      <c r="BE4" s="12">
        <f t="shared" ca="1" si="1"/>
        <v>4</v>
      </c>
      <c r="BF4" s="12">
        <f t="shared" ca="1" si="1"/>
        <v>4</v>
      </c>
      <c r="BG4" s="12" t="e">
        <f t="shared" si="1"/>
        <v>#REF!</v>
      </c>
      <c r="BH4" s="12">
        <f t="shared" ca="1" si="1"/>
        <v>4</v>
      </c>
      <c r="BI4" s="12" t="str">
        <f t="shared" si="1"/>
        <v/>
      </c>
    </row>
    <row r="5" spans="1:61" ht="23.25" customHeight="1" x14ac:dyDescent="0.2">
      <c r="A5" s="1">
        <f ca="1">IF(COUNTIF($D5:$L5," ")=10,"",IF(VLOOKUP(MAX($A$1:A4),$A$1:C4,3,FALSE)=0,"",MAX($A$1:A4)+1))</f>
        <v>5</v>
      </c>
      <c r="B5" s="13" t="str">
        <f>$B1</f>
        <v>Аверченко В.Ю.</v>
      </c>
      <c r="C5" s="2" t="str">
        <f ca="1">IF($B5="","",$R$5)</f>
        <v>Чт 26.11.20</v>
      </c>
      <c r="D5" s="23" t="str">
        <f t="shared" ref="D5:K5" ca="1" si="11">IF($B5&gt;"",IF(ISERROR(SEARCH($B5,S$5))," ",MID(S$5,FIND("%курс ",S$5,FIND($B5,S$5))+6,7)&amp;"
("&amp;MID(S$5,FIND("ауд.",S$5,FIND($B5,S$5))+4,FIND("№",S$5,FIND("ауд.",S$5,FIND($B5,S$5)))-(FIND("ауд.",S$5,FIND($B5,S$5))+4))&amp;")"),"")</f>
        <v xml:space="preserve"> </v>
      </c>
      <c r="E5" s="23" t="str">
        <f t="shared" ca="1" si="11"/>
        <v>П -11-3
(К 103)</v>
      </c>
      <c r="F5" s="23" t="str">
        <f t="shared" ca="1" si="11"/>
        <v>П -11-3
(К 117)</v>
      </c>
      <c r="G5" s="23" t="str">
        <f t="shared" ca="1" si="11"/>
        <v xml:space="preserve"> </v>
      </c>
      <c r="H5" s="23" t="str">
        <f t="shared" ca="1" si="11"/>
        <v>С -11-2
(ДОТ)</v>
      </c>
      <c r="I5" s="23" t="str">
        <f t="shared" ca="1" si="11"/>
        <v>П -11-2
(ДОТ)</v>
      </c>
      <c r="J5" s="23" t="str">
        <f t="shared" ca="1" si="11"/>
        <v>П -11-2
(ДОТ)</v>
      </c>
      <c r="K5" s="23" t="str">
        <f t="shared" ca="1" si="11"/>
        <v>П -11-2
(ДОТ)</v>
      </c>
      <c r="L5" s="23"/>
      <c r="M5" s="1"/>
      <c r="O5" s="22"/>
      <c r="Q5" s="17" t="str">
        <f>T("")</f>
        <v/>
      </c>
      <c r="R5" s="18" t="str">
        <f t="shared" ca="1" si="8"/>
        <v>Чт 26.11.20</v>
      </c>
      <c r="S5" s="19" t="str">
        <f ca="1">CONCATENATE([1]Сводное!C5,[1]Сводное!C13,[1]Сводное!C21,[1]Сводное!C29)</f>
        <v>8.00 7 л.Здобнов А.А. ОБЖауд.П-302№ 28 пр.Колупайло Е.В.Экономикаауд.П-405№ 16 пр.Марина И.В.Иностранный язык ауд.П-408№ 19 пр.Фадеев С.А.Информатика ауд.П-308№ 7 л.Здобнов А.А. ОБЖауд.П-302№ %курс С -9 -18.00 51 пр. Завьялова Н.Н.Математика: алгебра и начала математического анализа, геометрияауд.П-203№ %курс ЗИ -9-18.00 11 пр.Третьякова Н.С.Русский языкауд.П-107№ 42 пр. Тавченко В.Ю.Математика: алгебра и начала математического анализа, геометрияауд.П-109№ 20 л.Рогачёва Е.А.Историяауд.П-102№ № 13 пр.Клепиков В.И.Естествознание(физика)ауд.П-202№ 13 пр.Клепиков В.И.Естествознание(физика)ауд.П-202№ № 13 пр.Чижова К.Ю.Родной языкауд.П-306№ 43 пр. Усольцева А.Н.Математика: алгебра и начала математического анализа, геометрияауд.П-307№ 34 пр.Лило А.В.Правоауд.П-309№ № 14 пр.Короп В.О.Обществознаниеауд.П-401№ %курс П -9 -18.00 № 17 пр.Полякова Т.А.Литератураауд.П-310№ № %курс СА -9-18.00 № № № № № %курс С -11-18.00 № № № № № № № %курс П -11-18.00 № № № %курс СА-11-18.00 № № № № № %курс С -9 -28.00 14 пр.Аршба Т.В.Программно-аппаратные средства ЗИауд.ДОТ№ %курс ЗИ -9-28.00 № № № № № № № № %курс П -9 -28.00 № № № %курс СА -9-28.00 12 л.Поляков Д.НСтраховое делоауд.ДОТ№ 12 пр.Хмара А.С.Иностранный языкауд.ДОТ№ № %курс С -11-28.00 № № № № № № %курс П -11-28.00 № № %курс СА-11-28.00 20 л.Сынтин А.В.Право социального обеспеченияауд.ДОТ№ № %курс С -9 -38.00 № № № № %курс П -9 -38.00 13 пр.Павлова Г.Ю.,Рожкова М.П.Иностранный языкауд.ДОТ№ 12 пр. Пошиванюк Л.Ю.Обеспечение рассмотрения судьей уголовных, гражданских дел и дел об административных правонарушенияхауд.ДОТ№ %курс СА -9-38.00 25 л.Агашкова М.С.Основы организации розыскной деятельностиауд.К 306№ № %курс П -11-38.00 35 пр.Неупокоева О.В.Уголовно-исполнительное правоауд.К 116№ 7 пр.Лепихова Е.А.Трудовое правоауд.К 302№ № № %курс П -9 -4</v>
      </c>
      <c r="T5" s="19" t="str">
        <f ca="1">CONCATENATE([1]Сводное!D5,[1]Сводное!D13,[1]Сводное!D21,[1]Сводное!D29)</f>
        <v>9.40 10 пр.Клепиков В.И.Астрономияауд.П-407№ 6 пр.Здобнов А.А. ОБЖауд.П-405№ 28 пр.Колупайло Е.В.Экономикаауд.П-408№ 47 пр. Завьялова Н.Н.Математика: алгебра и начала математического анализа, геометрияауд.П-410№ 12 пр.Клепикова Т.В.Естествознание(химия)ауд.П-411№ %курс С -9 -19.40 19 пр.Голышева И.Б.Литератураауд.П-203№ %курс ЗИ -9-19.40 16 пр.Марина И.В.Иностранный язык ауд.П-107№ 32 пр.Короп В.О.Правоауд.П-109№ 16 пр.Долганева А.С.Обществознаниеауд.П-205№ 19 пр.Полякова Т.А.Литератураауд.П-301№ 20 л.Бондарь И.М.Историяауд.П-202№ № 10 пр.Третьякова Н.С.Русский языкауд.П-304№ 43 пр. Усольцева А.Н.Математика: алгебра и начала математического анализа, геометрияауд.П-306№ 34 пр.Лило А.В.Правоауд.П-307№ 21 пр.Рогачёва Е.А.Историяауд.П-309№ 9 пр.Воронков О.Ю. ОБЖауд.П-310№ 12 пр.Чижова К.Ю.Родной языкауд.П-401№ %курс П -9 -19.40 42 пр. Тавченко В.Ю.Математика: алгебра и начала математического анализа, геометрияауд.П-402№ 42 пр. Тавченко В.Ю.Математика: алгебра и начала математического анализа, геометрияауд.П-402№ № %курс СА -9-19.40 № № № № № %курс С -11-19.40 № № № № № № № %курс П -11-19.40 № № № %курс СА-11-19.40 № № № № № %курс С -9 -29.40 15 пр.Аршба Т.В.Программно-аппаратные средства ЗИауд.ДОТ№ %курс ЗИ -9-29.40 № № № № № № № № %курс П -9 -29.40 № № № %курс СА -9-29.40 22 пр.Башурова Е.В.Право социального обеспеченияауд.ДОТ№ 21 пр.Пошиванюк Л.Ю.Гражданский процессауд.ДОТ№ № %курс С -11-29.40 № № № № № № %курс П -11-29.40 13 пр.Павлова Г.Ю.Иностранный языкауд.ДОТ№ 15 пр.Трушкин И.Е.Административное правоауд.ДОТ№ %курс СА-11-29.40 13 пр.Поляков Д.НСтраховое делоауд.ДОТ№ 14 пр.Агашкова М.С.Уголовный процессауд.ДОТ№ %курс С -9 -39.40 № № № № %курс П -9 -39.40 12 пр.Самойлов А.М.Физическая культураауд.ДОТ№ 12 пр.Самойлов А.М.Физическая культураауд.ДОТ№ %курс СА -9-39.40 32 пр.Сынтин А.В.Основы уголовно-правовой политикиауд.К 117№ 30 пр.Аверченко В.Ю.Конфликтология и профессиональная этикаауд.К 103№ %курс П -11-39.40 9 пр.Хмара А.С.Иностранный языкауд.К 116№ 33 пр.Неупокоева О.В.Уголовно-исполнительное правоауд.К 302№ 7 пр.Лепихова Е.А.Трудовое правоауд.К 303№ 28 пр.Нестеров А.А.Финансовое и налоговое правоауд.К 306№ %курс П -9 -4</v>
      </c>
      <c r="U5" s="19" t="str">
        <f ca="1">CONCATENATE([1]Сводное!E5,[1]Сводное!E13,[1]Сводное!E21,[1]Сводное!E29)</f>
        <v>11.20 12 пр.Клепикова Т.В.Естествознание(химия)ауд.П-407№ 16 пр.Марина И.В.Иностранный язык ауд.П-405№ 7 л.Здобнов А.А. ОБЖауд.П-202№ 16 пр.Гамбург Е.Н.Историяауд.П-410№ 14 пр.Короп В.О.Обществознаниеауд.П-411№ %курс С -9 -111.20 7 л.Воронков О.Ю. ОБЖауд.П-203№ %курс ЗИ -9-111.20 20 л.Бондарь И.М.Историяауд.П-102№ № 13 пр.Чижова К.Ю.Родной языкауд.П-205№ 42 пр. Тавченко В.Ю.Математика: алгебра и начала математического анализа, геометрияауд.П-301№ 21 пр.Морозова И.А.Информатика ауд.П-207№ № 17 пр.Проскурякова Т.В.Иностранный язык ауд.П-304№ № 13 пр.Клепиков В.И.Естествознание(физика)ауд.П-302№ 13 пр.Клепиков В.И.Естествознание(физика)ауд.П-302№ 34 пр.Лило А.В.Правоауд.П-310№ 44 пр. Усольцева А.Н.Математика: алгебра и начала математического анализа, геометрияауд.П-401№ %курс П -9 -111.20 16 пр.Полякова Т.А.Литератураауд.П-№ 15 пр.Долганева А.С.Обществознаниеауд.П-№ 16 пр.Павлова Г.Ю.Иностранный язык ауд.П-307№ %курс СА -9-111.20 № № № № № %курс С -11-111.20 27-17 пр.Мартыненко М.В.Конституционное право Россииауд.П-107№ № № № № № 12-12 л.Дригичев Е.В.Огневая подготовкаауд.П-306№ %курс П -11-111.20 № № № %курс СА-11-111.20 № № № № № %курс С -9 -211.20 № %курс ЗИ -9-211.20 № № № № 16-8 л.Сержанова К.И.Теория государства и праваауд.ДОТ№ № № № %курс П -9 -211.20 № № 27-17 пр.Лапина Н.И.Правоохранительные и судебные органыауд.ДОТ№ %курс СА -9-211.20 11 пр.Нестеров А.А.Налоговое правоауд.ДОТ№ 11 л.Агашкова М.С.Уголовное правоауд.ДОТ№ № %курс С -11-211.20 № № № № № № %курс П -11-211.20 12 л.Завьялова Н.Н.Информационные системы судопроизводстваауд.ДОТ№ № %курс СА-11-211.20 № 9 пр.Третьякова Н.С.Русский язык и культура речиауд.ДОТ№ %курс С -9 -311.20 № № № № %курс П -9 -311.20 27 пр.Бурьян Н.Н.Право социального обеспеченияауд.ДОТ№ 23 пр.Пошиванюк Л.Ю.Гражданский процессауд.ДОТ№ %курс СА -9-311.20 30 пр.Аверченко В.Ю.Конфликтология и профессиональная этикаауд.К 117№ 9 пр.Хмара А.С.,ауд.К 103№ Рожкова М.П.Иностранный языкауд.К 116№ %курс П -11-311.20 28 пр.Мухин Е.М.Огневая подготовкаауд.П-110№ 34 пр.Неупокоева О.В.Уголовно-исполнительное правоауд.К 302№ 9 пр.Самойлов А.М.Физическая культураауд.с/зал (СКК им. Блинова)№ 7 пр.Лепихова Е.А.Трудовое правоауд.К 306№ %курс П -9 -4</v>
      </c>
      <c r="V5" s="19" t="str">
        <f ca="1">CONCATENATE([1]Сводное!F5,[1]Сводное!F13,[1]Сводное!F21,[1]Сводное!F29)</f>
        <v/>
      </c>
      <c r="W5" s="19" t="str">
        <f ca="1">CONCATENATE([1]Сводное!G5,[1]Сводное!G13,[1]Сводное!G21,[1]Сводное!G29)</f>
        <v>13.30 № № № 11 пр.Третьякова Н.С.Русский языкауд.П-410№ № %курс С -9 -113.30 № %курс ЗИ -9-113.30 № № № 32 пр.Короп В.О.Правоауд.П-301№ № № 34 пр.Лило А.В.Правоауд.П-304№ № № № 18 л.Полякова Т.А.Литератураауд.П-302№ № %курс П -9 -113.30 43 пр. Тавченко В.Ю.Математика: алгебра и начала математического анализа, геометрияауд.П-402№ 43 пр. Тавченко В.Ю.Математика: алгебра и начала математического анализа, геометрияауд.П-402№ 11 пр.Клепиков В.И.Астрономияауд.П-307№ %курс СА -9-113.30 18-7 л.Рогачёва Е.А.Историяауд.П-205№ 14-10 пр.Акишкина О.Н.Экономика организацииауд.П-203№ 30-19 пр.Шагланов А.Н.Теория государства и праваауд.П-310№ № № %курс С -11-113.30 26-7 л.Башурова Е.В.Гражданское правоауд.П-102№ № № 12-9 пр.Сынтин А.В.Уголовное правоауд.П-107№ 11 пр.Самойлов А.М.Физическая культураауд.с/зал (СКК им. Блинова)№ № 29-19 пр.Демьяненко И.И.Правоохранительные и судебные органыауд.П-306№ %курс П -11-113.30 № № № %курс СА-11-113.30 32-20 пр.Канзачаков А.В.Теория государства и праваауд.ДОТ№ № № № 13-8 пр.Фадеев С.А.Информационные технологии в проф. деят-тиауд.ДОТ№ %курс С -9 -213.30 № %курс ЗИ -9-213.30 11 пр.Самойлов А.М.Физическая культураауд.ДОТ№ № № 17-9 пр.Сержанова К.И.Теория государства и праваауд.ДОТ№ 27-17 пр.Поляков Д.Н.Конституционное право Россииауд.ДОТ№ 12-10 пр.Рожкова О.И.Нач. проф. подготовка и введение в специальностьауд.ДОТ№ 12-12 л.Мухин Е.М.Огневая подготовкаауд.ДОТ№ № %курс П -9 -213.30 27-17 пр.Лапина Н.И.Правоохранительные и судебные органыауд.ДОТ№ № 14 пр.Самойлов А.М.Физическая культураауд.ДОТ№ %курс СА -9-213.30 № № 11 пр.Аверченко В.Ю.Психология социально-правовой деятельностиауд.ДОТ№ %курс С -11-213.30 21-14 пр.Дригичев Е.В.Огневая подготовкаауд.ДОТ№ 13 пр.Самойлов А.М.Физическая культураауд.ДОТ№ 36-25 пр.Шубин С.Б.Специальная техникаауд.ДОТ№ № 27-8 л.Садыков Д.Ж.Трудовое правоауд.ДОТ№ № %курс П -11-213.30 13 пр.Завьялова Н.Н.Информационные системы судопроизводстваауд.ДОТ№ 28 пр.Агашкова М.С.Уголовный процессауд.ДОТ№ %курс СА-11-213.30 № № %курс С -9 -313.30 № 13 пр.Павлова Г.Ю.Английский языкауд.ДОТ№ № № %курс П -9 -313.30 13 пр. Пошиванюк Л.Ю.Обеспечение рассмотрения судьей уголовных, гражданских дел и дел об административных правонарушенияхауд.ДОТ№ № %курс СА -9-313.30 30 л.Нестеров А.А.Финансовое и налоговое правоауд.К 306№ № %курс П -11-313.30 10 пр.Хмара А.С.Иностранный языкауд.К 116№ № № 8 пр. ДИФ.ЗАЧЕТЛепихова Е.А.Трудовое правоауд.К 302№ %курс П -9 -4</v>
      </c>
      <c r="X5" s="19" t="str">
        <f ca="1">CONCATENATE([1]Сводное!H5,[1]Сводное!H13,[1]Сводное!H21,[1]Сводное!H29)</f>
        <v>15.10 № № № № № %курс С -9 -115.10 № %курс ЗИ -9-115.10 № № № № № № № № № № № № %курс П -9 -115.10 № № 17 пр.Полякова Т.А.Литератураауд.П-307№ %курс СА -9-115.10 13-9 пр.Фадеев С.А.Информационные технологии в проф. деят-тиауд.П-308№ 30-19 пр.Шагланов А.Н.Теория государства и праваауд.П-203№ 14-10 пр.Акишкина О.Н.Экономика организацииауд.П-310№ 19-12 пр.Рогачёва Е.А.Историяауд.П-304№ 19-12 пр.Рогачёва Е.А.Историяауд.П-304№ %курс С -11-115.10 12 пр.Проскурякова Т.В.,ауд.П-109№ Рожкова М.П.Иностранный языкауд.П-107№ 12 пр.Проскурякова Т.В.,ауд.П-109№ Рожкова М.П.Иностранный языкауд.П-107№ 27-8 л.Лысаченко Е.Н.Гражданское правоауд.П-102№ № 12-9 пр.Сынтин А.В.Уголовное правоауд.П-205№ 11 пр.Самойлов А.М.Физическая культураауд.с/зал (СКК им. Блинова)№ 12-8 пр.Панкратова А.В.Делопроизводство и режим секретностиауд.П-306№ %курс П -11-115.10 19-12 пр.Завьялова Н.Н.Информ. технологии в деят-ти судаауд.П-201№ 27-18 пр.Неупокоева О.В.Уголовное правоауд.П-301№ 27-9 л.Цыганова А.А.Гражданское правоауд.П-309№ %курс СА-11-115.10 15 пр.Самойлов А.М.Физическая культураауд.ДОТ№ 31-19 пр.Канзачаков А.В.Теория государства и праваауд.ДОТ№ 22-15 пр.Морозова И.А.Информатика ауд.ДОТ№ 26-8 л.Лепихова Е.А.Гражданское правоауд.ДОТ№ 26-8 л.Лепихова Е.А.Гражданское правоауд.ДОТ№ %курс С -9 -215.10 № %курс ЗИ -9-215.10 11 пр.Хмара А.С.Иностранный языкауд.ДОТ№ 12-9 пр.Трушкин И.Е.Уголовное правоауд.ДОТ№ 10 пр.Самойлов А.М.Физическая культураауд.ДОТ№ 19-11 пр.Бондарь И.М.Историяауд.ДОТ№ 27-9 л.Башурова Е.В.Гражданское правоауд.ДОТ№ № 30-10 л.Демьяненко И.И.Правоохранительные и судебные органыауд.ДОТ№ № %курс П -9 -215.10 24-15 пр.Нестеров А.А.Конституционное право ауд.ДОТ№ 15 пр.Самойлов А.М.Физическая культураауд.ДОТ№ 30-18 пр.Сержанова К.И.Теория государства и праваауд.ДОТ№ %курс СА -9-215.10 № № 21 пр.Пошиванюк Л.Ю.Гражданский процессауд.ДОТ№ %курс С -11-215.10 19 л.Бурьян Н.Н.Гражданский процессауд.ДОТ№ 19 л.Бурьян Н.Н.Гражданский процессауд.ДОТ№ 22-8 л.Дригичев Е.В.Огневая подготовкаауд.ДОТ№ 36-25 пр.Шубин С.Б.Специальная техникаауд.ДОТ№ 19-12 пр.Аверченко В.Ю.Конфликтология и профес. этикаауд.ДОТ№ 19-12 пр.Аверченко В.Ю.Конфликтология и профес. этикаауд.ДОТ№ %курс П -11-215.10 № № %курс СА-11-215.10 № № %курс С -9 -315.10 27-8 л.Садыков Д.Ж.Трудовое правоауд.ДОТ№ № 21-14 пр.Мухин Е.М.Огневая подготовкаауд.ДОТ№ 28-19 пр.Лапина Н.И.Уголовный процессауд.ДОТ№ %курс П -9 -315.10 № № %курс СА -9-315.10 № № %курс П -11-315.10 № № № № %курс П -9 -4</v>
      </c>
      <c r="Y5" s="19" t="str">
        <f ca="1">CONCATENATE([1]Сводное!I5,[1]Сводное!I13,[1]Сводное!I21,[1]Сводное!I29)</f>
        <v>17.00 № № № № № %курс С -9 -117.00 № %курс ЗИ -9-117.00 № № № № № № № № № № № № %курс П -9 -117.00 № № № %курс СА -9-117.00 18-12 пр.Усольцева А.Н.Математикаауд.П-301№ 21-14 прМорозова И.А.Информатика ауд.П-207№ 13-9 пр.Фадеев С.А.Информационные технологии в проф. деят-тиауд.П-308№ 30-19 пр.Шагланов А.Н.Теория государства и праваауд.П-304№ 30-19 пр.Шагланов А.Н.Теория государства и праваауд.П-304№ %курс С -11-117.00 № 12-10 пр.Рожкова О.И.Нач. проф. подготовка и введение в специальностьауд.П-109№ 12-9 пр.Сынтин А.В.Уголовное правоауд.П-203№ 12-6 пр.Воронков О.Ю.Безопасность жизнедеятельностиауд.П-107№ 29-19 пр.Демьяненко И.И.Правоохранительные и судебные органыауд.П-205№ 12-8 пр.Панкратова А.В.Делопроизводство и режим секретностиауд.П-306№ № %курс П -11-117.00 17-11 пр.Долганева А.С.Историяауд.П-102№ 19-12 пр.Завьялова Н.Н.Информ. технологии в деят-ти судаауд.П-201№ 13 пр.Павлова Г.Ю.Иностранный языкауд.П-309№ %курс СА-11-117.00 27-9 л.Лысаченко Е.Н.Гражданское правоауд.ДОТ№ № 32-20 пр.Канзачаков А.В.Теория государства и праваауд.ДОТ№ 22-15 пр.Морозова И.А.Информатика ауд.ДОТ№ 14-9 пр.Акишкина О.Н.Экономика организацииауд.ДОТ№ %курс С -9 -217.00 16 пр.Аршба Т.В.Программно-аппаратные средства ЗИауд.ДОТ№ %курс ЗИ -9-217.00 27-9 л.Лепихова Е.А.Гражданское правоауд.ДОТ№ № 19-11 пр.Короп В.О.Историяауд.ДОТ№ 11-8 пр.Трушкин И.Е.Уголовное правоауд.ДОТ№ 18-8 л.Бондарь И.М.Историяауд.ДОТ№ № 16-8 л.Сержанова К.И.Теория государства и праваауд.ДОТ№ № %курс П -9 -217.00 12 пр.Проскурякова Т.В.Английский языкауд.ДОТ№ 25-10 л.Нестеров А.А.Конституционное право ауд.ДОТ№ 25-10 л.Нестеров А.А.Конституционное право ауд.ДОТ№ %курс СА -9-217.00 № № № %курс С -11-217.00 29-21 пр.Агашкова М.С.Уголовный процессауд.ДОТ№ 19-12 пр.Аверченко В.Ю.Конфликтология и профес. этикаауд.ДОТ№ 19 л.Бурьян Н.Н.Гражданский процессауд.ДОТ№ 20-13 пр.Мухин Е.М.Огневая подготовкаауд.ДОТ№ 29-21 пр.Хараман С.В.Тактико-специальная подготовкаауд.ДОТ№ 29-21 пр.Хараман С.В.Тактико-специальная подготовкаауд.ДОТ№ %курс П -11-217.00 № № %курс СА-11-217.00 № № %курс С -9 -317.00 23-8 л.Шубин С.Б.Специальная техникаауд.ДОТ№ № 27-8 л.Садыков Д.Ж.Трудовое правоауд.ДОТ№ № %курс П -9 -317.00 № № %курс СА -9-317.00 № № %курс П -11-317.00 № № № № %курс П -9 -4</v>
      </c>
      <c r="Z5" s="19" t="str">
        <f ca="1">CONCATENATE([1]Сводное!J5,[1]Сводное!J13,[1]Сводное!J21,[1]Сводное!J29)</f>
        <v>18.40 № № № № № %курс С -9 -118.40 № %курс ЗИ -9-118.40 № № № № № № № № № № № № %курс П -9 -118.40 № № № %курс СА -9-118.40 30-19 пр.Шагланов А.Н.Теория государства и праваауд.П-301№ № № 13-9 пр.Фадеев С.А.Информационные технологии в проф. деят-тиауд.П-308№ 13-9 пр.Фадеев С.А.Информационные технологии в проф. деят-тиауд.П-308№ %курс С -11-118.40 № 27-18 пр.Бурыгина Т.С.Правоохранительные и судебные органыауд.П-109№ 17-9 пр.Бурьян Н.Н.Теория государства и праваауд.П-203№ 12 пр.Проскурякова Т.В.Иностранный языкауд.П-107№ № 29-19 пр.Демьяненко И.И.Правоохранительные и судебные органыауд.П-306№ № %курс П -11-118.40 26-8 л.Пархоменко Э.К.Гражданское правоауд.П-102№ № 19-12 пр.Завьялова Н.Н.Информ. технологии в деят-ти судаауд.П-201№ %курс СА-11-118.40 22-15 пр.Морозова И.А.Информатика ауд.ДОТ№ 32-20 пр.Канзачаков А.В.Теория государства и праваауд.ДОТ№ 26-8 л.Лепихова Е.А.Гражданское правоауд.ДОТ№ 14-9 пр.Акишкина О.Н.Экономика организацииауд.ДОТ№ 12-6 пр.Воронков О.Ю.Безопасность жизнедеятельностиауд.ДОТ№ %курс С -9 -218.40 № 19-11 пр.Короп В.О.Историяауд.ДОТ№ 17-9 пр.Сержанова К.И.Теория государства и праваауд.ДОТ№ № № № 19-11 пр.Бондарь И.М.Историяауд.ДОТ№ 19-11 пр.Бондарь И.М.Историяауд.ДОТ№ %курс П -9 -218.40 № 31-19 пр.Азнаурова М.А.Теория государства и праваауд.ДОТ№ № %курс СА -9-218.40 № № № %курс С -11-218.40 № № 30-22 пр.Хараман С.В.Тактико-специальная подготовкаауд.ДОТ№ 19-12 пр.Аверченко В.Ю.Конфликтология и профес. этикаауд.ДОТ№ 27-19 пр.Пошелов П.В.Уголовный процессауд.ДОТ№ 27-19 пр.Пошелов П.В.Уголовный процессауд.ДОТ№ %курс П -11-218.40 № № %курс СА-11-218.40 21-8 л.Трушкин И.Е.Уголовное правоауд.ДОТ№ № 23-8 л.Шубин С.Б.Специальная техникаауд.ДОТ№ № %курс П -9 -318.40 № № %курс СА -9-318.40 № № %курс П -11-318.40 № № № № %курс П -9 -4</v>
      </c>
      <c r="AA5" s="19" t="str">
        <f ca="1">CONCATENATE([1]Сводное!K5,[1]Сводное!K13,[1]Сводное!K21,[1]Сводное!K29)</f>
        <v/>
      </c>
      <c r="AB5" s="19" t="str">
        <f>CONCATENATE([1]Сводное!L5,[1]Сводное!L13,[1]Сводное!L21,[1]Сводное!L29)</f>
        <v/>
      </c>
      <c r="AD5" s="20" t="str">
        <f t="shared" ca="1" si="3"/>
        <v/>
      </c>
      <c r="AE5" s="20" t="str">
        <f t="shared" ca="1" si="3"/>
        <v>Чт 26.11.20  9.40 К 103</v>
      </c>
      <c r="AF5" s="20" t="str">
        <f t="shared" ca="1" si="3"/>
        <v>Чт 26.11.20 11.20 К 117</v>
      </c>
      <c r="AG5" s="20" t="str">
        <f t="shared" ca="1" si="3"/>
        <v/>
      </c>
      <c r="AH5" s="20" t="str">
        <f t="shared" ca="1" si="3"/>
        <v>Чт 26.11.20 13.30 ДОТ)</v>
      </c>
      <c r="AI5" s="20" t="str">
        <f t="shared" ca="1" si="3"/>
        <v>Чт 26.11.20 15.10 ДОТ)</v>
      </c>
      <c r="AJ5" s="20" t="str">
        <f t="shared" ca="1" si="3"/>
        <v>Чт 26.11.20 17.00 ДОТ)</v>
      </c>
      <c r="AK5" s="20" t="e">
        <f>IF(#REF!=" ","",IF(#REF!="","",CONCATENATE($C5," ",#REF!," ",MID(#REF!,10,5))))</f>
        <v>#REF!</v>
      </c>
      <c r="AL5" s="20" t="str">
        <f t="shared" ca="1" si="9"/>
        <v>Чт 26.11.20 18.40 ДОТ)</v>
      </c>
      <c r="AM5" s="20" t="str">
        <f t="shared" si="9"/>
        <v/>
      </c>
      <c r="AN5" s="11" t="str">
        <f t="shared" ca="1" si="4"/>
        <v>Аверченко</v>
      </c>
      <c r="AO5" s="10" t="str">
        <f t="shared" ca="1" si="5"/>
        <v/>
      </c>
      <c r="AP5" s="10" t="str">
        <f t="shared" ca="1" si="0"/>
        <v>Чт 26.11.20  9.40 К 103 Аверченко</v>
      </c>
      <c r="AQ5" s="10" t="str">
        <f t="shared" ca="1" si="0"/>
        <v>Чт 26.11.20 11.20 К 117 Аверченко</v>
      </c>
      <c r="AR5" s="10" t="str">
        <f t="shared" ca="1" si="0"/>
        <v/>
      </c>
      <c r="AS5" s="10" t="str">
        <f t="shared" ca="1" si="0"/>
        <v>Чт 26.11.20 13.30 ДОТ) Аверченко</v>
      </c>
      <c r="AT5" s="10" t="str">
        <f t="shared" ca="1" si="0"/>
        <v>Чт 26.11.20 15.10 ДОТ) Аверченко</v>
      </c>
      <c r="AU5" s="10" t="str">
        <f t="shared" ca="1" si="0"/>
        <v>Чт 26.11.20 17.00 ДОТ) Аверченко</v>
      </c>
      <c r="AV5" s="10" t="e">
        <f t="shared" si="0"/>
        <v>#REF!</v>
      </c>
      <c r="AW5" s="10" t="str">
        <f t="shared" ca="1" si="0"/>
        <v>Чт 26.11.20 18.40 ДОТ) Аверченко</v>
      </c>
      <c r="AX5" s="10" t="str">
        <f t="shared" si="0"/>
        <v/>
      </c>
      <c r="AZ5" s="12" t="str">
        <f t="shared" ca="1" si="6"/>
        <v/>
      </c>
      <c r="BA5" s="12">
        <f t="shared" ca="1" si="1"/>
        <v>5</v>
      </c>
      <c r="BB5" s="12">
        <f t="shared" ca="1" si="1"/>
        <v>5</v>
      </c>
      <c r="BC5" s="12" t="str">
        <f t="shared" ca="1" si="1"/>
        <v/>
      </c>
      <c r="BD5" s="12">
        <f t="shared" ca="1" si="1"/>
        <v>5</v>
      </c>
      <c r="BE5" s="12">
        <f t="shared" ca="1" si="1"/>
        <v>5</v>
      </c>
      <c r="BF5" s="12">
        <f t="shared" ca="1" si="1"/>
        <v>5</v>
      </c>
      <c r="BG5" s="12" t="e">
        <f t="shared" si="1"/>
        <v>#REF!</v>
      </c>
      <c r="BH5" s="12">
        <f t="shared" ca="1" si="1"/>
        <v>5</v>
      </c>
      <c r="BI5" s="12" t="str">
        <f t="shared" si="1"/>
        <v/>
      </c>
    </row>
    <row r="6" spans="1:61" ht="23.25" customHeight="1" x14ac:dyDescent="0.2">
      <c r="A6" s="1">
        <f ca="1">IF(COUNTIF($D6:$L6," ")=10,"",IF(VLOOKUP(MAX($A$1:A5),$A$1:C5,3,FALSE)=0,"",MAX($A$1:A5)+1))</f>
        <v>6</v>
      </c>
      <c r="B6" s="13" t="str">
        <f>$B1</f>
        <v>Аверченко В.Ю.</v>
      </c>
      <c r="C6" s="2" t="str">
        <f ca="1">IF($B6="","",$R$6)</f>
        <v>Пт 27.11.20</v>
      </c>
      <c r="D6" s="23" t="str">
        <f t="shared" ref="D6:K6" ca="1" si="12">IF($B6&gt;"",IF(ISERROR(SEARCH($B6,S$6))," ",MID(S$6,FIND("%курс ",S$6,FIND($B6,S$6))+6,7)&amp;"
("&amp;MID(S$6,FIND("ауд.",S$6,FIND($B6,S$6))+4,FIND("№",S$6,FIND("ауд.",S$6,FIND($B6,S$6)))-(FIND("ауд.",S$6,FIND($B6,S$6))+4))&amp;")"),"")</f>
        <v xml:space="preserve"> </v>
      </c>
      <c r="E6" s="23" t="str">
        <f t="shared" ca="1" si="12"/>
        <v>П -11-3
(К 103)</v>
      </c>
      <c r="F6" s="23" t="str">
        <f t="shared" ca="1" si="12"/>
        <v>С -9 -3
(ДОТ)</v>
      </c>
      <c r="G6" s="23" t="str">
        <f t="shared" ca="1" si="12"/>
        <v xml:space="preserve"> </v>
      </c>
      <c r="H6" s="23" t="str">
        <f t="shared" ca="1" si="12"/>
        <v xml:space="preserve"> </v>
      </c>
      <c r="I6" s="23" t="str">
        <f t="shared" ca="1" si="12"/>
        <v>П -11-2
(ДОТ)</v>
      </c>
      <c r="J6" s="23" t="str">
        <f t="shared" ca="1" si="12"/>
        <v>П -11-2
(ДОТ)</v>
      </c>
      <c r="K6" s="23" t="str">
        <f t="shared" ca="1" si="12"/>
        <v xml:space="preserve"> </v>
      </c>
      <c r="L6" s="23"/>
      <c r="M6" s="1"/>
      <c r="O6" s="22"/>
      <c r="Q6" s="17" t="str">
        <f>T("13.30")</f>
        <v>13.30</v>
      </c>
      <c r="R6" s="18" t="str">
        <f t="shared" ca="1" si="8"/>
        <v>Пт 27.11.20</v>
      </c>
      <c r="S6" s="19" t="str">
        <f ca="1">CONCATENATE([1]Сводное!C6,[1]Сводное!C14,[1]Сводное!C22,[1]Сводное!C30)</f>
        <v>8.00 № № № № № %курс С -9 -18.00 № %курс ЗИ -9-18.00 33 пр.Короп В.О.Правоауд.П-107№ 11 пр.Третьякова Н.С.Русский языкауд.П-109№ 22 л.Морозова И.А.Информатика ауд.306№ № 16 пр.Марина И.В.Иностранный язык ауд.П-203№ 13 пр.Чижова К.Ю.Родной языкауд.П-206№ 16 пр.Долганева А.С.Обществознаниеауд.П-301№ 34 пр.Лило А.В.Правоауд.П-304№ № № 13 пр.Клепиков В.И.Естествознание(физика)ауд.П-402№ 13 пр.Клепиков В.И.Естествознание(физика)ауд.П-402№ %курс П -9 -18.00 17 пр.Полякова Т.А.Литератураауд.П-309№ № 42 пр. Тавченко В.Ю.Математика: алгебра и начала математического анализа, геометрияауд.П-307№ %курс СА -9-18.00 № № № № № %курс С -11-18.00 № № № № № № № %курс П -11-18.00 № № № %курс СА-11-18.00 № № № № № %курс С -9 -28.00 № %курс ЗИ -9-28.00 № № № № № № 27-17 пр.Поляков Д.Н.Конституционное право Россииауд.ДОТ№ 27-17 пр.Поляков Д.Н.Конституционное право Россииауд.ДОТ№ %курс П -9 -28.00 № № № %курс СА -9-28.00 № № № %курс С -11-28.00 № № № № № № %курс П -11-28.00 № № %курс СА-11-28.00 24 л.Касимовская О.А.Финансовое правоауд.ДОТ№ № %курс С -9 -38.00 № № № № %курс П -9 -38.00 26 пр. Пошиванюк Л.Ю.Особенности рассмотрения отдельных категорий гражданских делауд.ДОТ№ 26 пр. Пошиванюк Л.Ю.Особенности рассмотрения отдельных категорий гражданских делауд.ДОТ№ %курс СА -9-38.00 9 пр.Самойлов А.М.Физическая культураауд.с/зал (СКК им. Блинова)№ 9 пр.Самойлов А.М.Физическая культураауд.с/зал (СКК им. Блинова)№ %курс П -11-38.00 26 л.Агашкова М.С.Основы организации розыскной деятельностиауд.К 306№ № 36 пр.Неупокоева О.В.Уголовно-исполнительное правоауд.К 117№ № %курс П -9 -4</v>
      </c>
      <c r="T6" s="19" t="str">
        <f ca="1">CONCATENATE([1]Сводное!D6,[1]Сводное!D14,[1]Сводное!D22,[1]Сводное!D30)</f>
        <v>9.40 48 пр. Завьялова Н.Н.Математика: алгебра и начала математического анализа, геометрияауд.П-407№ 10 пр.Клепиков В.И.Астрономияауд.П-405№ № 20 пр.Фадеев С.А.Информатика ауд.П-308№ 28 пр.Колупайло Е.В.Экономикаауд.П-307№ %курс С -9 -19.40 15 пр.Самойлов А.М.Физическая культураауд.с/зал (СКК им. Блинова)№ %курс ЗИ -9-19.40 15 пр.Самойлов А.М.Физическая культураауд.с/зал (СКК им. Блинова)№ 15 пр.Марина И.В.Иностранный язык ауд.П-109№ 33 пр.Короп В.О.Правоауд.П-301№ 43 пр. Тавченко В.Ю.Математика: алгебра и начала математического анализа, геометрияауд.П-107№ 11 пр.Третьякова Н.С.Русский языкауд.П-203№ 20 пр.Морозова И.А.Информатика ауд.П-207№ 20 л.Бондарь И.М.Историяауд.П-202№ № 18 л.Полякова Т.А.Литератураауд.П-402№ № 13 пр.Чижова К.Ю.Родной языкауд.П-304№ 34 пр.Лило А.В.Правоауд.П-205№ %курс П -9 -19.40 15 пр.Долганева А.С.Обществознаниеауд.П-309№ 16 пр.Павлова Г.Ю.Иностранный язык ауд.П-306№ 15 пр.Самойлов А.М.Физическая культураауд.с/зал (СКК им. Блинова)№ %курс СА -9-19.40 № № № № № %курс С -11-19.40 № № № № № № № %курс П -11-19.40 № № № %курс СА-11-19.40 № № № № № %курс С -9 -29.40 31 пр.Радькова Ю.С.Базы данныхауд.ДОТ№ %курс ЗИ -9-29.40 № № № № № № 17-9 пр.Сержанова К.И.Теория государства и праваауд.ДОТ№ 17-9 пр.Сержанова К.И.Теория государства и праваауд.ДОТ№ %курс П -9 -29.40 № № № %курс СА -9-29.40 12 пр.Нестеров А.А.Налоговое правоауд.ДОТ№ № № %курс С -11-29.40 № № № № № № %курс П -11-29.40 28 л.Бурьян Н.Н.Право социального обеспеченияауд.ДОТ№ № %курс СА-11-29.40 20 пр.Пошиванюк Л.Ю.Гражданский процессауд.ДОТ№ 25 пр.Касимовская О.А.Финансовое правоауд.ДОТ№ %курс С -9 -39.40 № № № № %курс П -9 -39.40 30 л.Шубин С.Б.Уголовный процессауд.ДОТ№ № %курс СА -9-39.40 31 пр.Аверченко В.Ю.Конфликтология и профессиональная этикаауд.К 103№ 30 пр.Дригичев Е.В.Огневая подготовкаауд.П-110№ %курс П -11-39.40 7 пр.Лепихова Е.А.Трудовое правоауд.К 116№ 35 пр.Неупокоева О.В.Уголовно-исполнительное правоауд.К 117№ 27 л.Агашкова М.С.Основы организации розыскной деятельностиауд.К 306№ № %курс П -9 -4</v>
      </c>
      <c r="U6" s="19" t="str">
        <f ca="1">CONCATENATE([1]Сводное!E6,[1]Сводное!E14,[1]Сводное!E22,[1]Сводное!E30)</f>
        <v>11.20 15 пр.Самойлов А.М.Физическая культураауд.с/зал (СКК им. Блинова)№ 14 пр.Короп В.О.Обществознаниеауд.П-405№ 12 пр.Фокина С.В.Географияауд.П-109№ 28 пр.Колупайло Е.В.Экономикаауд.П-306№ 16 пр.Гамбург Е.Н.Историяауд.П-307№ %курс С -9 -111.20 12 пр.Чижова К.Ю.Родной языкауд.П-411№ %курс ЗИ -9-111.20 18 л.Полякова Т.А.Литератураауд.П-102№ № 17 пр.Долганева А.С.Обществознаниеауд.П-301№ 15 пр.Самойлов А.М.Физическая культураауд.с/зал (СКК им. Блинова)№ 35 л.Лило А.В.Правоауд.П-202№ № 21 пр.Бондарь И.М.Историяауд.П-203№ 17 пр.Проскурякова Т.В.Иностранный язык ауд.П-107№ 14 пр.Клепиков В.И.Естествознание(физика)ауд.П-402№ 14 пр.Клепиков В.И.Естествознание(физика)ауд.П-402№ 11 пр.Третьякова Н.С.Русский языкауд.П-304№ 17 пр.Рожкова М.П.Немецкий языкауд.П-205№ %курс П -9 -111.20 12 пр.Клепикова Т.В.Естествознание(химия)ауд.П-309№ 15 пр.Самойлов А.М.Физическая культураауд.с/зал (СКК им. Блинова)№ 43 пр. Тавченко В.Ю.Математика: алгебра и начала математического анализа, геометрияауд.П-310№ %курс СА -9-111.20 № 31-20 пр.Шагланов А.Н.Теория государства и праваауд.П-408№ 27-9 л.Цыганова А.А.Гражданское правоауд.П-410№ № № %курс С -11-111.20 12-12 л.Дригичев Е.В.Огневая подготовкаауд.П-302№ № № № № № 12-10 пр.Рожкова О.И.Нач. проф. подготовка и введение в специальностьауд.П-401№ %курс П -11-111.20 № № № %курс СА-11-111.20 № № № № № %курс С -9 -211.20 32 пр.Радькова Ю.С.Базы данныхауд.ДОТ№ %курс ЗИ -9-211.20 № № № № № № 12-6 пр.Здобнов А.А.Безопасность жизнедеятельностиауд.ДОТ№ 12-6 пр.Здобнов А.А.Безопасность жизнедеятельностиауд.ДОТ№ %курс П -9 -211.20 № № № %курс СА -9-211.20 25 пр.Касимовская О.А.Финансовое правоауд.ДОТ№ № 13 пр.Хмара А.С.Иностранный языкауд.ДОТ№ %курс С -11-211.20 № № № № № № %курс П -11-211.20 27 пр. Пошиванюк Л.Ю.Особенности рассмотрения отдельных категорий гражданских делауд.ДОТ№ 27 пр. Пошиванюк Л.Ю.Особенности рассмотрения отдельных категорий гражданских делауд.ДОТ№ %курс СА-11-211.20 14 пр.Агашкова М.С.Уголовный процессауд.ДОТ№ 11 пр.Аверченко В.Ю.Психология социально-правовой деятельностиауд.ДОТ№ %курс С -9 -311.20 № № № № %курс П -9 -311.20 13 пр.Завьялова Н.Н.Информационные системы судопроизводстваауд.ДОТ№ 17 пр.Бурьян Н.Н.Исполнительное производствоауд.ДОТ№ %курс СА -9-311.20 35 пр.Неупокоева О.В.Уголовно-исполнительное правоауд.К 103№ 31 пр. ДИФ.ЗАЧЕТНестеров А.А.Финансовое и налоговое правоауд.П-206№ %курс П -11-311.20 8 пр. ДИФ.ЗАЧЕТЛепихова Е.А.Трудовое правоауд.К 116№ 23 пр.Голышева И.Б.Профессиональная риторикаауд.К 117№ 27 пр.Мухин Е.М.Огневая подготовкаауд.П-110№ 35 пр.Пошелов П.В.Основы уголовно-правовой политикиауд.П-407№ %курс П -9 -4</v>
      </c>
      <c r="V6" s="19" t="str">
        <f ca="1">CONCATENATE([1]Сводное!F6,[1]Сводное!F14,[1]Сводное!F22,[1]Сводное!F30)</f>
        <v/>
      </c>
      <c r="W6" s="19" t="str">
        <f ca="1">CONCATENATE([1]Сводное!G6,[1]Сводное!G14,[1]Сводное!G22,[1]Сводное!G30)</f>
        <v>13.30 11 пр.Третьякова Н.С.Русский языкауд.П-107№ 12 пр.Фокина С.В.Географияауд.П-405№ 14 пр.Короп В.О.Обществознаниеауд.П-109№ 29 пр.Колупайло Е.В.Экономикаауд.П-306№ 10 пр.Клепиков В.И.Астрономияауд.П-307№ %курс С -9 -113.30 14 пр.Клепикова Т.В.Биологияауд.П-411№ %курс ЗИ -9-113.30 43 пр. Тавченко В.Ю.Математика: алгебра и начала математического анализа, геометрияауд.П-301№ № № № № № 13 пр.Чижова К.Ю.Родной языкауд.П-203№ № 35 л.Лило А.В.Правоауд.П-402№ № 19 пр.Полякова Т.А.Литератураауд.П-304№ № %курс П -9 -113.30 № № № %курс СА -9-113.30 27-9 л.Цыганова А.А.Гражданское правоауд.П-102№ № 19-12 пр.Рогачёва Е.А.Историяауд.П-410№ 31-20 пр.Шагланов А.Н.Теория государства и праваауд.П-309№ 31-20 пр.Шагланов А.Н.Теория государства и праваауд.П-309№ %курс С -11-113.30 27-8 л.Башурова Е.В.Гражданское правоауд.П-302№ № № № 12 пр.Самойлов А.М.Физическая культураауд.с/зал (СКК им. Блинова)№ № 27-17 пр.Мартыненко М.В.Конституционное право Россииауд.П-401№ %курс П -11-113.30 15 пр.Самойлов А.М.Физическая культураауд.с/зал (СКК им. Блинова)№ № № %курс СА-11-113.30 № № № № № %курс С -9 -213.30 33 пр.Радькова Ю.С.Базы данныхауд.ДОТ№ %курс ЗИ -9-213.30 № 17-9 пр.Сержанова К.И.Теория государства и праваауд.ДОТ№ № № 11 пр.Самойлов А.М.Физическая культураауд.ДОТ№ 19-11 пр.Бондарь И.М.Историяауд.ДОТ№ № № %курс П -9 -213.30 15 пр.Самойлов А.М.Физическая культураауд.ДОТ№ 27-17 пр.Лапина Н.И.Правоохранительные и судебные органыауд.ДОТ№ № %курс СА -9-213.30 13 пр.Хмара А.С.Иностранный языкауд.ДОТ№ 25 пр.Касимовская О.А.Финансовое правоауд.ДОТ№ 22 пр.Пошиванюк Л.Ю.Гражданский процессауд.ДОТ№ %курс С -11-213.30 22-8 л.Дригичев Е.В.Огневая подготовкаауд.ДОТ№ 22-8 л.Дригичев Е.В.Огневая подготовкаауд.ДОТ№ № № № № %курс П -11-213.30 29 л.Агашкова М.С.Уголовный процессауд.ДОТ№ № %курс СА-11-213.30 № № %курс С -9 -313.30 № № 29-21 пр.Хараман С.В.Тактико-специальная подготовкаауд.ДОТ№ № %курс П -9 -313.30 № № %курс СА -9-313.30 № № %курс П -11-313.30 № № 23 пр.Голышева И.Б.Профессиональная риторикаауд.П-407№ 27 пр.Мухин Е.М.Огневая подготовкаауд.П-110№ %курс П -9 -4</v>
      </c>
      <c r="X6" s="19" t="str">
        <f ca="1">CONCATENATE([1]Сводное!H6,[1]Сводное!H14,[1]Сводное!H22,[1]Сводное!H30)</f>
        <v>15.10 № № 10 пр.Клепиков В.И.Астрономияауд.П-109№ № № %курс С -9 -115.10 № %курс ЗИ -9-115.10 № № № № № № № № № № № № %курс П -9 -115.10 № № № %курс СА -9-115.10 31-20 пр.Шагланов А.Н.Теория государства и праваауд.П-107№ 19-12 пр.Рогачёва Е.А.Историяауд.П-304№ 14-9 пр.Колупайло Е.В.Статистикаауд.П-410№ 27-9 л.Цыганова А.А.Гражданское правоауд.П-309№ 27-9 л.Цыганова А.А.Гражданское правоауд.П-309№ %курс С -11-115.10 12-8 пр.Завьялова Н.Н.Информатика и ИТ в проф.деятельностиауд.П-201№ 17-9 пр.Бурьян Н.Н.Теория государства и праваауд.П-301№ 12-10 пр.Рожкова О.И.Нач. проф. подготовка и введение в специальностьауд.П-203№ 12-8 пр.Панкратова А.В.Делопроизводство и режим секретностиауд.П-205№ 27-8 л.Лысаченко Е.Н.Гражданское правоауд.П-302№ 27-8 л.Лысаченко Е.Н.Гражданское правоауд.П-302№ 19-12 пр.Фокина С.В.Историяауд.П-401№ %курс П -11-115.10 11-6 пр.Голышева И.Б.Русский язык и культура речиауд.П-307№ 14-10 пр.Фадеев С.А.Информатика ауд.П-308№ 27-18 пр.Неупокоева О.В.Уголовное правоауд.П-310№ %курс СА-11-115.10 19-12 пр.Бондарь И.М.Историяауд.ДОТ№ 15 пр.Самойлов А.М.Физическая культураауд.ДОТ№ 12-6 пр.Воронков О.Ю.Безопасность жизнедеятельностиауд.ДОТ№ 25-7 л.Голубь Е.В.Конституционное право ауд.ДОТ№ № %курс С -9 -215.10 № %курс ЗИ -9-215.10 12-12 л.Дригичев Е.В.Огневая подготовкаауд.ДОТ№ № 11-7 пр.Хамзин В.Р.Информатика и ИТ в проф.деятельностиауд.ДОТ№ 11 пр.Самойлов А.М.Физическая культураауд.ДОТ№ 30-10 л.Демьяненко И.И.Правоохранительные и судебные органыауд.ДОТ№ № № № %курс П -9 -215.10 25-10 л.Нестеров А.А.Конституционное право ауд.ДОТ№ 12 пр.Проскурякова Т.В.Английский языкауд.ДОТ№ 31-19 пр.Сержанова К.И.Теория государства и праваауд.ДОТ№ %курс СА -9-215.10 № 22 пр.Пошиванюк Л.Ю.Гражданский процессауд.ДОТ№ 9 пр.Третьякова Н.С.Русский язык и культура речиауд.ДОТ№ %курс С -11-215.10 27-8 л.Садыков Д.Ж.Трудовое правоауд.ДОТ№ № 19-12 пр.Аверченко В.Ю.Конфликтология и профес. этикаауд.ДОТ№ 19 л.Пошиванюк Л.ЮГражданский процессауд.ДОТ№ 13 пр.Самойлов А.М.Физическая культураауд.ДОТ№ 13 пр.Самойлов А.М.Физическая культураауд.ДОТ№ %курс П -11-215.10 № № %курс СА-11-215.10 № № %курс С -9 -315.10 21-14 пр.Мухин Е.М.Огневая подготовкаауд.ДОТ№ 28-19 пр.Пошелов П.В.Уголовный процессауд.ДОТ№ 28-19 пр.Лапина Н.И.Уголовный процессауд.ДОТ№ 29-21 пр.Хараман С.В.Тактико-специальная подготовкаауд.ДОТ№ %курс П -9 -315.10 № № %курс СА -9-315.10 № № %курс П -11-315.10 № № № № %курс П -9 -4</v>
      </c>
      <c r="Y6" s="19" t="str">
        <f ca="1">CONCATENATE([1]Сводное!I6,[1]Сводное!I14,[1]Сводное!I22,[1]Сводное!I30)</f>
        <v>17.00 № № № № № %курс С -9 -117.00 № %курс ЗИ -9-117.00 № № № № № № № № № № № № %курс П -9 -117.00 № № № %курс СА -9-117.00 19-12 пр.Рогачёва Е.А.Историяауд.П-107№ 13-9 пр.Фадеев С.А.Информационные технологии в проф. деят-тиауд.П-308№ № 18-12 пр.Усольцева А.Н.Математикаауд.П-309№ 18-12 пр.Усольцева А.Н.Математикаауд.П-309№ %курс С -11-117.00 12-8 пр.Панкратова А.В.Делопроизводство и режим секретностиауд.П-102№ № 28-18 пр.Бурыгина Т.С.Правоохранительные и судебные органыауд.П-203№ 17-9 пр.Бурьян Н.Н.Теория государства и праваауд.П-205№ 12-8 пр.Панкратова А.В.Делопроизводство и режим секретностиауд.П-102№ 27-17 пр.Мартыненко М.В.Конституционное право Россииауд.П-306№ № %курс П -11-117.00 31-19 пр.Шагланов А.Н.Теория государства и праваауд.П-307№ 11-6 пр.Голышева И.Б.Русский язык и культура речиауд.П-301№ 25-9 л.Голубь Е.В.Конституционное право ауд.П-310№ %курс СА-11-117.00 14-9 пр.Колупайло Е.В.Статистикаауд.ДОТ№ 19-12 пр.Бондарь И.М.Историяауд.ДОТ№ 13 пр.Проскурякова Т.В.Иностранный языкауд.ДОТ№ 19-12 пр.Короп В.О.Историяауд.ДОТ№ 22-15 пр.Морозова И.А.Информатика ауд.ДОТ№ %курс С -9 -217.00 № %курс ЗИ -9-217.00 30-10 л.Демьяненко И.И.Правоохранительные и судебные органыауд.ДОТ№ № 30-10 л.Демьяненко И.И.Правоохранительные и судебные органыауд.ДОТ№ № 12-10 пр.Рожкова О.И.Нач. проф. подготовка и введение в специальностьауд.ДОТ№ 11 пр.Самойлов А.М.Физическая культураауд.ДОТ№ № № %курс П -9 -217.00 32-20 пр.Азнаурова М.А.Теория государства и праваауд.ДОТ№ 19-12 пр.Завьялова Н.Н.Информ. технологии в деят-ти судаауд.ДОТ№ 32-20 пр.Сержанова К.И.Теория государства и праваауд.ДОТ№ %курс СА -9-217.00 № 26 пр.Кель М.В.Основы экологического праваауд.ДОТ№ № %курс С -11-217.00 19-12 пр.Аверченко В.Ю.Конфликтология и профес. этикаауд.ДОТ№ 29-21 пр.Хараман С.В.Тактико-специальная подготовкаауд.ДОТ№ 27-8 л.Садыков Д.Ж.Трудовое правоауд.ДОТ№ 27-8 л.Садыков Д.Ж.Трудовое правоауд.ДОТ№ 28-20 пр.Пошелов П.В.Уголовный процессауд.ДОТ№ 28-20 пр.Пошелов П.В.Уголовный процессауд.ДОТ№ %курс П -11-217.00 № № %курс СА-11-217.00 № № %курс С -9 -317.00 37-23 пр.Пинчук О.Е.Криминалистикаауд.ДОТ№ 21-14 пр.Мухин Е.М.Огневая подготовкаауд.ДОТ№ 36-14 л.Зенков С.А.Криминалистикаауд.ДОТ№ № %курс П -9 -317.00 № № %курс СА -9-317.00 № № %курс П -11-317.00 № № № № %курс П -9 -4</v>
      </c>
      <c r="Z6" s="19" t="str">
        <f ca="1">CONCATENATE([1]Сводное!J6,[1]Сводное!J14,[1]Сводное!J22,[1]Сводное!J30)</f>
        <v>18.40 № № № № № %курс С -9 -118.40 № %курс ЗИ -9-118.40 № № № № № № № № № № № № %курс П -9 -118.40 № № № %курс СА -9-118.40 № № № № № %курс С -11-118.40 № № 27-17 пр.Мартыненко М.В.Конституционное право Россииауд.П-203№ 28-18 пр.Бурыгина Т.С.Правоохранительные и судебные органыауд.П-205№ 17-9 пр.Лысаченко Е.Н.Теория государства и праваауд.П-102№ 13-9 пр.Панкратова А.В.Делопроизводство и режим секретностиауд.П-306№ № %курс П -11-118.40 № 31-19 пр.Шагланов А.Н.Теория государства и праваауд.П-301№ 11-6 пр.Голышева И.Б.Русский язык и культура речиауд.П-310№ %курс СА-11-118.40 12-6 пр.Воронков О.Ю.Безопасность жизнедеятельностиауд.ДОТ№ 14-9 пр.Колупайло Е.В.Статистикаауд.ДОТ№ 19-12 пр.Бондарь И.М.Историяауд.ДОТ№ 13-8 пр.Фадеев С.А.Информационные технологии в проф. деят-тиауд.ДОТ№ 19-12 пр.Короп В.О.Историяауд.ДОТ№ %курс С -9 -218.40 17-9 пр.Сержанова К.И.Теория государства и праваауд.ДОТ№ № 27-9 л.Лепихова Е.А.Гражданское правоауд.ДОТ№ № № № № № %курс П -9 -218.40 13 пр.Проскурякова Т.В.Английский языкауд.ДОТ№ 32-20 пр.Азнаурова М.А.Теория государства и праваауд.ДОТ№ 19-12 пр.Завьялова Н.Н.Информ. технологии в деят-ти судаауд.ДОТ№ %курс СА -9-218.40 № 27 пр.Кель М.В.Основы экологического праваауд.ДОТ№ № %курс С -11-218.40 29-21 пр.Хараман С.В.Тактико-специальная подготовкаауд.ДОТ№ 27-20 пр.Чулаков М.Х.Уголовный процессауд.ДОТ№ 25-10 л.Сынтин А.В.Уголовное правоауд.ДОТ№ 25-10 л.Сынтин А.В.Уголовное правоауд.ДОТ№ 25-10 л.Трушкин И.Е.Уголовное правоауд.ДОТ№ № %курс П -11-218.40 № № %курс СА-11-218.40 28-19 пр.Пошелов П.В.Уголовный процессауд.ДОТ№ 37-23 пр.Пинчук О.Е.Криминалистикаауд.ДОТ№ 37-23 пр.Зенков С.А.Криминалистикаауд.ДОТ№ 21-14 пр.Мухин Е.М.Огневая подготовкаауд.ДОТ№ %курс П -9 -318.40 № № %курс СА -9-318.40 № № %курс П -11-318.40 № № № № %курс П -9 -4</v>
      </c>
      <c r="AA6" s="19" t="str">
        <f ca="1">CONCATENATE([1]Сводное!K6,[1]Сводное!K14,[1]Сводное!K22,[1]Сводное!K30)</f>
        <v/>
      </c>
      <c r="AB6" s="19" t="str">
        <f>CONCATENATE([1]Сводное!L6,[1]Сводное!L14,[1]Сводное!L22,[1]Сводное!L30)</f>
        <v/>
      </c>
      <c r="AD6" s="20" t="str">
        <f t="shared" ca="1" si="3"/>
        <v/>
      </c>
      <c r="AE6" s="20" t="str">
        <f t="shared" ca="1" si="3"/>
        <v>Пт 27.11.20  9.40 К 103</v>
      </c>
      <c r="AF6" s="20" t="str">
        <f t="shared" ca="1" si="3"/>
        <v>Пт 27.11.20 11.20 ДОТ)</v>
      </c>
      <c r="AG6" s="20" t="str">
        <f t="shared" ca="1" si="3"/>
        <v/>
      </c>
      <c r="AH6" s="20" t="str">
        <f t="shared" ca="1" si="3"/>
        <v/>
      </c>
      <c r="AI6" s="20" t="str">
        <f t="shared" ca="1" si="3"/>
        <v>Пт 27.11.20 15.10 ДОТ)</v>
      </c>
      <c r="AJ6" s="20" t="str">
        <f t="shared" ca="1" si="3"/>
        <v>Пт 27.11.20 17.00 ДОТ)</v>
      </c>
      <c r="AK6" s="20" t="e">
        <f>IF(#REF!=" ","",IF(#REF!="","",CONCATENATE($C6," ",#REF!," ",MID(#REF!,10,5))))</f>
        <v>#REF!</v>
      </c>
      <c r="AL6" s="20" t="str">
        <f t="shared" ca="1" si="9"/>
        <v/>
      </c>
      <c r="AM6" s="20" t="str">
        <f t="shared" si="9"/>
        <v/>
      </c>
      <c r="AN6" s="11" t="str">
        <f t="shared" ca="1" si="4"/>
        <v>Аверченко</v>
      </c>
      <c r="AO6" s="10" t="str">
        <f t="shared" ca="1" si="5"/>
        <v/>
      </c>
      <c r="AP6" s="10" t="str">
        <f t="shared" ca="1" si="0"/>
        <v>Пт 27.11.20  9.40 К 103 Аверченко</v>
      </c>
      <c r="AQ6" s="10" t="str">
        <f t="shared" ca="1" si="0"/>
        <v>Пт 27.11.20 11.20 ДОТ) Аверченко</v>
      </c>
      <c r="AR6" s="10" t="str">
        <f t="shared" ca="1" si="0"/>
        <v/>
      </c>
      <c r="AS6" s="10" t="str">
        <f t="shared" ca="1" si="0"/>
        <v/>
      </c>
      <c r="AT6" s="10" t="str">
        <f t="shared" ca="1" si="0"/>
        <v>Пт 27.11.20 15.10 ДОТ) Аверченко</v>
      </c>
      <c r="AU6" s="10" t="str">
        <f t="shared" ca="1" si="0"/>
        <v>Пт 27.11.20 17.00 ДОТ) Аверченко</v>
      </c>
      <c r="AV6" s="10" t="e">
        <f t="shared" si="0"/>
        <v>#REF!</v>
      </c>
      <c r="AW6" s="10" t="str">
        <f t="shared" ca="1" si="0"/>
        <v/>
      </c>
      <c r="AX6" s="10" t="str">
        <f t="shared" si="0"/>
        <v/>
      </c>
      <c r="AZ6" s="12" t="str">
        <f t="shared" ca="1" si="6"/>
        <v/>
      </c>
      <c r="BA6" s="12">
        <f t="shared" ca="1" si="1"/>
        <v>6</v>
      </c>
      <c r="BB6" s="12">
        <f t="shared" ca="1" si="1"/>
        <v>6</v>
      </c>
      <c r="BC6" s="12" t="str">
        <f t="shared" ca="1" si="1"/>
        <v/>
      </c>
      <c r="BD6" s="12" t="str">
        <f t="shared" ca="1" si="1"/>
        <v/>
      </c>
      <c r="BE6" s="12">
        <f t="shared" ca="1" si="1"/>
        <v>6</v>
      </c>
      <c r="BF6" s="12">
        <f t="shared" ca="1" si="1"/>
        <v>6</v>
      </c>
      <c r="BG6" s="12" t="e">
        <f t="shared" si="1"/>
        <v>#REF!</v>
      </c>
      <c r="BH6" s="12" t="str">
        <f t="shared" ca="1" si="1"/>
        <v/>
      </c>
      <c r="BI6" s="12" t="str">
        <f t="shared" si="1"/>
        <v/>
      </c>
    </row>
    <row r="7" spans="1:61" ht="23.25" customHeight="1" x14ac:dyDescent="0.2">
      <c r="A7" s="1">
        <f ca="1">IF(COUNTIF($D7:$L7," ")=10,"",IF(VLOOKUP(MAX($A$1:A6),$A$1:C6,3,FALSE)=0,"",MAX($A$1:A6)+1))</f>
        <v>7</v>
      </c>
      <c r="B7" s="13" t="str">
        <f>$B1</f>
        <v>Аверченко В.Ю.</v>
      </c>
      <c r="C7" s="2" t="str">
        <f ca="1">IF($B7="","",$R$7)</f>
        <v>Сб 28.11.20</v>
      </c>
      <c r="D7" s="23" t="str">
        <f t="shared" ref="D7:K7" ca="1" si="13">IF($B7&gt;"",IF(ISERROR(SEARCH($B7,S$7))," ",MID(S$7,FIND("%курс ",S$7,FIND($B7,S$7))+6,7)&amp;"
("&amp;MID(S$7,FIND("ауд.",S$7,FIND($B7,S$7))+4,FIND("№",S$7,FIND("ауд.",S$7,FIND($B7,S$7)))-(FIND("ауд.",S$7,FIND($B7,S$7))+4))&amp;")"),"")</f>
        <v xml:space="preserve"> </v>
      </c>
      <c r="E7" s="23" t="str">
        <f t="shared" ca="1" si="13"/>
        <v xml:space="preserve"> </v>
      </c>
      <c r="F7" s="23" t="str">
        <f t="shared" ca="1" si="13"/>
        <v xml:space="preserve"> </v>
      </c>
      <c r="G7" s="23" t="str">
        <f t="shared" ca="1" si="13"/>
        <v xml:space="preserve"> </v>
      </c>
      <c r="H7" s="23" t="str">
        <f t="shared" ca="1" si="13"/>
        <v xml:space="preserve"> </v>
      </c>
      <c r="I7" s="23" t="str">
        <f t="shared" ca="1" si="13"/>
        <v xml:space="preserve"> </v>
      </c>
      <c r="J7" s="23" t="str">
        <f t="shared" ca="1" si="13"/>
        <v xml:space="preserve"> </v>
      </c>
      <c r="K7" s="23" t="str">
        <f t="shared" ca="1" si="13"/>
        <v xml:space="preserve"> </v>
      </c>
      <c r="L7" s="23"/>
      <c r="M7" s="1"/>
      <c r="O7" s="22"/>
      <c r="Q7" s="17" t="str">
        <f>T("15.10")</f>
        <v>15.10</v>
      </c>
      <c r="R7" s="18" t="str">
        <f t="shared" ca="1" si="8"/>
        <v>Сб 28.11.20</v>
      </c>
      <c r="S7" s="19" t="str">
        <f ca="1">CONCATENATE([1]Сводное!C7,[1]Сводное!C15,[1]Сводное!C23,[1]Сводное!C31)</f>
        <v>8.00 12 пр.Фокина С.В.Географияауд.П-109№ 19 пр.Фадеев С.А.Информатика ауд.П-207№ 11 пр.Клепиков В.И.Астрономияауд.П-307№ 11 л.Клепикова Т.В.Естествознание(химия)ауд.П-206№ 16 пр.Марина И.В.Иностранный язык ауд.П-309№ %курс С -9 -18.00 № %курс ЗИ -9-18.00 19 пр.Бурдельный Н.В.Естествознание(физика)ауд.к-302№ 33 пр.Короп В.О.Правоауд.к-301№ 13 пр.Третьякова Н.С.Русский языкауд.П-107№ № 13 пр.Чижова К.Ю.Родной языкауд.П-203№ 16 пр.Самойлов А.М.Физическая культураауд.с/зал (СКК им. Блинова)№ 35 л.Лило А.В.Правоауд.П-202№ № 16 пр.Самойлов А.М.Физическая культураауд.с/зал (СКК им. Блинова)№ 44 пр. Усольцева А.Н.Математика: алгебра и начала математического анализа, геометрияауд.П-205№ 16 пр.Самойлов А.М.Физическая культураауд.с/зал (СКК им. Блинова)№ № %курс П -9 -18.00 № 11 л.Клепикова Т.В.Естествознание(химия)ауд.П-206№ 17 пр.Хамзин В.Р.Информатика ауд.П-308№ %курс СА -9-18.00 24-18 пр.Пластун В.Ю.Конституционное право ауд.П-407№ № № № № %курс С -11-18.00 28-10 л.Бурыгина Т.С.Правоохранительные и судебные органыауд.П-302№ № № № № № № %курс П -11-18.00 27-9 л.Пархоменко Э.К.Гражданское правоауд.П-402№ № № %курс СА-11-18.00 № № № № № %курс С -9 -28.00 14 пр.Щукина В.И.Основы информационной безопасностиауд.ДОТ№ %курс ЗИ -9-28.00 № № № № № № № № %курс П -9 -28.00 № № № %курс СА -9-28.00 23 л.Кель М.В.Основы экологического праваауд.ДОТ№ № 23 л.Кель М.В.Основы экологического праваауд.ДОТ№ %курс С -11-28.00 № № № № № № %курс П -11-28.00 22 пр.Арндт И.В.Гражданский процессауд.ДОТ№ № %курс СА-11-28.00 № № %курс С -9 -38.00 № № № № %курс П -9 -38.00 27 пр. Пошиванюк Л.Ю.Особенности рассмотрения отдельных категорий гражданских делауд.ДОТ№ 27 пр. Пошиванюк Л.Ю.Особенности рассмотрения отдельных категорий гражданских делауд.ДОТ№ %курс СА -9-38.00 № 33 пр.Сынтин А.В.Основы уголовно-правовой политикиауд.К 103№ %курс П -11-38.00 № 8 пр. ДИФ.ЗАЧЕТЛепихова Е.А.Трудовое правоауд.П-306№ 28 пр.Мухин Е.М.Огневая подготовкаауд.П-110№ 10 пр.Хмара А.С.,ауд.П-401№ Рожкова М.П.Иностранный языкауд.П-310№ %курс П -9 -4</v>
      </c>
      <c r="T7" s="19" t="str">
        <f ca="1">CONCATENATE([1]Сводное!D7,[1]Сводное!D15,[1]Сводное!D23,[1]Сводное!D31)</f>
        <v>9.40 16 пр.Марина И.В.,ауд.П-203№ Рожкова М.П.Английский/Немецкий языкауд.П-304№ 13 пр.Фокина С.В.Географияауд.П-306№ 12 пр.Клепикова Т.В.Естествознание(химия)ауд.П-307№ 14 пр.Короп В.О.Обществознаниеауд.П-309№ 16 пр.Самойлов А.М.Физическая культураауд.с/зал (СКК им. Блинова)№ %курс С -9 -19.40 15 пр.Хмара А.С.Иностранный языкауд.П-107№ %курс ЗИ -9-19.40 20 л.Бурдельный Н.В.Естествознание(физика)ауд.к-309№ № 14 пр.Клепиков В.И.Естествознание(физика)ауд.П-102№ 14 пр.Клепиков В.И.Естествознание(физика)ауд.П-102№ 12 л.Третьякова Н.С.Русский языкауд.П-202№ № 44 пр. Усольцева А.Н.Математика: алгебра и начала математического анализа, геометрияауд.П-205№ 21 пр.Бондарь И.М.Историяауд.П-301№ 13 пр.Чижова К.Ю.Родной языкауд.П-109№ 16 пр.Самойлов А.М.Физическая культураауд.с/зал (СКК им. Блинова)№ 35 л.Лило А.В.Правоауд.П-206№ № %курс П -9 -19.40 16 пр.Павлова Г.Ю.,ауд.П-310№ Рожкова М.П.Английский/Немецкий языкауд.П-304№ 16 пр.Самойлов А.М.Физическая культураауд.с/зал (СКК им. Блинова)№ 18 л.Хамзин В.Р.Информатика ауд.П-308№ %курс СА -9-19.40 15-11 пр.Акишкина О.Н.Экономика организацииауд.П-407№ 24-18 пр.Пластун В.Ю.Конституционное право ауд.П-408№ № № № %курс С -11-19.40 29-19 пр.Бурыгина Т.С.Правоохранительные и судебные органыауд.П-302№ 29-19 пр.Бурыгина Т.С.Правоохранительные и судебные органыауд.П-302№ № № № № 28-20 пр.Лысаченко Е.Н.Гражданское правоауд.П-405№ %курс П -11-19.40 25-9 л.Голубь Е.В.Конституционное право ауд.П-402№ 25-9 л.Голубь Е.В.Конституционное право ауд.П-402№ № %курс СА-11-19.40 № № № № № %курс С -9 -29.40 15 пр.Щукина В.И.Основы информационной безопасностиауд.ДОТ№ %курс ЗИ -9-29.40 № № № № № 27-17 пр.Поляков Д.Н.Конституционное право Россииауд.ДОТ№ № № %курс П -9 -29.40 № № № %курс СА -9-29.40 22 пр.Пошиванюк Л.Ю.Гражданский процессауд.ДОТ№ № 24 пр.Кель М.В.Основы экологического праваауд.ДОТ№ %курс С -11-29.40 № № № № № № %курс П -11-29.40 23 пр.Арндт И.В.Гражданский процессауд.ДОТ№ № %курс СА-11-29.40 13 пр.Пластун В.Ю.Административное правоауд.ДОТ№ 26 пр.Антоненко Д.В.Основы экологического праваауд.ДОТ№ %курс С -9 -39.40 № № 38-24 пр.Зенков С.А.Криминалистикаауд.ДОТ№ № %курс П -9 -39.40 28 л.Бурьян Н.Н.Право социального обеспеченияауд.ДОТ№ № %курс СА -9-39.40 26 л.Агашкова М.С.Основы организации розыскной деятельностиауд.К 306№ № %курс П -11-39.40 29 л.Нестеров А.А.Финансовое и налоговое правоауд.ДОТ№ № 8 пр. ДИФ.ЗАЧЕТЛепихова Е.А.Трудовое правоауд.П-401№ 28 пр.Мухин Е.М.Огневая подготовкаауд.П-110№ %курс П -9 -4</v>
      </c>
      <c r="U7" s="19" t="str">
        <f ca="1">CONCATENATE([1]Сводное!E7,[1]Сводное!E15,[1]Сводное!E23,[1]Сводное!E31)</f>
        <v>11.20 № № 13 пр.Фокина С.В.Географияауд.П-307№ № № %курс С -9 -111.20 13 пр.Чижова К.Ю.Родной языкауд.П-107№ %курс ЗИ -9-111.20 № № № 33 пр.Короп В.О.Правоауд.П-109№ 44 пр. Усольцева А.Н.Математика: алгебра и начала математического анализа, геометрияауд.П-203№ 36 пр.Лило А.В.Правоауд.П-205№ № 9 пр.Воронков О.Ю. ОБЖауд.П-301№ 21 пр.Хамзин В.Р.Информатика ауд.П-308№ № № 11 пр.Третьякова Н.С.Русский языкауд.П-304№ %курс П -9 -111.20 12 л.Клепиков В.И.Астрономияауд.П-310№ № 12 пр.Клепикова Т.В.Естествознание(химия)ауд.П-309№ %курс СА -9-111.20 № 15-11 пр.Акишкина О.Н.Экономика организацииауд.П-408№ 31-20 пр.Шагланов А.Н.Теория государства и праваауд.П-407№ 21-14 прМорозова И.А.Информатика ауд.П-207№ 21-14 прМорозова И.А.Информатика ауд.П-207№ %курс С -11-111.20 № № 29-11 л.Бурыгина Т.С.Правоохранительные и судебные органыауд.П-302№ № 12 пр.Проскурякова Т.В.Иностранный языкауд.П-306№ 12 пр.Самойлов А.М.Физическая культураауд.с/зал (СКК им. Блинова)№ 17-9 пр.Лысаченко Е.Н.Теория государства и праваауд.П-405№ %курс П -11-111.20 № № 15 пр.Самойлов А.М.Физическая культураауд.с/зал (СКК им. Блинова)№ %курс СА-11-111.20 25-7 л.Голубь Е.В.Конституционное право ауд.ДОТ№ № 27-9 л.Лепихова Е.А.Гражданское правоауд.ДОТ№ 27-9 л.Лепихова Е.А.Гражданское правоауд.ДОТ№ 32-20 пр.Пластун В.Ю.Теория государства и праваауд.ДОТ№ %курс С -9 -211.20 № %курс ЗИ -9-211.20 12-10 пр.Рожкова О.И.Нач. проф. подготовка и введение в специальностьауд.ДОТ№ 11 пр.Самойлов А.М.Физическая культураауд.ДОТ№ 12-6 пр.Здобнов А.А.Безопасность жизнедеятельностиауд.ДОТ№ 27-17 пр.Поляков Д.Н.Конституционное право Россииауд.ДОТ№ 12-8 пр.Хамзин В.Р.Информатика и ИТ в проф.деятельностиауд.ДОТ№ 13-9 пр.Панкратова А.В.Делопроизводство и режим секретностиауд.ДОТ№ 11 пр.Самойлов А.М.Физическая культураауд.ДОТ№ 11 пр.Самойлов А.М.Физическая культураауд.ДОТ№ %курс П -9 -211.20 27-9 л.Башурова Е.В.Гражданское правоауд.ДОТ№ 27-9 л.Башурова Е.В.Гражданское правоауд.ДОТ№ 15 пр.Самойлов А.М.Физическая культураауд.ДОТ№ %курс СА -9-211.20 24 пр.Кель М.В.Основы экологического праваауд.ДОТ№ 23 пр.Пошиванюк Л.Ю.Гражданский процессауд.ДОТ№ № %курс С -11-211.20 25-10 л.Трушкин И.Е.Уголовное правоауд.ДОТ№ № 27-20 пр.Чулаков М.Х.Уголовный процессауд.ДОТ№ 21-14 пр.Мухин Е.М.Огневая подготовкаауд.ДОТ№ 37-26 пр.Шубин С.Б.Специальная техникаауд.ДОТ№ 37-26 пр.Шубин С.Б.Специальная техникаауд.ДОТ№ %курс П -11-211.20 № 23 пр.Арндт И.В.Гражданский процессауд.ДОТ№ %курс СА-11-211.20 15 л.Агашкова М.С.Уголовный процессауд.ДОТ№ № %курс С -9 -311.20 38-24 пр.Пинчук О.Е.Криминалистикаауд.ДОТ№ 29-21 пр.Хараман С.В.Тактико-специальная подготовкаауд.ДОТ№ 20-12 пр.Бурьян Н.Н.Гражданский процессауд.ДОТ№ 37-23 пр.Зенков С.А.Криминалистикаауд.ДОТ№ %курс П -9 -311.20 № № %курс СА -9-311.20 31 пр. ДИФ.ЗАЧЕТНестеров А.А.Финансовое и налоговое правоауд.К 103№ № %курс П -11-311.20 11 пр. ДИФ.ЗАЧЕТХмара А.С.Иностранный языкауд.П-401№ № № № %курс П -9 -4</v>
      </c>
      <c r="V7" s="19" t="str">
        <f ca="1">CONCATENATE([1]Сводное!F7,[1]Сводное!F15,[1]Сводное!F23,[1]Сводное!F31)</f>
        <v/>
      </c>
      <c r="W7" s="19" t="str">
        <f ca="1">CONCATENATE([1]Сводное!G7,[1]Сводное!G15,[1]Сводное!G23,[1]Сводное!G31)</f>
        <v>13.30 № № № № № %курс С -9 -113.30 20 пр.Короп В.О.Обществознание (включая право и экономику)ауд.П-107№ %курс ЗИ -9-113.30 № № № № № № № № № № № № %курс П -9 -113.30 № № № %курс СА -9-113.30 № № 18-12 пр.Усольцева А.Н.Математикаауд.П-407№ 14-10 пр.Акишкина О.Н.Экономика организацииауд.П-205№ 14-10 пр.Акишкина О.Н.Экономика организацииауд.П-205№ %курс С -11-113.30 № № 30-19 пр.Бурыгина Т.С.Правоохранительные и судебные органыауд.П-302№ 30-19 пр.Бурыгина Т.С.Правоохранительные и судебные органыауд.П-302№ 13-9 пр.Панкратова А.В.Делопроизводство и режим секретностиауд.П-306№ 17-9 пр.Лысаченко Е.Н.Теория государства и праваауд.П-405№ № %курс П -11-113.30 № № 31-19 пр.Шагланов А.Н.Теория государства и праваауд.П-109№ %курс СА-11-113.30 13-8 пр.Фадеев С.А.Информационные технологии в проф. деят-тиауд.ДОТ№ 22-15 пр.Морозова И.А.Информатика ауд.ДОТ№ 25-7 л.Голубь Е.В.Конституционное право ауд.ДОТ№ 32-20 пр.Пластун В.Ю.Теория государства и праваауд.ДОТ№ 27-9 л.Лепихова Е.А.Гражданское правоауд.ДОТ№ %курс С -9 -213.30 № %курс ЗИ -9-213.30 11-8 пр.Трушкин И.Е.Уголовное правоауд.ДОТ№ 12-10 пр.Рожкова О.И.Нач. проф. подготовка и введение в специальностьауд.ДОТ№ 11 пр.Самойлов А.М.Физическая культураауд.ДОТ№ 12-6 пр.Здобнов А.А.Безопасность жизнедеятельностиауд.ДОТ№ 19-11 пр.Бондарь И.М.Историяауд.ДОТ№ № 11-7 пр.Хамзин В.Р.Информатика и ИТ в проф.деятельностиауд.ДОТ№ 11-7 пр.Хамзин В.Р.Информатика и ИТ в проф.деятельностиауд.ДОТ№ %курс П -9 -213.30 19-12 пр.Завьялова Н.Н.Информ. технологии в деят-ти судаауд.ДОТ№ 13 пр.Проскурякова Т.В.Английский языкауд.ДОТ№ 27-9 л.Башурова Е.В.Гражданское правоауд.ДОТ№ %курс СА -9-213.30 № 28 пр.Кель М.В.Основы экологического праваауд.ДОТ№ № %курс С -11-213.30 12 пр.Марина И.В.Иностранный языкауд.ДОТ№ 28-8 л.Чулаков М.Х.Уголовный процессауд.ДОТ№ 28-8 л.Чулаков М.Х.Уголовный процессауд.ДОТ№ 37-26 пр.Шубин С.Б.Специальная техникаауд.ДОТ№ 21-14 пр.Мухин Е.М.Огневая подготовкаауд.ДОТ№ 21 пр.Мухин Е.М.Огневая подготовкаауд.ДОТ№ %курс П -11-213.30 № 24 пр.Арндт И.В.Гражданский процессауд.ДОТ№ %курс СА-11-213.30 10 л.Третьякова Н.С.Русский язык и культура речиауд.ДОТ№ № %курс С -9 -313.30 29-21 пр.Хараман С.В.Тактико-специальная подготовкаауд.ДОТ№ 38-24 пр.Пинчук О.Е.Криминалистикаауд.ДОТ№ № 38-24 пр.Зенков С.А.Криминалистикаауд.ДОТ№ %курс П -9 -313.30 № № %курс СА -9-313.30 № № %курс П -11-313.30 № № № № %курс П -9 -4</v>
      </c>
      <c r="X7" s="19" t="str">
        <f ca="1">CONCATENATE([1]Сводное!H7,[1]Сводное!H15,[1]Сводное!H23,[1]Сводное!H31)</f>
        <v>15.10 № № № № № %курс С -9 -115.10 № %курс ЗИ -9-115.10 № № № № № № № № № № № № %курс П -9 -115.10 № № № № № %курс С -11-115.10 № № № № № № № %курс П -11-115.10 № № № %курс СА-11-115.10 № № № № № %курс С -9 -215.10 № %курс ЗИ -9-215.10 № № № № № № № № %курс П -9 -215.10 № № № %курс СА -9-215.10 № № № %курс С -11-215.10 № № № № № № %курс П -11-215.10 № № %курс СА-11-215.10 № № %курс С -9 -315.10 № № № № %курс П -9 -315.10 № № %курс СА -9-315.10 № № %курс П -11-315.10 № № № № %курс П -9 -4</v>
      </c>
      <c r="Y7" s="19" t="str">
        <f ca="1">CONCATENATE([1]Сводное!I7,[1]Сводное!I15,[1]Сводное!I23,[1]Сводное!I31)</f>
        <v>17.00 № %курс ЗИ -9-117.00 № № № № № № № № № № № № %курс П -9 -117.00 № № № № № %курс С -11-117.00 № № № № № № № %курс П -11-117.00 № № № %курс СА-11-117.00 № № № № № %курс С -9 -217.00 № %курс ЗИ -9-217.00 № № № № № № № № %курс П -9 -217.00 № № № %курс СА -9-217.00 № № № %курс С -11-217.00 № № № № № № %курс П -11-217.00 № № %курс СА-11-217.00 № № %курс С -9 -317.00 № № № № %курс П -9 -317.00 № № %курс СА -9-317.00 № № %курс П -11-317.00 № № № № %курс П -9 -4</v>
      </c>
      <c r="Z7" s="19" t="str">
        <f ca="1">CONCATENATE([1]Сводное!J7,[1]Сводное!J15,[1]Сводное!J23,[1]Сводное!J31)</f>
        <v>18.40 № %курс ЗИ -9-118.40 № № № № № № № № № № № № %курс П -9 -118.40 № № № № № %курс С -11-118.40 № № № № № № № %курс П -11-118.40 № № № %курс СА-11-118.40 № № № № № № № № %курс П -9 -218.40 № № № %курс СА -9-218.40 № № № %курс С -11-218.40 № № № № № № %курс П -11-218.40 № № %курс СА-11-218.40 № № № № %курс П -9 -318.40 № № %курс СА -9-318.40 № № %курс П -11-318.40 № № № № %курс П -9 -4</v>
      </c>
      <c r="AA7" s="19" t="str">
        <f ca="1">CONCATENATE([1]Сводное!K7,[1]Сводное!K15,[1]Сводное!K23,[1]Сводное!K31)</f>
        <v/>
      </c>
      <c r="AB7" s="19" t="str">
        <f>CONCATENATE([1]Сводное!L7,[1]Сводное!L15,[1]Сводное!L23,[1]Сводное!L31)</f>
        <v/>
      </c>
      <c r="AD7" s="20" t="str">
        <f t="shared" ca="1" si="3"/>
        <v/>
      </c>
      <c r="AE7" s="20" t="str">
        <f t="shared" ca="1" si="3"/>
        <v/>
      </c>
      <c r="AF7" s="20" t="str">
        <f t="shared" ca="1" si="3"/>
        <v/>
      </c>
      <c r="AG7" s="20" t="str">
        <f t="shared" ca="1" si="3"/>
        <v/>
      </c>
      <c r="AH7" s="20" t="str">
        <f t="shared" ca="1" si="3"/>
        <v/>
      </c>
      <c r="AI7" s="20" t="str">
        <f t="shared" ca="1" si="3"/>
        <v/>
      </c>
      <c r="AJ7" s="20" t="str">
        <f t="shared" ca="1" si="3"/>
        <v/>
      </c>
      <c r="AK7" s="20" t="e">
        <f>IF(#REF!=" ","",IF(#REF!="","",CONCATENATE($C7," ",#REF!," ",MID(#REF!,10,5))))</f>
        <v>#REF!</v>
      </c>
      <c r="AL7" s="20" t="str">
        <f t="shared" ca="1" si="9"/>
        <v/>
      </c>
      <c r="AM7" s="20" t="str">
        <f t="shared" si="9"/>
        <v/>
      </c>
      <c r="AN7" s="11" t="str">
        <f t="shared" ca="1" si="4"/>
        <v>Аверченко</v>
      </c>
      <c r="AO7" s="10" t="str">
        <f t="shared" ca="1" si="5"/>
        <v/>
      </c>
      <c r="AP7" s="10" t="str">
        <f t="shared" ca="1" si="0"/>
        <v/>
      </c>
      <c r="AQ7" s="10" t="str">
        <f t="shared" ca="1" si="0"/>
        <v/>
      </c>
      <c r="AR7" s="10" t="str">
        <f t="shared" ca="1" si="0"/>
        <v/>
      </c>
      <c r="AS7" s="10" t="str">
        <f t="shared" ca="1" si="0"/>
        <v/>
      </c>
      <c r="AT7" s="10" t="str">
        <f t="shared" ca="1" si="0"/>
        <v/>
      </c>
      <c r="AU7" s="10" t="str">
        <f t="shared" ca="1" si="0"/>
        <v/>
      </c>
      <c r="AV7" s="10" t="e">
        <f t="shared" si="0"/>
        <v>#REF!</v>
      </c>
      <c r="AW7" s="10" t="str">
        <f t="shared" ca="1" si="0"/>
        <v/>
      </c>
      <c r="AX7" s="10" t="str">
        <f t="shared" si="0"/>
        <v/>
      </c>
      <c r="AZ7" s="12" t="str">
        <f t="shared" ca="1" si="6"/>
        <v/>
      </c>
      <c r="BA7" s="12" t="str">
        <f t="shared" ca="1" si="1"/>
        <v/>
      </c>
      <c r="BB7" s="12" t="str">
        <f t="shared" ca="1" si="1"/>
        <v/>
      </c>
      <c r="BC7" s="12" t="str">
        <f t="shared" ca="1" si="1"/>
        <v/>
      </c>
      <c r="BD7" s="12" t="str">
        <f t="shared" ca="1" si="1"/>
        <v/>
      </c>
      <c r="BE7" s="12" t="str">
        <f t="shared" ca="1" si="1"/>
        <v/>
      </c>
      <c r="BF7" s="12" t="str">
        <f t="shared" ca="1" si="1"/>
        <v/>
      </c>
      <c r="BG7" s="12" t="e">
        <f t="shared" si="1"/>
        <v>#REF!</v>
      </c>
      <c r="BH7" s="12" t="str">
        <f t="shared" ca="1" si="1"/>
        <v/>
      </c>
      <c r="BI7" s="12" t="str">
        <f t="shared" si="1"/>
        <v/>
      </c>
    </row>
    <row r="8" spans="1:61" ht="23.25" customHeight="1" x14ac:dyDescent="0.2">
      <c r="A8" s="1">
        <f ca="1">IF(COUNTIF($D8:$L8," ")=10,"",IF(VLOOKUP(MAX($A$1:A7),$A$1:C7,3,FALSE)=0,"",MAX($A$1:A7)+1))</f>
        <v>8</v>
      </c>
      <c r="B8" s="13" t="str">
        <f>$B1</f>
        <v>Аверченко В.Ю.</v>
      </c>
      <c r="C8" s="2" t="str">
        <f ca="1">IF($B8="","",$R$8)</f>
        <v>Вс 29.11.20</v>
      </c>
      <c r="D8" s="23" t="str">
        <f t="shared" ref="D8:K8" ca="1" si="14">IF($B8&gt;"",IF(ISERROR(SEARCH($B8,S$8))," ",MID(S$8,FIND("%курс ",S$8,FIND($B8,S$8))+6,7)&amp;"
("&amp;MID(S$8,FIND("ауд.",S$8,FIND($B8,S$8))+4,FIND("№",S$8,FIND("ауд.",S$8,FIND($B8,S$8)))-(FIND("ауд.",S$8,FIND($B8,S$8))+4))&amp;")"),"")</f>
        <v xml:space="preserve"> </v>
      </c>
      <c r="E8" s="23" t="str">
        <f t="shared" ca="1" si="14"/>
        <v xml:space="preserve"> </v>
      </c>
      <c r="F8" s="23" t="str">
        <f t="shared" ca="1" si="14"/>
        <v xml:space="preserve"> </v>
      </c>
      <c r="G8" s="23" t="str">
        <f t="shared" ca="1" si="14"/>
        <v xml:space="preserve"> </v>
      </c>
      <c r="H8" s="23" t="str">
        <f t="shared" ca="1" si="14"/>
        <v xml:space="preserve"> </v>
      </c>
      <c r="I8" s="23" t="str">
        <f t="shared" ca="1" si="14"/>
        <v xml:space="preserve"> </v>
      </c>
      <c r="J8" s="23" t="str">
        <f t="shared" ca="1" si="14"/>
        <v xml:space="preserve"> </v>
      </c>
      <c r="K8" s="23" t="str">
        <f t="shared" ca="1" si="14"/>
        <v xml:space="preserve"> </v>
      </c>
      <c r="L8" s="23"/>
      <c r="M8" s="1"/>
      <c r="O8" s="22"/>
      <c r="Q8" s="17" t="str">
        <f>T("17.00")</f>
        <v>17.00</v>
      </c>
      <c r="R8" s="18" t="str">
        <f t="shared" ca="1" si="8"/>
        <v>Вс 29.11.20</v>
      </c>
      <c r="S8" s="19" t="str">
        <f ca="1">CONCATENATE([1]Сводное!C8,[1]Сводное!C16,[1]Сводное!C24,[1]Сводное!C32)</f>
        <v/>
      </c>
      <c r="T8" s="19" t="str">
        <f ca="1">CONCATENATE([1]Сводное!D8,[1]Сводное!D16,[1]Сводное!D24,[1]Сводное!D32)</f>
        <v/>
      </c>
      <c r="U8" s="19" t="str">
        <f ca="1">CONCATENATE([1]Сводное!E8,[1]Сводное!E16,[1]Сводное!E24,[1]Сводное!E32)</f>
        <v/>
      </c>
      <c r="V8" s="19" t="str">
        <f ca="1">CONCATENATE([1]Сводное!F8,[1]Сводное!F16,[1]Сводное!F24,[1]Сводное!F32)</f>
        <v/>
      </c>
      <c r="W8" s="19" t="str">
        <f ca="1">CONCATENATE([1]Сводное!G8,[1]Сводное!G16,[1]Сводное!G24,[1]Сводное!G32)</f>
        <v/>
      </c>
      <c r="X8" s="19" t="str">
        <f ca="1">CONCATENATE([1]Сводное!H8,[1]Сводное!H16,[1]Сводное!H24,[1]Сводное!H32)</f>
        <v/>
      </c>
      <c r="Y8" s="19" t="str">
        <f ca="1">CONCATENATE([1]Сводное!I8,[1]Сводное!I16,[1]Сводное!I24,[1]Сводное!I32)</f>
        <v/>
      </c>
      <c r="Z8" s="19" t="str">
        <f ca="1">CONCATENATE([1]Сводное!J8,[1]Сводное!J16,[1]Сводное!J24,[1]Сводное!J32)</f>
        <v/>
      </c>
      <c r="AA8" s="19" t="str">
        <f ca="1">CONCATENATE([1]Сводное!K8,[1]Сводное!K16,[1]Сводное!K24,[1]Сводное!K32)</f>
        <v/>
      </c>
      <c r="AB8" s="19" t="str">
        <f>CONCATENATE([1]Сводное!L8,[1]Сводное!L16,[1]Сводное!L24,[1]Сводное!L32)</f>
        <v/>
      </c>
      <c r="AD8" s="20" t="str">
        <f t="shared" ca="1" si="3"/>
        <v/>
      </c>
      <c r="AE8" s="20" t="str">
        <f t="shared" ca="1" si="3"/>
        <v/>
      </c>
      <c r="AF8" s="20" t="str">
        <f t="shared" ca="1" si="3"/>
        <v/>
      </c>
      <c r="AG8" s="20" t="str">
        <f t="shared" ca="1" si="3"/>
        <v/>
      </c>
      <c r="AH8" s="20" t="str">
        <f t="shared" ca="1" si="3"/>
        <v/>
      </c>
      <c r="AI8" s="20" t="str">
        <f t="shared" ca="1" si="3"/>
        <v/>
      </c>
      <c r="AJ8" s="20" t="str">
        <f t="shared" ca="1" si="3"/>
        <v/>
      </c>
      <c r="AK8" s="20" t="e">
        <f>IF(#REF!=" ","",IF(#REF!="","",CONCATENATE($C8," ",#REF!," ",MID(#REF!,10,5))))</f>
        <v>#REF!</v>
      </c>
      <c r="AL8" s="20" t="str">
        <f t="shared" ca="1" si="9"/>
        <v/>
      </c>
      <c r="AM8" s="20" t="str">
        <f t="shared" si="9"/>
        <v/>
      </c>
      <c r="AN8" s="11" t="str">
        <f t="shared" ca="1" si="4"/>
        <v>Аверченко</v>
      </c>
      <c r="AO8" s="10" t="str">
        <f t="shared" ca="1" si="5"/>
        <v/>
      </c>
      <c r="AP8" s="10" t="str">
        <f t="shared" ca="1" si="0"/>
        <v/>
      </c>
      <c r="AQ8" s="10" t="str">
        <f t="shared" ca="1" si="0"/>
        <v/>
      </c>
      <c r="AR8" s="10" t="str">
        <f t="shared" ca="1" si="0"/>
        <v/>
      </c>
      <c r="AS8" s="10" t="str">
        <f t="shared" ca="1" si="0"/>
        <v/>
      </c>
      <c r="AT8" s="10" t="str">
        <f t="shared" ca="1" si="0"/>
        <v/>
      </c>
      <c r="AU8" s="10" t="str">
        <f t="shared" ca="1" si="0"/>
        <v/>
      </c>
      <c r="AV8" s="10" t="e">
        <f t="shared" si="0"/>
        <v>#REF!</v>
      </c>
      <c r="AW8" s="10" t="str">
        <f t="shared" ca="1" si="0"/>
        <v/>
      </c>
      <c r="AX8" s="10" t="str">
        <f t="shared" si="0"/>
        <v/>
      </c>
      <c r="AZ8" s="12" t="str">
        <f t="shared" ca="1" si="6"/>
        <v/>
      </c>
      <c r="BA8" s="12" t="str">
        <f t="shared" ca="1" si="1"/>
        <v/>
      </c>
      <c r="BB8" s="12" t="str">
        <f t="shared" ca="1" si="1"/>
        <v/>
      </c>
      <c r="BC8" s="12" t="str">
        <f t="shared" ca="1" si="1"/>
        <v/>
      </c>
      <c r="BD8" s="12" t="str">
        <f t="shared" ca="1" si="1"/>
        <v/>
      </c>
      <c r="BE8" s="12" t="str">
        <f t="shared" ca="1" si="1"/>
        <v/>
      </c>
      <c r="BF8" s="12" t="str">
        <f t="shared" ca="1" si="1"/>
        <v/>
      </c>
      <c r="BG8" s="12" t="e">
        <f t="shared" si="1"/>
        <v>#REF!</v>
      </c>
      <c r="BH8" s="12" t="str">
        <f t="shared" ca="1" si="1"/>
        <v/>
      </c>
      <c r="BI8" s="12" t="str">
        <f t="shared" si="1"/>
        <v/>
      </c>
    </row>
    <row r="9" spans="1:61" ht="23.25" customHeight="1" x14ac:dyDescent="0.2">
      <c r="A9" s="1">
        <f ca="1">IF(COUNTIF($D9:$L9," ")=10,"",MAX($A$1:A8)+1)</f>
        <v>9</v>
      </c>
      <c r="C9" s="2"/>
      <c r="D9" s="23"/>
      <c r="E9" s="23"/>
      <c r="F9" s="23"/>
      <c r="G9" s="23"/>
      <c r="H9" s="23"/>
      <c r="I9" s="23"/>
      <c r="J9" s="23"/>
      <c r="K9" s="23"/>
      <c r="L9" s="23"/>
      <c r="M9" s="1"/>
      <c r="Q9" s="17" t="str">
        <f>T("18.40")</f>
        <v>18.40</v>
      </c>
      <c r="R9" s="18"/>
      <c r="S9" s="19"/>
      <c r="T9" s="19"/>
      <c r="U9" s="19"/>
      <c r="V9" s="19"/>
      <c r="W9" s="19"/>
      <c r="X9" s="19"/>
      <c r="Y9" s="19"/>
      <c r="Z9" s="19"/>
      <c r="AA9" s="19"/>
      <c r="AB9" s="19"/>
      <c r="AD9" s="20"/>
      <c r="AE9" s="20"/>
      <c r="AF9" s="20"/>
      <c r="AG9" s="20"/>
      <c r="AH9" s="20"/>
      <c r="AI9" s="20"/>
      <c r="AJ9" s="20"/>
      <c r="AK9" s="20"/>
      <c r="AL9" s="20"/>
      <c r="AM9" s="20"/>
      <c r="AN9" s="11" t="str">
        <f t="shared" si="4"/>
        <v/>
      </c>
      <c r="AO9" s="10" t="str">
        <f t="shared" si="5"/>
        <v/>
      </c>
      <c r="AP9" s="10" t="str">
        <f t="shared" si="0"/>
        <v/>
      </c>
      <c r="AQ9" s="10" t="str">
        <f t="shared" si="0"/>
        <v/>
      </c>
      <c r="AR9" s="10" t="str">
        <f t="shared" si="0"/>
        <v/>
      </c>
      <c r="AS9" s="10" t="str">
        <f t="shared" si="0"/>
        <v/>
      </c>
      <c r="AT9" s="10" t="str">
        <f t="shared" si="0"/>
        <v/>
      </c>
      <c r="AU9" s="10" t="str">
        <f t="shared" si="0"/>
        <v/>
      </c>
      <c r="AV9" s="10" t="str">
        <f t="shared" si="0"/>
        <v/>
      </c>
      <c r="AW9" s="10" t="str">
        <f t="shared" si="0"/>
        <v/>
      </c>
      <c r="AX9" s="10" t="str">
        <f t="shared" si="0"/>
        <v/>
      </c>
      <c r="AZ9" s="12" t="str">
        <f t="shared" si="6"/>
        <v/>
      </c>
      <c r="BA9" s="12" t="str">
        <f t="shared" si="1"/>
        <v/>
      </c>
      <c r="BB9" s="12" t="str">
        <f t="shared" si="1"/>
        <v/>
      </c>
      <c r="BC9" s="12" t="str">
        <f t="shared" si="1"/>
        <v/>
      </c>
      <c r="BD9" s="12" t="str">
        <f t="shared" si="1"/>
        <v/>
      </c>
      <c r="BE9" s="12" t="str">
        <f t="shared" si="1"/>
        <v/>
      </c>
      <c r="BF9" s="12" t="str">
        <f t="shared" si="1"/>
        <v/>
      </c>
      <c r="BG9" s="12" t="str">
        <f t="shared" si="1"/>
        <v/>
      </c>
      <c r="BH9" s="12" t="str">
        <f t="shared" si="1"/>
        <v/>
      </c>
      <c r="BI9" s="12" t="str">
        <f t="shared" si="1"/>
        <v/>
      </c>
    </row>
    <row r="10" spans="1:61" ht="23.25" customHeight="1" x14ac:dyDescent="0.2">
      <c r="A10" s="1">
        <f ca="1">IF(COUNTIF($D11:$L17," ")=70,"",MAX($A$1:A9)+1)</f>
        <v>10</v>
      </c>
      <c r="B10" s="2" t="str">
        <f>IF($C10="","",$C10)</f>
        <v>Агашкова М.С.</v>
      </c>
      <c r="C10" s="3" t="str">
        <f>IF(ISERROR(VLOOKUP((ROW()-1)/9+1,'[1]Преподавательский состав'!$A$2:$B$181,2,FALSE)),"",VLOOKUP((ROW()-1)/9+1,'[1]Преподавательский состав'!$A$2:$B$181,2,FALSE))</f>
        <v>Агашкова М.С.</v>
      </c>
      <c r="D10" s="3" t="str">
        <f>IF($C10="","",T(" 8.00"))</f>
        <v xml:space="preserve"> 8.00</v>
      </c>
      <c r="E10" s="3" t="str">
        <f>IF($C10="","",T(" 9.40"))</f>
        <v xml:space="preserve"> 9.40</v>
      </c>
      <c r="F10" s="3" t="str">
        <f>IF($C10="","",T("11.20"))</f>
        <v>11.20</v>
      </c>
      <c r="G10" s="4" t="str">
        <f>IF($C10="","",T(""))</f>
        <v/>
      </c>
      <c r="H10" s="4" t="str">
        <f>IF($C10="","",T("13.30"))</f>
        <v>13.30</v>
      </c>
      <c r="I10" s="4" t="str">
        <f>IF($C10="","",T("15.10"))</f>
        <v>15.10</v>
      </c>
      <c r="J10" s="3" t="str">
        <f>IF($C10="","",T("17.00"))</f>
        <v>17.00</v>
      </c>
      <c r="K10" s="3" t="str">
        <f>IF($C10="","",T("18.40"))</f>
        <v>18.40</v>
      </c>
      <c r="L10" s="3"/>
      <c r="M10" s="1"/>
      <c r="Q10" s="17" t="str">
        <f>T("")</f>
        <v/>
      </c>
      <c r="AD10" s="20"/>
      <c r="AE10" s="20"/>
      <c r="AF10" s="20"/>
      <c r="AG10" s="20"/>
      <c r="AH10" s="20"/>
      <c r="AI10" s="20"/>
      <c r="AJ10" s="20"/>
      <c r="AK10" s="20"/>
      <c r="AL10" s="20"/>
      <c r="AM10" s="20"/>
      <c r="AN10" s="11" t="str">
        <f t="shared" si="4"/>
        <v/>
      </c>
      <c r="AO10" s="10" t="str">
        <f t="shared" si="5"/>
        <v/>
      </c>
      <c r="AP10" s="10" t="str">
        <f t="shared" si="0"/>
        <v/>
      </c>
      <c r="AQ10" s="10" t="str">
        <f t="shared" si="0"/>
        <v/>
      </c>
      <c r="AR10" s="10" t="str">
        <f t="shared" si="0"/>
        <v/>
      </c>
      <c r="AS10" s="10" t="str">
        <f t="shared" si="0"/>
        <v/>
      </c>
      <c r="AT10" s="10" t="str">
        <f t="shared" si="0"/>
        <v/>
      </c>
      <c r="AU10" s="10" t="str">
        <f t="shared" si="0"/>
        <v/>
      </c>
      <c r="AV10" s="10" t="str">
        <f t="shared" si="0"/>
        <v/>
      </c>
      <c r="AW10" s="10" t="str">
        <f t="shared" si="0"/>
        <v/>
      </c>
      <c r="AX10" s="10" t="str">
        <f t="shared" si="0"/>
        <v/>
      </c>
      <c r="AZ10" s="12" t="str">
        <f t="shared" si="6"/>
        <v/>
      </c>
      <c r="BA10" s="12" t="str">
        <f t="shared" si="1"/>
        <v/>
      </c>
      <c r="BB10" s="12" t="str">
        <f t="shared" si="1"/>
        <v/>
      </c>
      <c r="BC10" s="12" t="str">
        <f t="shared" si="1"/>
        <v/>
      </c>
      <c r="BD10" s="12" t="str">
        <f t="shared" si="1"/>
        <v/>
      </c>
      <c r="BE10" s="12" t="str">
        <f t="shared" si="1"/>
        <v/>
      </c>
      <c r="BF10" s="12" t="str">
        <f t="shared" si="1"/>
        <v/>
      </c>
      <c r="BG10" s="12" t="str">
        <f t="shared" si="1"/>
        <v/>
      </c>
      <c r="BH10" s="12" t="str">
        <f t="shared" si="1"/>
        <v/>
      </c>
      <c r="BI10" s="12" t="str">
        <f t="shared" si="1"/>
        <v/>
      </c>
    </row>
    <row r="11" spans="1:61" ht="23.25" customHeight="1" x14ac:dyDescent="0.2">
      <c r="A11" s="1">
        <f ca="1">IF(COUNTIF($D11:$L11," ")=10,"",IF(VLOOKUP(MAX($A$1:A10),$A$1:C10,3,FALSE)=0,"",MAX($A$1:A10)+1))</f>
        <v>11</v>
      </c>
      <c r="B11" s="13" t="str">
        <f>$B10</f>
        <v>Агашкова М.С.</v>
      </c>
      <c r="C11" s="2" t="str">
        <f ca="1">IF($B11="","",$R$2)</f>
        <v>Пн 23.11.20</v>
      </c>
      <c r="D11" s="14" t="str">
        <f t="shared" ref="D11:K11" ca="1" si="15">IF($B11&gt;"",IF(ISERROR(SEARCH($B11,S$2))," ",MID(S$2,FIND("%курс ",S$2,FIND($B11,S$2))+6,7)&amp;"
("&amp;MID(S$2,FIND("ауд.",S$2,FIND($B11,S$2))+4,FIND("№",S$2,FIND("ауд.",S$2,FIND($B11,S$2)))-(FIND("ауд.",S$2,FIND($B11,S$2))+4))&amp;")"),"")</f>
        <v>СА-11-2
(ДОТ)</v>
      </c>
      <c r="E11" s="14" t="str">
        <f t="shared" ca="1" si="15"/>
        <v>СА-11-2
(ДОТ)</v>
      </c>
      <c r="F11" s="14" t="str">
        <f t="shared" ca="1" si="15"/>
        <v>С -11-2
(ДОТ)</v>
      </c>
      <c r="G11" s="14" t="str">
        <f t="shared" ca="1" si="15"/>
        <v xml:space="preserve"> </v>
      </c>
      <c r="H11" s="14" t="str">
        <f t="shared" ca="1" si="15"/>
        <v xml:space="preserve"> </v>
      </c>
      <c r="I11" s="14" t="str">
        <f t="shared" ca="1" si="15"/>
        <v xml:space="preserve"> </v>
      </c>
      <c r="J11" s="14" t="str">
        <f t="shared" ca="1" si="15"/>
        <v xml:space="preserve"> </v>
      </c>
      <c r="K11" s="14" t="str">
        <f t="shared" ca="1" si="15"/>
        <v xml:space="preserve"> </v>
      </c>
      <c r="L11" s="14"/>
      <c r="M11" s="1"/>
      <c r="Q11" s="17"/>
      <c r="AD11" s="20" t="str">
        <f t="shared" ref="AD11:AJ17" ca="1" si="16">IF(D11=" ","",IF(D11="","",CONCATENATE($C11," ",D$1," ",MID(D11,10,5))))</f>
        <v>Пн 23.11.20  8.00 ДОТ)</v>
      </c>
      <c r="AE11" s="20" t="str">
        <f t="shared" ca="1" si="16"/>
        <v>Пн 23.11.20  9.40 ДОТ)</v>
      </c>
      <c r="AF11" s="20" t="str">
        <f t="shared" ca="1" si="16"/>
        <v>Пн 23.11.20 11.20 ДОТ)</v>
      </c>
      <c r="AG11" s="20" t="str">
        <f t="shared" ca="1" si="16"/>
        <v/>
      </c>
      <c r="AH11" s="20" t="str">
        <f t="shared" ca="1" si="16"/>
        <v/>
      </c>
      <c r="AI11" s="20" t="str">
        <f t="shared" ca="1" si="16"/>
        <v/>
      </c>
      <c r="AJ11" s="20" t="str">
        <f t="shared" ca="1" si="16"/>
        <v/>
      </c>
      <c r="AK11" s="20" t="e">
        <f>IF(#REF!=" ","",IF(#REF!="","",CONCATENATE($C11," ",#REF!," ",MID(#REF!,10,5))))</f>
        <v>#REF!</v>
      </c>
      <c r="AL11" s="20" t="str">
        <f t="shared" ca="1" si="9"/>
        <v/>
      </c>
      <c r="AM11" s="20" t="str">
        <f t="shared" si="9"/>
        <v/>
      </c>
      <c r="AN11" s="11" t="str">
        <f t="shared" ca="1" si="4"/>
        <v>Агашкова</v>
      </c>
      <c r="AO11" s="10" t="str">
        <f t="shared" ca="1" si="5"/>
        <v>Пн 23.11.20  8.00 ДОТ) Агашкова</v>
      </c>
      <c r="AP11" s="10" t="str">
        <f t="shared" ca="1" si="0"/>
        <v>Пн 23.11.20  9.40 ДОТ) Агашкова</v>
      </c>
      <c r="AQ11" s="10" t="str">
        <f t="shared" ca="1" si="0"/>
        <v>Пн 23.11.20 11.20 ДОТ) Агашкова</v>
      </c>
      <c r="AR11" s="10" t="str">
        <f t="shared" ca="1" si="0"/>
        <v/>
      </c>
      <c r="AS11" s="10" t="str">
        <f t="shared" ca="1" si="0"/>
        <v/>
      </c>
      <c r="AT11" s="10" t="str">
        <f t="shared" ca="1" si="0"/>
        <v/>
      </c>
      <c r="AU11" s="10" t="str">
        <f t="shared" ca="1" si="0"/>
        <v/>
      </c>
      <c r="AV11" s="10" t="e">
        <f t="shared" si="0"/>
        <v>#REF!</v>
      </c>
      <c r="AW11" s="10" t="str">
        <f t="shared" ca="1" si="0"/>
        <v/>
      </c>
      <c r="AX11" s="10" t="str">
        <f t="shared" si="0"/>
        <v/>
      </c>
      <c r="AZ11" s="12">
        <f t="shared" ca="1" si="6"/>
        <v>11</v>
      </c>
      <c r="BA11" s="12">
        <f t="shared" ca="1" si="1"/>
        <v>11</v>
      </c>
      <c r="BB11" s="12">
        <f t="shared" ca="1" si="1"/>
        <v>11</v>
      </c>
      <c r="BC11" s="12" t="str">
        <f t="shared" ca="1" si="1"/>
        <v/>
      </c>
      <c r="BD11" s="12" t="str">
        <f t="shared" ca="1" si="1"/>
        <v/>
      </c>
      <c r="BE11" s="12" t="str">
        <f t="shared" ca="1" si="1"/>
        <v/>
      </c>
      <c r="BF11" s="12" t="str">
        <f t="shared" ca="1" si="1"/>
        <v/>
      </c>
      <c r="BG11" s="12" t="e">
        <f t="shared" si="1"/>
        <v>#REF!</v>
      </c>
      <c r="BH11" s="12" t="str">
        <f t="shared" ca="1" si="1"/>
        <v/>
      </c>
      <c r="BI11" s="12" t="str">
        <f t="shared" si="1"/>
        <v/>
      </c>
    </row>
    <row r="12" spans="1:61" ht="23.25" customHeight="1" x14ac:dyDescent="0.2">
      <c r="A12" s="1">
        <f ca="1">IF(COUNTIF($D12:$L12," ")=10,"",IF(VLOOKUP(MAX($A$1:A11),$A$1:C11,3,FALSE)=0,"",MAX($A$1:A11)+1))</f>
        <v>12</v>
      </c>
      <c r="B12" s="13" t="str">
        <f>$B10</f>
        <v>Агашкова М.С.</v>
      </c>
      <c r="C12" s="2" t="str">
        <f ca="1">IF($B12="","",$R$3)</f>
        <v>Вт 24.11.20</v>
      </c>
      <c r="D12" s="14" t="str">
        <f t="shared" ref="D12:K12" ca="1" si="17">IF($B12&gt;"",IF(ISERROR(SEARCH($B12,S$3))," ",MID(S$3,FIND("%курс ",S$3,FIND($B12,S$3))+6,7)&amp;"
("&amp;MID(S$3,FIND("ауд.",S$3,FIND($B12,S$3))+4,FIND("№",S$3,FIND("ауд.",S$3,FIND($B12,S$3)))-(FIND("ауд.",S$3,FIND($B12,S$3))+4))&amp;")"),"")</f>
        <v>П -9 -4
(К 306)</v>
      </c>
      <c r="E12" s="14" t="str">
        <f t="shared" ca="1" si="17"/>
        <v>С -11-2
(ДОТ)</v>
      </c>
      <c r="F12" s="14" t="str">
        <f t="shared" ca="1" si="17"/>
        <v>С -11-2
(ДОТ)</v>
      </c>
      <c r="G12" s="14" t="str">
        <f t="shared" ca="1" si="17"/>
        <v xml:space="preserve"> </v>
      </c>
      <c r="H12" s="14" t="str">
        <f t="shared" ca="1" si="17"/>
        <v>С -9 -3
(ДОТ)</v>
      </c>
      <c r="I12" s="14" t="str">
        <f t="shared" ca="1" si="17"/>
        <v>П -11-2
(ДОТ)</v>
      </c>
      <c r="J12" s="14" t="str">
        <f t="shared" ca="1" si="17"/>
        <v xml:space="preserve"> </v>
      </c>
      <c r="K12" s="14" t="str">
        <f t="shared" ca="1" si="17"/>
        <v xml:space="preserve"> </v>
      </c>
      <c r="L12" s="14"/>
      <c r="M12" s="1"/>
      <c r="AD12" s="20" t="str">
        <f t="shared" ca="1" si="16"/>
        <v>Вт 24.11.20  8.00 К 306</v>
      </c>
      <c r="AE12" s="20" t="str">
        <f t="shared" ca="1" si="16"/>
        <v>Вт 24.11.20  9.40 ДОТ)</v>
      </c>
      <c r="AF12" s="20" t="str">
        <f t="shared" ca="1" si="16"/>
        <v>Вт 24.11.20 11.20 ДОТ)</v>
      </c>
      <c r="AG12" s="20" t="str">
        <f t="shared" ca="1" si="16"/>
        <v/>
      </c>
      <c r="AH12" s="20" t="str">
        <f t="shared" ca="1" si="16"/>
        <v>Вт 24.11.20 13.30 ДОТ)</v>
      </c>
      <c r="AI12" s="20" t="str">
        <f t="shared" ca="1" si="16"/>
        <v>Вт 24.11.20 15.10 ДОТ)</v>
      </c>
      <c r="AJ12" s="20" t="str">
        <f t="shared" ca="1" si="16"/>
        <v/>
      </c>
      <c r="AK12" s="20" t="e">
        <f>IF(#REF!=" ","",IF(#REF!="","",CONCATENATE($C12," ",#REF!," ",MID(#REF!,10,5))))</f>
        <v>#REF!</v>
      </c>
      <c r="AL12" s="20" t="str">
        <f t="shared" ca="1" si="9"/>
        <v/>
      </c>
      <c r="AM12" s="20" t="str">
        <f t="shared" si="9"/>
        <v/>
      </c>
      <c r="AN12" s="11" t="str">
        <f t="shared" ca="1" si="4"/>
        <v>Агашкова</v>
      </c>
      <c r="AO12" s="10" t="str">
        <f t="shared" ca="1" si="5"/>
        <v>Вт 24.11.20  8.00 К 306 Агашкова</v>
      </c>
      <c r="AP12" s="10" t="str">
        <f t="shared" ca="1" si="0"/>
        <v>Вт 24.11.20  9.40 ДОТ) Агашкова</v>
      </c>
      <c r="AQ12" s="10" t="str">
        <f t="shared" ca="1" si="0"/>
        <v>Вт 24.11.20 11.20 ДОТ) Агашкова</v>
      </c>
      <c r="AR12" s="10" t="str">
        <f t="shared" ca="1" si="0"/>
        <v/>
      </c>
      <c r="AS12" s="10" t="str">
        <f t="shared" ca="1" si="0"/>
        <v>Вт 24.11.20 13.30 ДОТ) Агашкова</v>
      </c>
      <c r="AT12" s="10" t="str">
        <f t="shared" ca="1" si="0"/>
        <v>Вт 24.11.20 15.10 ДОТ) Агашкова</v>
      </c>
      <c r="AU12" s="10" t="str">
        <f t="shared" ca="1" si="0"/>
        <v/>
      </c>
      <c r="AV12" s="10" t="e">
        <f t="shared" si="0"/>
        <v>#REF!</v>
      </c>
      <c r="AW12" s="10" t="str">
        <f t="shared" ca="1" si="0"/>
        <v/>
      </c>
      <c r="AX12" s="10" t="str">
        <f t="shared" si="0"/>
        <v/>
      </c>
      <c r="AZ12" s="12">
        <f t="shared" ca="1" si="6"/>
        <v>12</v>
      </c>
      <c r="BA12" s="12">
        <f t="shared" ca="1" si="1"/>
        <v>12</v>
      </c>
      <c r="BB12" s="12">
        <f t="shared" ca="1" si="1"/>
        <v>12</v>
      </c>
      <c r="BC12" s="12" t="str">
        <f t="shared" ca="1" si="1"/>
        <v/>
      </c>
      <c r="BD12" s="12">
        <f t="shared" ca="1" si="1"/>
        <v>12</v>
      </c>
      <c r="BE12" s="12">
        <f t="shared" ca="1" si="1"/>
        <v>12</v>
      </c>
      <c r="BF12" s="12" t="str">
        <f t="shared" ca="1" si="1"/>
        <v/>
      </c>
      <c r="BG12" s="12" t="e">
        <f t="shared" si="1"/>
        <v>#REF!</v>
      </c>
      <c r="BH12" s="12" t="str">
        <f t="shared" ca="1" si="1"/>
        <v/>
      </c>
      <c r="BI12" s="12" t="str">
        <f t="shared" si="1"/>
        <v/>
      </c>
    </row>
    <row r="13" spans="1:61" ht="23.25" customHeight="1" x14ac:dyDescent="0.2">
      <c r="A13" s="1">
        <f ca="1">IF(COUNTIF($D13:$L13," ")=10,"",IF(VLOOKUP(MAX($A$1:A12),$A$1:C12,3,FALSE)=0,"",MAX($A$1:A12)+1))</f>
        <v>13</v>
      </c>
      <c r="B13" s="13" t="str">
        <f>$B10</f>
        <v>Агашкова М.С.</v>
      </c>
      <c r="C13" s="2" t="str">
        <f ca="1">IF($B13="","",$R$4)</f>
        <v>Ср 25.11.20</v>
      </c>
      <c r="D13" s="14" t="str">
        <f t="shared" ref="D13:K13" ca="1" si="18">IF($B13&gt;"",IF(ISERROR(SEARCH($B13,S$4))," ",MID(S$4,FIND("%курс ",S$4,FIND($B13,S$4))+6,7)&amp;"
("&amp;MID(S$4,FIND("ауд.",S$4,FIND($B13,S$4))+4,FIND("№",S$4,FIND("ауд.",S$4,FIND($B13,S$4)))-(FIND("ауд.",S$4,FIND($B13,S$4))+4))&amp;")"),"")</f>
        <v>П -9 -4
(К 306)</v>
      </c>
      <c r="E13" s="14" t="str">
        <f t="shared" ca="1" si="18"/>
        <v>С -11-2
(ДОТ)</v>
      </c>
      <c r="F13" s="14" t="str">
        <f t="shared" ca="1" si="18"/>
        <v>С -11-2
(ДОТ)</v>
      </c>
      <c r="G13" s="14" t="str">
        <f t="shared" ca="1" si="18"/>
        <v xml:space="preserve"> </v>
      </c>
      <c r="H13" s="14" t="str">
        <f t="shared" ca="1" si="18"/>
        <v xml:space="preserve"> </v>
      </c>
      <c r="I13" s="14" t="str">
        <f t="shared" ca="1" si="18"/>
        <v xml:space="preserve"> </v>
      </c>
      <c r="J13" s="14" t="str">
        <f t="shared" ca="1" si="18"/>
        <v xml:space="preserve"> </v>
      </c>
      <c r="K13" s="14" t="str">
        <f t="shared" ca="1" si="18"/>
        <v xml:space="preserve"> </v>
      </c>
      <c r="L13" s="14"/>
      <c r="M13" s="1"/>
      <c r="AD13" s="20" t="str">
        <f t="shared" ca="1" si="16"/>
        <v>Ср 25.11.20  8.00 К 306</v>
      </c>
      <c r="AE13" s="20" t="str">
        <f t="shared" ca="1" si="16"/>
        <v>Ср 25.11.20  9.40 ДОТ)</v>
      </c>
      <c r="AF13" s="20" t="str">
        <f t="shared" ca="1" si="16"/>
        <v>Ср 25.11.20 11.20 ДОТ)</v>
      </c>
      <c r="AG13" s="20" t="str">
        <f t="shared" ca="1" si="16"/>
        <v/>
      </c>
      <c r="AH13" s="20" t="str">
        <f t="shared" ca="1" si="16"/>
        <v/>
      </c>
      <c r="AI13" s="20" t="str">
        <f t="shared" ca="1" si="16"/>
        <v/>
      </c>
      <c r="AJ13" s="20" t="str">
        <f t="shared" ca="1" si="16"/>
        <v/>
      </c>
      <c r="AK13" s="20" t="e">
        <f>IF(#REF!=" ","",IF(#REF!="","",CONCATENATE($C13," ",#REF!," ",MID(#REF!,10,5))))</f>
        <v>#REF!</v>
      </c>
      <c r="AL13" s="20" t="str">
        <f t="shared" ca="1" si="9"/>
        <v/>
      </c>
      <c r="AM13" s="20" t="str">
        <f t="shared" si="9"/>
        <v/>
      </c>
      <c r="AN13" s="11" t="str">
        <f t="shared" ca="1" si="4"/>
        <v>Агашкова</v>
      </c>
      <c r="AO13" s="10" t="str">
        <f t="shared" ca="1" si="5"/>
        <v>Ср 25.11.20  8.00 К 306 Агашкова</v>
      </c>
      <c r="AP13" s="10" t="str">
        <f t="shared" ca="1" si="0"/>
        <v>Ср 25.11.20  9.40 ДОТ) Агашкова</v>
      </c>
      <c r="AQ13" s="10" t="str">
        <f t="shared" ca="1" si="0"/>
        <v>Ср 25.11.20 11.20 ДОТ) Агашкова</v>
      </c>
      <c r="AR13" s="10" t="str">
        <f t="shared" ca="1" si="0"/>
        <v/>
      </c>
      <c r="AS13" s="10" t="str">
        <f t="shared" ca="1" si="0"/>
        <v/>
      </c>
      <c r="AT13" s="10" t="str">
        <f t="shared" ca="1" si="0"/>
        <v/>
      </c>
      <c r="AU13" s="10" t="str">
        <f t="shared" ca="1" si="0"/>
        <v/>
      </c>
      <c r="AV13" s="10" t="e">
        <f t="shared" si="0"/>
        <v>#REF!</v>
      </c>
      <c r="AW13" s="10" t="str">
        <f t="shared" ca="1" si="0"/>
        <v/>
      </c>
      <c r="AX13" s="10" t="str">
        <f t="shared" si="0"/>
        <v/>
      </c>
      <c r="AZ13" s="12">
        <f t="shared" ca="1" si="6"/>
        <v>13</v>
      </c>
      <c r="BA13" s="12">
        <f t="shared" ca="1" si="1"/>
        <v>13</v>
      </c>
      <c r="BB13" s="12">
        <f t="shared" ca="1" si="1"/>
        <v>13</v>
      </c>
      <c r="BC13" s="12" t="str">
        <f t="shared" ca="1" si="1"/>
        <v/>
      </c>
      <c r="BD13" s="12" t="str">
        <f t="shared" ca="1" si="1"/>
        <v/>
      </c>
      <c r="BE13" s="12" t="str">
        <f t="shared" ca="1" si="1"/>
        <v/>
      </c>
      <c r="BF13" s="12" t="str">
        <f t="shared" ca="1" si="1"/>
        <v/>
      </c>
      <c r="BG13" s="12" t="e">
        <f t="shared" si="1"/>
        <v>#REF!</v>
      </c>
      <c r="BH13" s="12" t="str">
        <f t="shared" ca="1" si="1"/>
        <v/>
      </c>
      <c r="BI13" s="12" t="str">
        <f t="shared" si="1"/>
        <v/>
      </c>
    </row>
    <row r="14" spans="1:61" ht="23.25" customHeight="1" x14ac:dyDescent="0.2">
      <c r="A14" s="1">
        <f ca="1">IF(COUNTIF($D14:$L14," ")=10,"",IF(VLOOKUP(MAX($A$1:A13),$A$1:C13,3,FALSE)=0,"",MAX($A$1:A13)+1))</f>
        <v>14</v>
      </c>
      <c r="B14" s="13" t="str">
        <f>$B10</f>
        <v>Агашкова М.С.</v>
      </c>
      <c r="C14" s="2" t="str">
        <f ca="1">IF($B14="","",$R$5)</f>
        <v>Чт 26.11.20</v>
      </c>
      <c r="D14" s="23" t="str">
        <f t="shared" ref="D14:K14" ca="1" si="19">IF($B14&gt;"",IF(ISERROR(SEARCH($B14,S$5))," ",MID(S$5,FIND("%курс ",S$5,FIND($B14,S$5))+6,7)&amp;"
("&amp;MID(S$5,FIND("ауд.",S$5,FIND($B14,S$5))+4,FIND("№",S$5,FIND("ауд.",S$5,FIND($B14,S$5)))-(FIND("ауд.",S$5,FIND($B14,S$5))+4))&amp;")"),"")</f>
        <v>П -11-3
(К 306)</v>
      </c>
      <c r="E14" s="23" t="str">
        <f t="shared" ca="1" si="19"/>
        <v>С -9 -3
(ДОТ)</v>
      </c>
      <c r="F14" s="23" t="str">
        <f t="shared" ca="1" si="19"/>
        <v>С -11-2
(ДОТ)</v>
      </c>
      <c r="G14" s="23" t="str">
        <f t="shared" ca="1" si="19"/>
        <v xml:space="preserve"> </v>
      </c>
      <c r="H14" s="23" t="str">
        <f t="shared" ca="1" si="19"/>
        <v>СА-11-2
(ДОТ)</v>
      </c>
      <c r="I14" s="23" t="str">
        <f t="shared" ca="1" si="19"/>
        <v xml:space="preserve"> </v>
      </c>
      <c r="J14" s="23" t="str">
        <f t="shared" ca="1" si="19"/>
        <v>П -11-2
(ДОТ)</v>
      </c>
      <c r="K14" s="23" t="str">
        <f t="shared" ca="1" si="19"/>
        <v xml:space="preserve"> </v>
      </c>
      <c r="L14" s="23"/>
      <c r="M14" s="1"/>
      <c r="AD14" s="20" t="str">
        <f t="shared" ca="1" si="16"/>
        <v>Чт 26.11.20  8.00 К 306</v>
      </c>
      <c r="AE14" s="20" t="str">
        <f t="shared" ca="1" si="16"/>
        <v>Чт 26.11.20  9.40 ДОТ)</v>
      </c>
      <c r="AF14" s="20" t="str">
        <f t="shared" ca="1" si="16"/>
        <v>Чт 26.11.20 11.20 ДОТ)</v>
      </c>
      <c r="AG14" s="20" t="str">
        <f t="shared" ca="1" si="16"/>
        <v/>
      </c>
      <c r="AH14" s="20" t="str">
        <f t="shared" ca="1" si="16"/>
        <v>Чт 26.11.20 13.30 ДОТ)</v>
      </c>
      <c r="AI14" s="20" t="str">
        <f t="shared" ca="1" si="16"/>
        <v/>
      </c>
      <c r="AJ14" s="20" t="str">
        <f t="shared" ca="1" si="16"/>
        <v>Чт 26.11.20 17.00 ДОТ)</v>
      </c>
      <c r="AK14" s="20" t="e">
        <f>IF(#REF!=" ","",IF(#REF!="","",CONCATENATE($C14," ",#REF!," ",MID(#REF!,10,5))))</f>
        <v>#REF!</v>
      </c>
      <c r="AL14" s="20" t="str">
        <f t="shared" ca="1" si="9"/>
        <v/>
      </c>
      <c r="AM14" s="20" t="str">
        <f t="shared" si="9"/>
        <v/>
      </c>
      <c r="AN14" s="11" t="str">
        <f t="shared" ca="1" si="4"/>
        <v>Агашкова</v>
      </c>
      <c r="AO14" s="10" t="str">
        <f t="shared" ca="1" si="5"/>
        <v>Чт 26.11.20  8.00 К 306 Агашкова</v>
      </c>
      <c r="AP14" s="10" t="str">
        <f t="shared" ca="1" si="0"/>
        <v>Чт 26.11.20  9.40 ДОТ) Агашкова</v>
      </c>
      <c r="AQ14" s="10" t="str">
        <f t="shared" ca="1" si="0"/>
        <v>Чт 26.11.20 11.20 ДОТ) Агашкова</v>
      </c>
      <c r="AR14" s="10" t="str">
        <f t="shared" ca="1" si="0"/>
        <v/>
      </c>
      <c r="AS14" s="10" t="str">
        <f t="shared" ca="1" si="0"/>
        <v>Чт 26.11.20 13.30 ДОТ) Агашкова</v>
      </c>
      <c r="AT14" s="10" t="str">
        <f t="shared" ca="1" si="0"/>
        <v/>
      </c>
      <c r="AU14" s="10" t="str">
        <f t="shared" ca="1" si="0"/>
        <v>Чт 26.11.20 17.00 ДОТ) Агашкова</v>
      </c>
      <c r="AV14" s="10" t="e">
        <f t="shared" si="0"/>
        <v>#REF!</v>
      </c>
      <c r="AW14" s="10" t="str">
        <f t="shared" ca="1" si="0"/>
        <v/>
      </c>
      <c r="AX14" s="10" t="str">
        <f t="shared" si="0"/>
        <v/>
      </c>
      <c r="AZ14" s="12">
        <f t="shared" ca="1" si="6"/>
        <v>14</v>
      </c>
      <c r="BA14" s="12">
        <f t="shared" ca="1" si="1"/>
        <v>14</v>
      </c>
      <c r="BB14" s="12">
        <f t="shared" ca="1" si="1"/>
        <v>14</v>
      </c>
      <c r="BC14" s="12" t="str">
        <f t="shared" ca="1" si="1"/>
        <v/>
      </c>
      <c r="BD14" s="12">
        <f t="shared" ca="1" si="1"/>
        <v>14</v>
      </c>
      <c r="BE14" s="12" t="str">
        <f t="shared" ca="1" si="1"/>
        <v/>
      </c>
      <c r="BF14" s="12">
        <f t="shared" ca="1" si="1"/>
        <v>14</v>
      </c>
      <c r="BG14" s="12" t="e">
        <f t="shared" si="1"/>
        <v>#REF!</v>
      </c>
      <c r="BH14" s="12" t="str">
        <f t="shared" ca="1" si="1"/>
        <v/>
      </c>
      <c r="BI14" s="12" t="str">
        <f t="shared" si="1"/>
        <v/>
      </c>
    </row>
    <row r="15" spans="1:61" ht="23.25" customHeight="1" x14ac:dyDescent="0.2">
      <c r="A15" s="1">
        <f ca="1">IF(COUNTIF($D15:$L15," ")=10,"",IF(VLOOKUP(MAX($A$1:A14),$A$1:C14,3,FALSE)=0,"",MAX($A$1:A14)+1))</f>
        <v>15</v>
      </c>
      <c r="B15" s="13" t="str">
        <f>$B10</f>
        <v>Агашкова М.С.</v>
      </c>
      <c r="C15" s="2" t="str">
        <f ca="1">IF($B15="","",$R$6)</f>
        <v>Пт 27.11.20</v>
      </c>
      <c r="D15" s="23" t="str">
        <f t="shared" ref="D15:K15" ca="1" si="20">IF($B15&gt;"",IF(ISERROR(SEARCH($B15,S$6))," ",MID(S$6,FIND("%курс ",S$6,FIND($B15,S$6))+6,7)&amp;"
("&amp;MID(S$6,FIND("ауд.",S$6,FIND($B15,S$6))+4,FIND("№",S$6,FIND("ауд.",S$6,FIND($B15,S$6)))-(FIND("ауд.",S$6,FIND($B15,S$6))+4))&amp;")"),"")</f>
        <v>П -9 -4
(К 306)</v>
      </c>
      <c r="E15" s="23" t="str">
        <f t="shared" ca="1" si="20"/>
        <v>П -9 -4
(К 306)</v>
      </c>
      <c r="F15" s="23" t="str">
        <f t="shared" ca="1" si="20"/>
        <v>С -9 -3
(ДОТ)</v>
      </c>
      <c r="G15" s="23" t="str">
        <f t="shared" ca="1" si="20"/>
        <v xml:space="preserve"> </v>
      </c>
      <c r="H15" s="23" t="str">
        <f t="shared" ca="1" si="20"/>
        <v>СА-11-2
(ДОТ)</v>
      </c>
      <c r="I15" s="23" t="str">
        <f t="shared" ca="1" si="20"/>
        <v xml:space="preserve"> </v>
      </c>
      <c r="J15" s="23" t="str">
        <f t="shared" ca="1" si="20"/>
        <v xml:space="preserve"> </v>
      </c>
      <c r="K15" s="23" t="str">
        <f t="shared" ca="1" si="20"/>
        <v xml:space="preserve"> </v>
      </c>
      <c r="L15" s="23"/>
      <c r="M15" s="1"/>
      <c r="O15" s="15"/>
      <c r="AD15" s="20" t="str">
        <f t="shared" ca="1" si="16"/>
        <v>Пт 27.11.20  8.00 К 306</v>
      </c>
      <c r="AE15" s="20" t="str">
        <f t="shared" ca="1" si="16"/>
        <v>Пт 27.11.20  9.40 К 306</v>
      </c>
      <c r="AF15" s="20" t="str">
        <f t="shared" ca="1" si="16"/>
        <v>Пт 27.11.20 11.20 ДОТ)</v>
      </c>
      <c r="AG15" s="20" t="str">
        <f t="shared" ca="1" si="16"/>
        <v/>
      </c>
      <c r="AH15" s="20" t="str">
        <f t="shared" ca="1" si="16"/>
        <v>Пт 27.11.20 13.30 ДОТ)</v>
      </c>
      <c r="AI15" s="20" t="str">
        <f t="shared" ca="1" si="16"/>
        <v/>
      </c>
      <c r="AJ15" s="20" t="str">
        <f t="shared" ca="1" si="16"/>
        <v/>
      </c>
      <c r="AK15" s="20" t="e">
        <f>IF(#REF!=" ","",IF(#REF!="","",CONCATENATE($C15," ",#REF!," ",MID(#REF!,10,5))))</f>
        <v>#REF!</v>
      </c>
      <c r="AL15" s="20" t="str">
        <f t="shared" ca="1" si="9"/>
        <v/>
      </c>
      <c r="AM15" s="20" t="str">
        <f t="shared" si="9"/>
        <v/>
      </c>
      <c r="AN15" s="11" t="str">
        <f t="shared" ca="1" si="4"/>
        <v>Агашкова</v>
      </c>
      <c r="AO15" s="10" t="str">
        <f t="shared" ca="1" si="5"/>
        <v>Пт 27.11.20  8.00 К 306 Агашкова</v>
      </c>
      <c r="AP15" s="10" t="str">
        <f t="shared" ca="1" si="0"/>
        <v>Пт 27.11.20  9.40 К 306 Агашкова</v>
      </c>
      <c r="AQ15" s="10" t="str">
        <f t="shared" ca="1" si="0"/>
        <v>Пт 27.11.20 11.20 ДОТ) Агашкова</v>
      </c>
      <c r="AR15" s="10" t="str">
        <f t="shared" ca="1" si="0"/>
        <v/>
      </c>
      <c r="AS15" s="10" t="str">
        <f t="shared" ca="1" si="0"/>
        <v>Пт 27.11.20 13.30 ДОТ) Агашкова</v>
      </c>
      <c r="AT15" s="10" t="str">
        <f t="shared" ca="1" si="0"/>
        <v/>
      </c>
      <c r="AU15" s="10" t="str">
        <f t="shared" ca="1" si="0"/>
        <v/>
      </c>
      <c r="AV15" s="10" t="e">
        <f t="shared" si="0"/>
        <v>#REF!</v>
      </c>
      <c r="AW15" s="10" t="str">
        <f t="shared" ca="1" si="0"/>
        <v/>
      </c>
      <c r="AX15" s="10" t="str">
        <f t="shared" si="0"/>
        <v/>
      </c>
      <c r="AZ15" s="12">
        <f t="shared" ca="1" si="6"/>
        <v>15</v>
      </c>
      <c r="BA15" s="12">
        <f t="shared" ca="1" si="1"/>
        <v>15</v>
      </c>
      <c r="BB15" s="12">
        <f t="shared" ca="1" si="1"/>
        <v>15</v>
      </c>
      <c r="BC15" s="12" t="str">
        <f t="shared" ca="1" si="1"/>
        <v/>
      </c>
      <c r="BD15" s="12">
        <f t="shared" ca="1" si="1"/>
        <v>15</v>
      </c>
      <c r="BE15" s="12" t="str">
        <f t="shared" ca="1" si="1"/>
        <v/>
      </c>
      <c r="BF15" s="12" t="str">
        <f t="shared" ca="1" si="1"/>
        <v/>
      </c>
      <c r="BG15" s="12" t="e">
        <f t="shared" si="1"/>
        <v>#REF!</v>
      </c>
      <c r="BH15" s="12" t="str">
        <f t="shared" ca="1" si="1"/>
        <v/>
      </c>
      <c r="BI15" s="12" t="str">
        <f t="shared" si="1"/>
        <v/>
      </c>
    </row>
    <row r="16" spans="1:61" ht="23.25" customHeight="1" x14ac:dyDescent="0.2">
      <c r="A16" s="1">
        <f ca="1">IF(COUNTIF($D16:$L16," ")=10,"",IF(VLOOKUP(MAX($A$1:A15),$A$1:C15,3,FALSE)=0,"",MAX($A$1:A15)+1))</f>
        <v>16</v>
      </c>
      <c r="B16" s="13" t="str">
        <f>$B10</f>
        <v>Агашкова М.С.</v>
      </c>
      <c r="C16" s="2" t="str">
        <f ca="1">IF($B16="","",$R$7)</f>
        <v>Сб 28.11.20</v>
      </c>
      <c r="D16" s="23" t="str">
        <f t="shared" ref="D16:K16" ca="1" si="21">IF($B16&gt;"",IF(ISERROR(SEARCH($B16,S$7))," ",MID(S$7,FIND("%курс ",S$7,FIND($B16,S$7))+6,7)&amp;"
("&amp;MID(S$7,FIND("ауд.",S$7,FIND($B16,S$7))+4,FIND("№",S$7,FIND("ауд.",S$7,FIND($B16,S$7)))-(FIND("ауд.",S$7,FIND($B16,S$7))+4))&amp;")"),"")</f>
        <v xml:space="preserve"> </v>
      </c>
      <c r="E16" s="23" t="str">
        <f t="shared" ca="1" si="21"/>
        <v>П -11-3
(К 306)</v>
      </c>
      <c r="F16" s="23" t="str">
        <f t="shared" ca="1" si="21"/>
        <v>С -9 -3
(ДОТ)</v>
      </c>
      <c r="G16" s="23" t="str">
        <f t="shared" ca="1" si="21"/>
        <v xml:space="preserve"> </v>
      </c>
      <c r="H16" s="23" t="str">
        <f t="shared" ca="1" si="21"/>
        <v xml:space="preserve"> </v>
      </c>
      <c r="I16" s="23" t="str">
        <f t="shared" ca="1" si="21"/>
        <v xml:space="preserve"> </v>
      </c>
      <c r="J16" s="23" t="str">
        <f t="shared" ca="1" si="21"/>
        <v xml:space="preserve"> </v>
      </c>
      <c r="K16" s="23" t="str">
        <f t="shared" ca="1" si="21"/>
        <v xml:space="preserve"> </v>
      </c>
      <c r="L16" s="23"/>
      <c r="M16" s="1"/>
      <c r="AD16" s="20" t="str">
        <f t="shared" ca="1" si="16"/>
        <v/>
      </c>
      <c r="AE16" s="20" t="str">
        <f t="shared" ca="1" si="16"/>
        <v>Сб 28.11.20  9.40 К 306</v>
      </c>
      <c r="AF16" s="20" t="str">
        <f t="shared" ca="1" si="16"/>
        <v>Сб 28.11.20 11.20 ДОТ)</v>
      </c>
      <c r="AG16" s="20" t="str">
        <f t="shared" ca="1" si="16"/>
        <v/>
      </c>
      <c r="AH16" s="20" t="str">
        <f t="shared" ca="1" si="16"/>
        <v/>
      </c>
      <c r="AI16" s="20" t="str">
        <f t="shared" ca="1" si="16"/>
        <v/>
      </c>
      <c r="AJ16" s="20" t="str">
        <f t="shared" ca="1" si="16"/>
        <v/>
      </c>
      <c r="AK16" s="20" t="e">
        <f>IF(#REF!=" ","",IF(#REF!="","",CONCATENATE($C16," ",#REF!," ",MID(#REF!,10,5))))</f>
        <v>#REF!</v>
      </c>
      <c r="AL16" s="20" t="str">
        <f t="shared" ca="1" si="9"/>
        <v/>
      </c>
      <c r="AM16" s="20" t="str">
        <f t="shared" si="9"/>
        <v/>
      </c>
      <c r="AN16" s="11" t="str">
        <f t="shared" ca="1" si="4"/>
        <v>Агашкова</v>
      </c>
      <c r="AO16" s="10" t="str">
        <f t="shared" ca="1" si="5"/>
        <v/>
      </c>
      <c r="AP16" s="10" t="str">
        <f t="shared" ca="1" si="0"/>
        <v>Сб 28.11.20  9.40 К 306 Агашкова</v>
      </c>
      <c r="AQ16" s="10" t="str">
        <f t="shared" ca="1" si="0"/>
        <v>Сб 28.11.20 11.20 ДОТ) Агашкова</v>
      </c>
      <c r="AR16" s="10" t="str">
        <f t="shared" ca="1" si="0"/>
        <v/>
      </c>
      <c r="AS16" s="10" t="str">
        <f t="shared" ca="1" si="0"/>
        <v/>
      </c>
      <c r="AT16" s="10" t="str">
        <f t="shared" ca="1" si="0"/>
        <v/>
      </c>
      <c r="AU16" s="10" t="str">
        <f t="shared" ca="1" si="0"/>
        <v/>
      </c>
      <c r="AV16" s="10" t="e">
        <f t="shared" si="0"/>
        <v>#REF!</v>
      </c>
      <c r="AW16" s="10" t="str">
        <f t="shared" ca="1" si="0"/>
        <v/>
      </c>
      <c r="AX16" s="10" t="str">
        <f t="shared" si="0"/>
        <v/>
      </c>
      <c r="AZ16" s="12" t="str">
        <f t="shared" ca="1" si="6"/>
        <v/>
      </c>
      <c r="BA16" s="12">
        <f t="shared" ca="1" si="1"/>
        <v>16</v>
      </c>
      <c r="BB16" s="12">
        <f t="shared" ca="1" si="1"/>
        <v>16</v>
      </c>
      <c r="BC16" s="12" t="str">
        <f t="shared" ca="1" si="1"/>
        <v/>
      </c>
      <c r="BD16" s="12" t="str">
        <f t="shared" ca="1" si="1"/>
        <v/>
      </c>
      <c r="BE16" s="12" t="str">
        <f t="shared" ca="1" si="1"/>
        <v/>
      </c>
      <c r="BF16" s="12" t="str">
        <f t="shared" ca="1" si="1"/>
        <v/>
      </c>
      <c r="BG16" s="12" t="e">
        <f t="shared" si="1"/>
        <v>#REF!</v>
      </c>
      <c r="BH16" s="12" t="str">
        <f t="shared" ca="1" si="1"/>
        <v/>
      </c>
      <c r="BI16" s="12" t="str">
        <f t="shared" si="1"/>
        <v/>
      </c>
    </row>
    <row r="17" spans="1:61" ht="23.25" customHeight="1" x14ac:dyDescent="0.2">
      <c r="A17" s="1">
        <f ca="1">IF(COUNTIF($D17:$L17," ")=10,"",IF(VLOOKUP(MAX($A$1:A16),$A$1:C16,3,FALSE)=0,"",MAX($A$1:A16)+1))</f>
        <v>17</v>
      </c>
      <c r="B17" s="13" t="str">
        <f>$B10</f>
        <v>Агашкова М.С.</v>
      </c>
      <c r="C17" s="2" t="str">
        <f ca="1">IF($B17="","",$R$8)</f>
        <v>Вс 29.11.20</v>
      </c>
      <c r="D17" s="23" t="str">
        <f t="shared" ref="D17:K17" ca="1" si="22">IF($B17&gt;"",IF(ISERROR(SEARCH($B17,S$8))," ",MID(S$8,FIND("%курс ",S$8,FIND($B17,S$8))+6,7)&amp;"
("&amp;MID(S$8,FIND("ауд.",S$8,FIND($B17,S$8))+4,FIND("№",S$8,FIND("ауд.",S$8,FIND($B17,S$8)))-(FIND("ауд.",S$8,FIND($B17,S$8))+4))&amp;")"),"")</f>
        <v xml:space="preserve"> </v>
      </c>
      <c r="E17" s="23" t="str">
        <f t="shared" ca="1" si="22"/>
        <v xml:space="preserve"> </v>
      </c>
      <c r="F17" s="23" t="str">
        <f t="shared" ca="1" si="22"/>
        <v xml:space="preserve"> </v>
      </c>
      <c r="G17" s="23" t="str">
        <f t="shared" ca="1" si="22"/>
        <v xml:space="preserve"> </v>
      </c>
      <c r="H17" s="23" t="str">
        <f t="shared" ca="1" si="22"/>
        <v xml:space="preserve"> </v>
      </c>
      <c r="I17" s="23" t="str">
        <f t="shared" ca="1" si="22"/>
        <v xml:space="preserve"> </v>
      </c>
      <c r="J17" s="23" t="str">
        <f t="shared" ca="1" si="22"/>
        <v xml:space="preserve"> </v>
      </c>
      <c r="K17" s="23" t="str">
        <f t="shared" ca="1" si="22"/>
        <v xml:space="preserve"> </v>
      </c>
      <c r="L17" s="23"/>
      <c r="M17" s="1"/>
      <c r="AD17" s="20" t="str">
        <f t="shared" ca="1" si="16"/>
        <v/>
      </c>
      <c r="AE17" s="20" t="str">
        <f t="shared" ca="1" si="16"/>
        <v/>
      </c>
      <c r="AF17" s="20" t="str">
        <f t="shared" ca="1" si="16"/>
        <v/>
      </c>
      <c r="AG17" s="20" t="str">
        <f t="shared" ca="1" si="16"/>
        <v/>
      </c>
      <c r="AH17" s="20" t="str">
        <f t="shared" ca="1" si="16"/>
        <v/>
      </c>
      <c r="AI17" s="20" t="str">
        <f t="shared" ca="1" si="16"/>
        <v/>
      </c>
      <c r="AJ17" s="20" t="str">
        <f t="shared" ca="1" si="16"/>
        <v/>
      </c>
      <c r="AK17" s="20" t="e">
        <f>IF(#REF!=" ","",IF(#REF!="","",CONCATENATE($C17," ",#REF!," ",MID(#REF!,10,5))))</f>
        <v>#REF!</v>
      </c>
      <c r="AL17" s="20" t="str">
        <f t="shared" ca="1" si="9"/>
        <v/>
      </c>
      <c r="AM17" s="20" t="str">
        <f t="shared" si="9"/>
        <v/>
      </c>
      <c r="AN17" s="11" t="str">
        <f t="shared" ca="1" si="4"/>
        <v>Агашкова</v>
      </c>
      <c r="AO17" s="10" t="str">
        <f t="shared" ca="1" si="5"/>
        <v/>
      </c>
      <c r="AP17" s="10" t="str">
        <f t="shared" ca="1" si="5"/>
        <v/>
      </c>
      <c r="AQ17" s="10" t="str">
        <f t="shared" ca="1" si="5"/>
        <v/>
      </c>
      <c r="AR17" s="10" t="str">
        <f t="shared" ca="1" si="5"/>
        <v/>
      </c>
      <c r="AS17" s="10" t="str">
        <f t="shared" ca="1" si="5"/>
        <v/>
      </c>
      <c r="AT17" s="10" t="str">
        <f t="shared" ca="1" si="5"/>
        <v/>
      </c>
      <c r="AU17" s="10" t="str">
        <f t="shared" ca="1" si="5"/>
        <v/>
      </c>
      <c r="AV17" s="10" t="e">
        <f t="shared" si="5"/>
        <v>#REF!</v>
      </c>
      <c r="AW17" s="10" t="str">
        <f t="shared" ca="1" si="5"/>
        <v/>
      </c>
      <c r="AX17" s="10" t="str">
        <f t="shared" si="5"/>
        <v/>
      </c>
      <c r="AZ17" s="12" t="str">
        <f t="shared" ca="1" si="6"/>
        <v/>
      </c>
      <c r="BA17" s="12" t="str">
        <f t="shared" ca="1" si="6"/>
        <v/>
      </c>
      <c r="BB17" s="12" t="str">
        <f t="shared" ca="1" si="6"/>
        <v/>
      </c>
      <c r="BC17" s="12" t="str">
        <f t="shared" ca="1" si="6"/>
        <v/>
      </c>
      <c r="BD17" s="12" t="str">
        <f t="shared" ca="1" si="6"/>
        <v/>
      </c>
      <c r="BE17" s="12" t="str">
        <f t="shared" ca="1" si="6"/>
        <v/>
      </c>
      <c r="BF17" s="12" t="str">
        <f t="shared" ca="1" si="6"/>
        <v/>
      </c>
      <c r="BG17" s="12" t="e">
        <f t="shared" si="6"/>
        <v>#REF!</v>
      </c>
      <c r="BH17" s="12" t="str">
        <f t="shared" ca="1" si="6"/>
        <v/>
      </c>
      <c r="BI17" s="12" t="str">
        <f t="shared" si="6"/>
        <v/>
      </c>
    </row>
    <row r="18" spans="1:61" ht="23.25" customHeight="1" x14ac:dyDescent="0.2">
      <c r="A18" s="1">
        <f ca="1">IF(COUNTIF($D18:$L18," ")=10,"",IF(VLOOKUP(MAX($A$1:A17),$A$1:C17,3,FALSE)=0,"",MAX($A$1:A17)+1))</f>
        <v>18</v>
      </c>
      <c r="C18" s="2"/>
      <c r="D18" s="23"/>
      <c r="E18" s="23"/>
      <c r="F18" s="23"/>
      <c r="G18" s="23"/>
      <c r="H18" s="23"/>
      <c r="I18" s="23"/>
      <c r="J18" s="23"/>
      <c r="K18" s="23"/>
      <c r="L18" s="23"/>
      <c r="M18" s="1"/>
      <c r="AD18" s="20"/>
      <c r="AE18" s="20"/>
      <c r="AF18" s="20"/>
      <c r="AG18" s="20"/>
      <c r="AH18" s="20"/>
      <c r="AI18" s="20"/>
      <c r="AJ18" s="20"/>
      <c r="AK18" s="20"/>
      <c r="AL18" s="20"/>
      <c r="AM18" s="20"/>
      <c r="AN18" s="11" t="str">
        <f t="shared" si="4"/>
        <v/>
      </c>
      <c r="AO18" s="10" t="str">
        <f t="shared" si="5"/>
        <v/>
      </c>
      <c r="AP18" s="10" t="str">
        <f t="shared" si="5"/>
        <v/>
      </c>
      <c r="AQ18" s="10" t="str">
        <f t="shared" si="5"/>
        <v/>
      </c>
      <c r="AR18" s="10" t="str">
        <f t="shared" si="5"/>
        <v/>
      </c>
      <c r="AS18" s="10" t="str">
        <f t="shared" si="5"/>
        <v/>
      </c>
      <c r="AT18" s="10" t="str">
        <f t="shared" si="5"/>
        <v/>
      </c>
      <c r="AU18" s="10" t="str">
        <f t="shared" si="5"/>
        <v/>
      </c>
      <c r="AV18" s="10" t="str">
        <f t="shared" si="5"/>
        <v/>
      </c>
      <c r="AW18" s="10" t="str">
        <f t="shared" si="5"/>
        <v/>
      </c>
      <c r="AX18" s="10" t="str">
        <f t="shared" si="5"/>
        <v/>
      </c>
      <c r="AZ18" s="12" t="str">
        <f t="shared" si="6"/>
        <v/>
      </c>
      <c r="BA18" s="12" t="str">
        <f t="shared" si="6"/>
        <v/>
      </c>
      <c r="BB18" s="12" t="str">
        <f t="shared" si="6"/>
        <v/>
      </c>
      <c r="BC18" s="12" t="str">
        <f t="shared" si="6"/>
        <v/>
      </c>
      <c r="BD18" s="12" t="str">
        <f t="shared" si="6"/>
        <v/>
      </c>
      <c r="BE18" s="12" t="str">
        <f t="shared" si="6"/>
        <v/>
      </c>
      <c r="BF18" s="12" t="str">
        <f t="shared" si="6"/>
        <v/>
      </c>
      <c r="BG18" s="12" t="str">
        <f t="shared" si="6"/>
        <v/>
      </c>
      <c r="BH18" s="12" t="str">
        <f t="shared" si="6"/>
        <v/>
      </c>
      <c r="BI18" s="12" t="str">
        <f t="shared" si="6"/>
        <v/>
      </c>
    </row>
    <row r="19" spans="1:61" ht="23.25" customHeight="1" x14ac:dyDescent="0.2">
      <c r="A19" s="1">
        <f ca="1">IF(COUNTIF($D20:$L26," ")=70,"",MAX($A$1:A18)+1)</f>
        <v>19</v>
      </c>
      <c r="B19" s="2" t="str">
        <f>IF($C19="","",$C19)</f>
        <v>Азнаурова М.А.</v>
      </c>
      <c r="C19" s="3" t="str">
        <f>IF(ISERROR(VLOOKUP((ROW()-1)/9+1,'[1]Преподавательский состав'!$A$2:$B$181,2,FALSE)),"",VLOOKUP((ROW()-1)/9+1,'[1]Преподавательский состав'!$A$2:$B$181,2,FALSE))</f>
        <v>Азнаурова М.А.</v>
      </c>
      <c r="D19" s="3" t="str">
        <f>IF($C19="","",T(" 8.00"))</f>
        <v xml:space="preserve"> 8.00</v>
      </c>
      <c r="E19" s="3" t="str">
        <f>IF($C19="","",T(" 9.40"))</f>
        <v xml:space="preserve"> 9.40</v>
      </c>
      <c r="F19" s="3" t="str">
        <f>IF($C19="","",T("11.20"))</f>
        <v>11.20</v>
      </c>
      <c r="G19" s="4" t="str">
        <f>IF($C19="","",T(""))</f>
        <v/>
      </c>
      <c r="H19" s="4" t="str">
        <f>IF($C19="","",T("13.30"))</f>
        <v>13.30</v>
      </c>
      <c r="I19" s="4" t="str">
        <f>IF($C19="","",T("15.10"))</f>
        <v>15.10</v>
      </c>
      <c r="J19" s="3" t="str">
        <f>IF($C19="","",T("17.00"))</f>
        <v>17.00</v>
      </c>
      <c r="K19" s="3" t="str">
        <f>IF($C19="","",T("18.40"))</f>
        <v>18.40</v>
      </c>
      <c r="L19" s="3"/>
      <c r="M19" s="1"/>
      <c r="AD19" s="20"/>
      <c r="AE19" s="20"/>
      <c r="AF19" s="20"/>
      <c r="AG19" s="20"/>
      <c r="AH19" s="20"/>
      <c r="AI19" s="20"/>
      <c r="AJ19" s="20"/>
      <c r="AK19" s="20"/>
      <c r="AL19" s="20"/>
      <c r="AM19" s="20"/>
      <c r="AN19" s="11" t="str">
        <f t="shared" si="4"/>
        <v/>
      </c>
      <c r="AO19" s="10" t="str">
        <f t="shared" si="5"/>
        <v/>
      </c>
      <c r="AP19" s="10" t="str">
        <f t="shared" si="5"/>
        <v/>
      </c>
      <c r="AQ19" s="10" t="str">
        <f t="shared" si="5"/>
        <v/>
      </c>
      <c r="AR19" s="10" t="str">
        <f t="shared" si="5"/>
        <v/>
      </c>
      <c r="AS19" s="10" t="str">
        <f t="shared" si="5"/>
        <v/>
      </c>
      <c r="AT19" s="10" t="str">
        <f t="shared" si="5"/>
        <v/>
      </c>
      <c r="AU19" s="10" t="str">
        <f t="shared" si="5"/>
        <v/>
      </c>
      <c r="AV19" s="10" t="str">
        <f t="shared" si="5"/>
        <v/>
      </c>
      <c r="AW19" s="10" t="str">
        <f t="shared" si="5"/>
        <v/>
      </c>
      <c r="AX19" s="10" t="str">
        <f t="shared" si="5"/>
        <v/>
      </c>
      <c r="AZ19" s="12" t="str">
        <f t="shared" si="6"/>
        <v/>
      </c>
      <c r="BA19" s="12" t="str">
        <f t="shared" si="6"/>
        <v/>
      </c>
      <c r="BB19" s="12" t="str">
        <f t="shared" si="6"/>
        <v/>
      </c>
      <c r="BC19" s="12" t="str">
        <f t="shared" si="6"/>
        <v/>
      </c>
      <c r="BD19" s="12" t="str">
        <f t="shared" si="6"/>
        <v/>
      </c>
      <c r="BE19" s="12" t="str">
        <f t="shared" si="6"/>
        <v/>
      </c>
      <c r="BF19" s="12" t="str">
        <f t="shared" si="6"/>
        <v/>
      </c>
      <c r="BG19" s="12" t="str">
        <f t="shared" si="6"/>
        <v/>
      </c>
      <c r="BH19" s="12" t="str">
        <f t="shared" si="6"/>
        <v/>
      </c>
      <c r="BI19" s="12" t="str">
        <f t="shared" si="6"/>
        <v/>
      </c>
    </row>
    <row r="20" spans="1:61" ht="23.25" customHeight="1" x14ac:dyDescent="0.2">
      <c r="A20" s="1">
        <f ca="1">IF(COUNTIF($D20:$L20," ")=10,"",IF(VLOOKUP(MAX($A$1:A19),$A$1:C19,3,FALSE)=0,"",MAX($A$1:A19)+1))</f>
        <v>20</v>
      </c>
      <c r="B20" s="13" t="str">
        <f>$B19</f>
        <v>Азнаурова М.А.</v>
      </c>
      <c r="C20" s="2" t="str">
        <f ca="1">IF($B20="","",$R$2)</f>
        <v>Пн 23.11.20</v>
      </c>
      <c r="D20" s="14" t="str">
        <f t="shared" ref="D20:K20" ca="1" si="23">IF($B20&gt;"",IF(ISERROR(SEARCH($B20,S$2))," ",MID(S$2,FIND("%курс ",S$2,FIND($B20,S$2))+6,7)&amp;"
("&amp;MID(S$2,FIND("ауд.",S$2,FIND($B20,S$2))+4,FIND("№",S$2,FIND("ауд.",S$2,FIND($B20,S$2)))-(FIND("ауд.",S$2,FIND($B20,S$2))+4))&amp;")"),"")</f>
        <v xml:space="preserve"> </v>
      </c>
      <c r="E20" s="14" t="str">
        <f t="shared" ca="1" si="23"/>
        <v xml:space="preserve"> </v>
      </c>
      <c r="F20" s="14" t="str">
        <f t="shared" ca="1" si="23"/>
        <v xml:space="preserve"> </v>
      </c>
      <c r="G20" s="14" t="str">
        <f t="shared" ca="1" si="23"/>
        <v xml:space="preserve"> </v>
      </c>
      <c r="H20" s="14" t="str">
        <f t="shared" ca="1" si="23"/>
        <v xml:space="preserve"> </v>
      </c>
      <c r="I20" s="14" t="str">
        <f t="shared" ca="1" si="23"/>
        <v xml:space="preserve"> </v>
      </c>
      <c r="J20" s="14" t="str">
        <f t="shared" ca="1" si="23"/>
        <v xml:space="preserve"> </v>
      </c>
      <c r="K20" s="14" t="str">
        <f t="shared" ca="1" si="23"/>
        <v>СА -9-2
(ДОТ)</v>
      </c>
      <c r="L20" s="14"/>
      <c r="M20" s="1"/>
      <c r="AD20" s="20" t="str">
        <f t="shared" ref="AD20:AJ26" ca="1" si="24">IF(D20=" ","",IF(D20="","",CONCATENATE($C20," ",D$1," ",MID(D20,10,5))))</f>
        <v/>
      </c>
      <c r="AE20" s="20" t="str">
        <f t="shared" ca="1" si="24"/>
        <v/>
      </c>
      <c r="AF20" s="20" t="str">
        <f t="shared" ca="1" si="24"/>
        <v/>
      </c>
      <c r="AG20" s="20" t="str">
        <f t="shared" ca="1" si="24"/>
        <v/>
      </c>
      <c r="AH20" s="20" t="str">
        <f t="shared" ca="1" si="24"/>
        <v/>
      </c>
      <c r="AI20" s="20" t="str">
        <f t="shared" ca="1" si="24"/>
        <v/>
      </c>
      <c r="AJ20" s="20" t="str">
        <f t="shared" ca="1" si="24"/>
        <v/>
      </c>
      <c r="AK20" s="20" t="e">
        <f>IF(#REF!=" ","",IF(#REF!="","",CONCATENATE($C20," ",#REF!," ",MID(#REF!,10,5))))</f>
        <v>#REF!</v>
      </c>
      <c r="AL20" s="20" t="str">
        <f t="shared" ca="1" si="9"/>
        <v>Пн 23.11.20 18.40 ДОТ)</v>
      </c>
      <c r="AM20" s="20" t="str">
        <f t="shared" si="9"/>
        <v/>
      </c>
      <c r="AN20" s="11" t="str">
        <f t="shared" ca="1" si="4"/>
        <v>Азнаурова</v>
      </c>
      <c r="AO20" s="10" t="str">
        <f t="shared" ca="1" si="5"/>
        <v/>
      </c>
      <c r="AP20" s="10" t="str">
        <f t="shared" ca="1" si="5"/>
        <v/>
      </c>
      <c r="AQ20" s="10" t="str">
        <f t="shared" ca="1" si="5"/>
        <v/>
      </c>
      <c r="AR20" s="10" t="str">
        <f t="shared" ca="1" si="5"/>
        <v/>
      </c>
      <c r="AS20" s="10" t="str">
        <f t="shared" ca="1" si="5"/>
        <v/>
      </c>
      <c r="AT20" s="10" t="str">
        <f t="shared" ca="1" si="5"/>
        <v/>
      </c>
      <c r="AU20" s="10" t="str">
        <f t="shared" ca="1" si="5"/>
        <v/>
      </c>
      <c r="AV20" s="10" t="e">
        <f t="shared" si="5"/>
        <v>#REF!</v>
      </c>
      <c r="AW20" s="10" t="str">
        <f t="shared" ca="1" si="5"/>
        <v>Пн 23.11.20 18.40 ДОТ) Азнаурова</v>
      </c>
      <c r="AX20" s="10" t="str">
        <f t="shared" si="5"/>
        <v/>
      </c>
      <c r="AZ20" s="12" t="str">
        <f t="shared" ca="1" si="6"/>
        <v/>
      </c>
      <c r="BA20" s="12" t="str">
        <f t="shared" ca="1" si="6"/>
        <v/>
      </c>
      <c r="BB20" s="12" t="str">
        <f t="shared" ca="1" si="6"/>
        <v/>
      </c>
      <c r="BC20" s="12" t="str">
        <f t="shared" ca="1" si="6"/>
        <v/>
      </c>
      <c r="BD20" s="12" t="str">
        <f t="shared" ca="1" si="6"/>
        <v/>
      </c>
      <c r="BE20" s="12" t="str">
        <f t="shared" ca="1" si="6"/>
        <v/>
      </c>
      <c r="BF20" s="12" t="str">
        <f t="shared" ca="1" si="6"/>
        <v/>
      </c>
      <c r="BG20" s="12" t="e">
        <f t="shared" si="6"/>
        <v>#REF!</v>
      </c>
      <c r="BH20" s="12">
        <f t="shared" ca="1" si="6"/>
        <v>20</v>
      </c>
      <c r="BI20" s="12" t="str">
        <f t="shared" si="6"/>
        <v/>
      </c>
    </row>
    <row r="21" spans="1:61" ht="23.25" customHeight="1" x14ac:dyDescent="0.2">
      <c r="A21" s="1">
        <f ca="1">IF(COUNTIF($D21:$L21," ")=10,"",IF(VLOOKUP(MAX($A$1:A20),$A$1:C20,3,FALSE)=0,"",MAX($A$1:A20)+1))</f>
        <v>21</v>
      </c>
      <c r="B21" s="13" t="str">
        <f>$B19</f>
        <v>Азнаурова М.А.</v>
      </c>
      <c r="C21" s="2" t="str">
        <f ca="1">IF($B21="","",$R$3)</f>
        <v>Вт 24.11.20</v>
      </c>
      <c r="D21" s="14" t="str">
        <f t="shared" ref="D21:K21" ca="1" si="25">IF($B21&gt;"",IF(ISERROR(SEARCH($B21,S$3))," ",MID(S$3,FIND("%курс ",S$3,FIND($B21,S$3))+6,7)&amp;"
("&amp;MID(S$3,FIND("ауд.",S$3,FIND($B21,S$3))+4,FIND("№",S$3,FIND("ауд.",S$3,FIND($B21,S$3)))-(FIND("ауд.",S$3,FIND($B21,S$3))+4))&amp;")"),"")</f>
        <v xml:space="preserve"> </v>
      </c>
      <c r="E21" s="14" t="str">
        <f t="shared" ca="1" si="25"/>
        <v xml:space="preserve"> </v>
      </c>
      <c r="F21" s="14" t="str">
        <f t="shared" ca="1" si="25"/>
        <v xml:space="preserve"> </v>
      </c>
      <c r="G21" s="14" t="str">
        <f t="shared" ca="1" si="25"/>
        <v xml:space="preserve"> </v>
      </c>
      <c r="H21" s="14" t="str">
        <f t="shared" ca="1" si="25"/>
        <v xml:space="preserve"> </v>
      </c>
      <c r="I21" s="14" t="str">
        <f t="shared" ca="1" si="25"/>
        <v xml:space="preserve"> </v>
      </c>
      <c r="J21" s="14" t="str">
        <f t="shared" ca="1" si="25"/>
        <v xml:space="preserve"> </v>
      </c>
      <c r="K21" s="14" t="str">
        <f t="shared" ca="1" si="25"/>
        <v>СА -9-2
(ДОТ)</v>
      </c>
      <c r="L21" s="14"/>
      <c r="M21" s="1"/>
      <c r="AD21" s="20" t="str">
        <f t="shared" ca="1" si="24"/>
        <v/>
      </c>
      <c r="AE21" s="20" t="str">
        <f t="shared" ca="1" si="24"/>
        <v/>
      </c>
      <c r="AF21" s="20" t="str">
        <f t="shared" ca="1" si="24"/>
        <v/>
      </c>
      <c r="AG21" s="20" t="str">
        <f t="shared" ca="1" si="24"/>
        <v/>
      </c>
      <c r="AH21" s="20" t="str">
        <f t="shared" ca="1" si="24"/>
        <v/>
      </c>
      <c r="AI21" s="20" t="str">
        <f t="shared" ca="1" si="24"/>
        <v/>
      </c>
      <c r="AJ21" s="20" t="str">
        <f t="shared" ca="1" si="24"/>
        <v/>
      </c>
      <c r="AK21" s="20" t="e">
        <f>IF(#REF!=" ","",IF(#REF!="","",CONCATENATE($C21," ",#REF!," ",MID(#REF!,10,5))))</f>
        <v>#REF!</v>
      </c>
      <c r="AL21" s="20" t="str">
        <f t="shared" ca="1" si="9"/>
        <v>Вт 24.11.20 18.40 ДОТ)</v>
      </c>
      <c r="AM21" s="20" t="str">
        <f t="shared" si="9"/>
        <v/>
      </c>
      <c r="AN21" s="11" t="str">
        <f t="shared" ca="1" si="4"/>
        <v>Азнаурова</v>
      </c>
      <c r="AO21" s="10" t="str">
        <f t="shared" ca="1" si="5"/>
        <v/>
      </c>
      <c r="AP21" s="10" t="str">
        <f t="shared" ca="1" si="5"/>
        <v/>
      </c>
      <c r="AQ21" s="10" t="str">
        <f t="shared" ca="1" si="5"/>
        <v/>
      </c>
      <c r="AR21" s="10" t="str">
        <f t="shared" ca="1" si="5"/>
        <v/>
      </c>
      <c r="AS21" s="10" t="str">
        <f t="shared" ca="1" si="5"/>
        <v/>
      </c>
      <c r="AT21" s="10" t="str">
        <f t="shared" ca="1" si="5"/>
        <v/>
      </c>
      <c r="AU21" s="10" t="str">
        <f t="shared" ca="1" si="5"/>
        <v/>
      </c>
      <c r="AV21" s="10" t="e">
        <f t="shared" si="5"/>
        <v>#REF!</v>
      </c>
      <c r="AW21" s="10" t="str">
        <f t="shared" ca="1" si="5"/>
        <v>Вт 24.11.20 18.40 ДОТ) Азнаурова</v>
      </c>
      <c r="AX21" s="10" t="str">
        <f t="shared" si="5"/>
        <v/>
      </c>
      <c r="AZ21" s="12" t="str">
        <f t="shared" ca="1" si="6"/>
        <v/>
      </c>
      <c r="BA21" s="12" t="str">
        <f t="shared" ca="1" si="6"/>
        <v/>
      </c>
      <c r="BB21" s="12" t="str">
        <f t="shared" ca="1" si="6"/>
        <v/>
      </c>
      <c r="BC21" s="12" t="str">
        <f t="shared" ca="1" si="6"/>
        <v/>
      </c>
      <c r="BD21" s="12" t="str">
        <f t="shared" ca="1" si="6"/>
        <v/>
      </c>
      <c r="BE21" s="12" t="str">
        <f t="shared" ca="1" si="6"/>
        <v/>
      </c>
      <c r="BF21" s="12" t="str">
        <f t="shared" ca="1" si="6"/>
        <v/>
      </c>
      <c r="BG21" s="12" t="e">
        <f t="shared" si="6"/>
        <v>#REF!</v>
      </c>
      <c r="BH21" s="12">
        <f t="shared" ca="1" si="6"/>
        <v>21</v>
      </c>
      <c r="BI21" s="12" t="str">
        <f t="shared" si="6"/>
        <v/>
      </c>
    </row>
    <row r="22" spans="1:61" ht="23.25" customHeight="1" x14ac:dyDescent="0.2">
      <c r="A22" s="1">
        <f ca="1">IF(COUNTIF($D22:$L22," ")=10,"",IF(VLOOKUP(MAX($A$1:A21),$A$1:C21,3,FALSE)=0,"",MAX($A$1:A21)+1))</f>
        <v>22</v>
      </c>
      <c r="B22" s="13" t="str">
        <f>$B19</f>
        <v>Азнаурова М.А.</v>
      </c>
      <c r="C22" s="2" t="str">
        <f ca="1">IF($B22="","",$R$4)</f>
        <v>Ср 25.11.20</v>
      </c>
      <c r="D22" s="14" t="str">
        <f t="shared" ref="D22:K22" ca="1" si="26">IF($B22&gt;"",IF(ISERROR(SEARCH($B22,S$4))," ",MID(S$4,FIND("%курс ",S$4,FIND($B22,S$4))+6,7)&amp;"
("&amp;MID(S$4,FIND("ауд.",S$4,FIND($B22,S$4))+4,FIND("№",S$4,FIND("ауд.",S$4,FIND($B22,S$4)))-(FIND("ауд.",S$4,FIND($B22,S$4))+4))&amp;")"),"")</f>
        <v xml:space="preserve"> </v>
      </c>
      <c r="E22" s="14" t="str">
        <f t="shared" ca="1" si="26"/>
        <v xml:space="preserve"> </v>
      </c>
      <c r="F22" s="14" t="str">
        <f t="shared" ca="1" si="26"/>
        <v xml:space="preserve"> </v>
      </c>
      <c r="G22" s="14" t="str">
        <f t="shared" ca="1" si="26"/>
        <v xml:space="preserve"> </v>
      </c>
      <c r="H22" s="14" t="str">
        <f t="shared" ca="1" si="26"/>
        <v xml:space="preserve"> </v>
      </c>
      <c r="I22" s="14" t="str">
        <f t="shared" ca="1" si="26"/>
        <v xml:space="preserve"> </v>
      </c>
      <c r="J22" s="14" t="str">
        <f t="shared" ca="1" si="26"/>
        <v xml:space="preserve"> </v>
      </c>
      <c r="K22" s="14" t="str">
        <f t="shared" ca="1" si="26"/>
        <v>СА -9-2
(ДОТ)</v>
      </c>
      <c r="L22" s="14"/>
      <c r="M22" s="1"/>
      <c r="AD22" s="20" t="str">
        <f t="shared" ca="1" si="24"/>
        <v/>
      </c>
      <c r="AE22" s="20" t="str">
        <f t="shared" ca="1" si="24"/>
        <v/>
      </c>
      <c r="AF22" s="20" t="str">
        <f t="shared" ca="1" si="24"/>
        <v/>
      </c>
      <c r="AG22" s="20" t="str">
        <f t="shared" ca="1" si="24"/>
        <v/>
      </c>
      <c r="AH22" s="20" t="str">
        <f t="shared" ca="1" si="24"/>
        <v/>
      </c>
      <c r="AI22" s="20" t="str">
        <f t="shared" ca="1" si="24"/>
        <v/>
      </c>
      <c r="AJ22" s="20" t="str">
        <f t="shared" ca="1" si="24"/>
        <v/>
      </c>
      <c r="AK22" s="20" t="e">
        <f>IF(#REF!=" ","",IF(#REF!="","",CONCATENATE($C22," ",#REF!," ",MID(#REF!,10,5))))</f>
        <v>#REF!</v>
      </c>
      <c r="AL22" s="20" t="str">
        <f t="shared" ca="1" si="9"/>
        <v>Ср 25.11.20 18.40 ДОТ)</v>
      </c>
      <c r="AM22" s="20" t="str">
        <f t="shared" si="9"/>
        <v/>
      </c>
      <c r="AN22" s="11" t="str">
        <f t="shared" ca="1" si="4"/>
        <v>Азнаурова</v>
      </c>
      <c r="AO22" s="10" t="str">
        <f t="shared" ca="1" si="5"/>
        <v/>
      </c>
      <c r="AP22" s="10" t="str">
        <f t="shared" ca="1" si="5"/>
        <v/>
      </c>
      <c r="AQ22" s="10" t="str">
        <f t="shared" ca="1" si="5"/>
        <v/>
      </c>
      <c r="AR22" s="10" t="str">
        <f t="shared" ca="1" si="5"/>
        <v/>
      </c>
      <c r="AS22" s="10" t="str">
        <f t="shared" ca="1" si="5"/>
        <v/>
      </c>
      <c r="AT22" s="10" t="str">
        <f t="shared" ca="1" si="5"/>
        <v/>
      </c>
      <c r="AU22" s="10" t="str">
        <f t="shared" ca="1" si="5"/>
        <v/>
      </c>
      <c r="AV22" s="10" t="e">
        <f t="shared" si="5"/>
        <v>#REF!</v>
      </c>
      <c r="AW22" s="10" t="str">
        <f t="shared" ca="1" si="5"/>
        <v>Ср 25.11.20 18.40 ДОТ) Азнаурова</v>
      </c>
      <c r="AX22" s="10" t="str">
        <f t="shared" si="5"/>
        <v/>
      </c>
      <c r="AZ22" s="12" t="str">
        <f t="shared" ca="1" si="6"/>
        <v/>
      </c>
      <c r="BA22" s="12" t="str">
        <f t="shared" ca="1" si="6"/>
        <v/>
      </c>
      <c r="BB22" s="12" t="str">
        <f t="shared" ca="1" si="6"/>
        <v/>
      </c>
      <c r="BC22" s="12" t="str">
        <f t="shared" ca="1" si="6"/>
        <v/>
      </c>
      <c r="BD22" s="12" t="str">
        <f t="shared" ca="1" si="6"/>
        <v/>
      </c>
      <c r="BE22" s="12" t="str">
        <f t="shared" ca="1" si="6"/>
        <v/>
      </c>
      <c r="BF22" s="12" t="str">
        <f t="shared" ca="1" si="6"/>
        <v/>
      </c>
      <c r="BG22" s="12" t="e">
        <f t="shared" si="6"/>
        <v>#REF!</v>
      </c>
      <c r="BH22" s="12">
        <f t="shared" ca="1" si="6"/>
        <v>22</v>
      </c>
      <c r="BI22" s="12" t="str">
        <f t="shared" si="6"/>
        <v/>
      </c>
    </row>
    <row r="23" spans="1:61" ht="23.25" customHeight="1" x14ac:dyDescent="0.2">
      <c r="A23" s="1">
        <f ca="1">IF(COUNTIF($D23:$L23," ")=10,"",IF(VLOOKUP(MAX($A$1:A22),$A$1:C22,3,FALSE)=0,"",MAX($A$1:A22)+1))</f>
        <v>23</v>
      </c>
      <c r="B23" s="13" t="str">
        <f>$B19</f>
        <v>Азнаурова М.А.</v>
      </c>
      <c r="C23" s="2" t="str">
        <f ca="1">IF($B23="","",$R$5)</f>
        <v>Чт 26.11.20</v>
      </c>
      <c r="D23" s="23" t="str">
        <f t="shared" ref="D23:K23" ca="1" si="27">IF($B23&gt;"",IF(ISERROR(SEARCH($B23,S$5))," ",MID(S$5,FIND("%курс ",S$5,FIND($B23,S$5))+6,7)&amp;"
("&amp;MID(S$5,FIND("ауд.",S$5,FIND($B23,S$5))+4,FIND("№",S$5,FIND("ауд.",S$5,FIND($B23,S$5)))-(FIND("ауд.",S$5,FIND($B23,S$5))+4))&amp;")"),"")</f>
        <v xml:space="preserve"> </v>
      </c>
      <c r="E23" s="23" t="str">
        <f t="shared" ca="1" si="27"/>
        <v xml:space="preserve"> </v>
      </c>
      <c r="F23" s="23" t="str">
        <f t="shared" ca="1" si="27"/>
        <v xml:space="preserve"> </v>
      </c>
      <c r="G23" s="23" t="str">
        <f t="shared" ca="1" si="27"/>
        <v xml:space="preserve"> </v>
      </c>
      <c r="H23" s="23" t="str">
        <f t="shared" ca="1" si="27"/>
        <v xml:space="preserve"> </v>
      </c>
      <c r="I23" s="23" t="str">
        <f t="shared" ca="1" si="27"/>
        <v xml:space="preserve"> </v>
      </c>
      <c r="J23" s="23" t="str">
        <f t="shared" ca="1" si="27"/>
        <v xml:space="preserve"> </v>
      </c>
      <c r="K23" s="23" t="str">
        <f t="shared" ca="1" si="27"/>
        <v>СА -9-2
(ДОТ)</v>
      </c>
      <c r="L23" s="23"/>
      <c r="M23" s="1"/>
      <c r="AD23" s="20" t="str">
        <f t="shared" ca="1" si="24"/>
        <v/>
      </c>
      <c r="AE23" s="20" t="str">
        <f t="shared" ca="1" si="24"/>
        <v/>
      </c>
      <c r="AF23" s="20" t="str">
        <f t="shared" ca="1" si="24"/>
        <v/>
      </c>
      <c r="AG23" s="20" t="str">
        <f t="shared" ca="1" si="24"/>
        <v/>
      </c>
      <c r="AH23" s="20" t="str">
        <f t="shared" ca="1" si="24"/>
        <v/>
      </c>
      <c r="AI23" s="20" t="str">
        <f t="shared" ca="1" si="24"/>
        <v/>
      </c>
      <c r="AJ23" s="20" t="str">
        <f t="shared" ca="1" si="24"/>
        <v/>
      </c>
      <c r="AK23" s="20" t="e">
        <f>IF(#REF!=" ","",IF(#REF!="","",CONCATENATE($C23," ",#REF!," ",MID(#REF!,10,5))))</f>
        <v>#REF!</v>
      </c>
      <c r="AL23" s="20" t="str">
        <f t="shared" ca="1" si="9"/>
        <v>Чт 26.11.20 18.40 ДОТ)</v>
      </c>
      <c r="AM23" s="20" t="str">
        <f t="shared" si="9"/>
        <v/>
      </c>
      <c r="AN23" s="11" t="str">
        <f t="shared" ca="1" si="4"/>
        <v>Азнаурова</v>
      </c>
      <c r="AO23" s="10" t="str">
        <f t="shared" ca="1" si="5"/>
        <v/>
      </c>
      <c r="AP23" s="10" t="str">
        <f t="shared" ca="1" si="5"/>
        <v/>
      </c>
      <c r="AQ23" s="10" t="str">
        <f t="shared" ca="1" si="5"/>
        <v/>
      </c>
      <c r="AR23" s="10" t="str">
        <f t="shared" ca="1" si="5"/>
        <v/>
      </c>
      <c r="AS23" s="10" t="str">
        <f t="shared" ca="1" si="5"/>
        <v/>
      </c>
      <c r="AT23" s="10" t="str">
        <f t="shared" ca="1" si="5"/>
        <v/>
      </c>
      <c r="AU23" s="10" t="str">
        <f t="shared" ca="1" si="5"/>
        <v/>
      </c>
      <c r="AV23" s="10" t="e">
        <f t="shared" si="5"/>
        <v>#REF!</v>
      </c>
      <c r="AW23" s="10" t="str">
        <f t="shared" ca="1" si="5"/>
        <v>Чт 26.11.20 18.40 ДОТ) Азнаурова</v>
      </c>
      <c r="AX23" s="10" t="str">
        <f t="shared" si="5"/>
        <v/>
      </c>
      <c r="AZ23" s="12" t="str">
        <f t="shared" ca="1" si="6"/>
        <v/>
      </c>
      <c r="BA23" s="12" t="str">
        <f t="shared" ca="1" si="6"/>
        <v/>
      </c>
      <c r="BB23" s="12" t="str">
        <f t="shared" ca="1" si="6"/>
        <v/>
      </c>
      <c r="BC23" s="12" t="str">
        <f t="shared" ca="1" si="6"/>
        <v/>
      </c>
      <c r="BD23" s="12" t="str">
        <f t="shared" ca="1" si="6"/>
        <v/>
      </c>
      <c r="BE23" s="12" t="str">
        <f t="shared" ca="1" si="6"/>
        <v/>
      </c>
      <c r="BF23" s="12" t="str">
        <f t="shared" ca="1" si="6"/>
        <v/>
      </c>
      <c r="BG23" s="12" t="e">
        <f t="shared" si="6"/>
        <v>#REF!</v>
      </c>
      <c r="BH23" s="12">
        <f t="shared" ca="1" si="6"/>
        <v>23</v>
      </c>
      <c r="BI23" s="12" t="str">
        <f t="shared" si="6"/>
        <v/>
      </c>
    </row>
    <row r="24" spans="1:61" ht="23.25" customHeight="1" x14ac:dyDescent="0.2">
      <c r="A24" s="1">
        <f ca="1">IF(COUNTIF($D24:$L24," ")=10,"",IF(VLOOKUP(MAX($A$1:A23),$A$1:C23,3,FALSE)=0,"",MAX($A$1:A23)+1))</f>
        <v>24</v>
      </c>
      <c r="B24" s="13" t="str">
        <f>$B19</f>
        <v>Азнаурова М.А.</v>
      </c>
      <c r="C24" s="2" t="str">
        <f ca="1">IF($B24="","",$R$6)</f>
        <v>Пт 27.11.20</v>
      </c>
      <c r="D24" s="23" t="str">
        <f t="shared" ref="D24:K24" ca="1" si="28">IF($B24&gt;"",IF(ISERROR(SEARCH($B24,S$6))," ",MID(S$6,FIND("%курс ",S$6,FIND($B24,S$6))+6,7)&amp;"
("&amp;MID(S$6,FIND("ауд.",S$6,FIND($B24,S$6))+4,FIND("№",S$6,FIND("ауд.",S$6,FIND($B24,S$6)))-(FIND("ауд.",S$6,FIND($B24,S$6))+4))&amp;")"),"")</f>
        <v xml:space="preserve"> </v>
      </c>
      <c r="E24" s="23" t="str">
        <f t="shared" ca="1" si="28"/>
        <v xml:space="preserve"> </v>
      </c>
      <c r="F24" s="23" t="str">
        <f t="shared" ca="1" si="28"/>
        <v xml:space="preserve"> </v>
      </c>
      <c r="G24" s="23" t="str">
        <f t="shared" ca="1" si="28"/>
        <v xml:space="preserve"> </v>
      </c>
      <c r="H24" s="23" t="str">
        <f t="shared" ca="1" si="28"/>
        <v xml:space="preserve"> </v>
      </c>
      <c r="I24" s="23" t="str">
        <f t="shared" ca="1" si="28"/>
        <v xml:space="preserve"> </v>
      </c>
      <c r="J24" s="23" t="str">
        <f t="shared" ca="1" si="28"/>
        <v>СА -9-2
(ДОТ)</v>
      </c>
      <c r="K24" s="23" t="str">
        <f t="shared" ca="1" si="28"/>
        <v>СА -9-2
(ДОТ)</v>
      </c>
      <c r="L24" s="23"/>
      <c r="M24" s="1"/>
      <c r="AD24" s="20" t="str">
        <f t="shared" ca="1" si="24"/>
        <v/>
      </c>
      <c r="AE24" s="20" t="str">
        <f t="shared" ca="1" si="24"/>
        <v/>
      </c>
      <c r="AF24" s="20" t="str">
        <f t="shared" ca="1" si="24"/>
        <v/>
      </c>
      <c r="AG24" s="20" t="str">
        <f t="shared" ca="1" si="24"/>
        <v/>
      </c>
      <c r="AH24" s="20" t="str">
        <f t="shared" ca="1" si="24"/>
        <v/>
      </c>
      <c r="AI24" s="20" t="str">
        <f t="shared" ca="1" si="24"/>
        <v/>
      </c>
      <c r="AJ24" s="20" t="str">
        <f t="shared" ca="1" si="24"/>
        <v>Пт 27.11.20 17.00 ДОТ)</v>
      </c>
      <c r="AK24" s="20" t="e">
        <f>IF(#REF!=" ","",IF(#REF!="","",CONCATENATE($C24," ",#REF!," ",MID(#REF!,10,5))))</f>
        <v>#REF!</v>
      </c>
      <c r="AL24" s="20" t="str">
        <f t="shared" ca="1" si="9"/>
        <v>Пт 27.11.20 18.40 ДОТ)</v>
      </c>
      <c r="AM24" s="20" t="str">
        <f t="shared" si="9"/>
        <v/>
      </c>
      <c r="AN24" s="11" t="str">
        <f t="shared" ca="1" si="4"/>
        <v>Азнаурова</v>
      </c>
      <c r="AO24" s="10" t="str">
        <f t="shared" ca="1" si="5"/>
        <v/>
      </c>
      <c r="AP24" s="10" t="str">
        <f t="shared" ca="1" si="5"/>
        <v/>
      </c>
      <c r="AQ24" s="10" t="str">
        <f t="shared" ca="1" si="5"/>
        <v/>
      </c>
      <c r="AR24" s="10" t="str">
        <f t="shared" ca="1" si="5"/>
        <v/>
      </c>
      <c r="AS24" s="10" t="str">
        <f t="shared" ca="1" si="5"/>
        <v/>
      </c>
      <c r="AT24" s="10" t="str">
        <f t="shared" ca="1" si="5"/>
        <v/>
      </c>
      <c r="AU24" s="10" t="str">
        <f t="shared" ca="1" si="5"/>
        <v>Пт 27.11.20 17.00 ДОТ) Азнаурова</v>
      </c>
      <c r="AV24" s="10" t="e">
        <f t="shared" si="5"/>
        <v>#REF!</v>
      </c>
      <c r="AW24" s="10" t="str">
        <f t="shared" ca="1" si="5"/>
        <v>Пт 27.11.20 18.40 ДОТ) Азнаурова</v>
      </c>
      <c r="AX24" s="10" t="str">
        <f t="shared" si="5"/>
        <v/>
      </c>
      <c r="AZ24" s="12" t="str">
        <f t="shared" ca="1" si="6"/>
        <v/>
      </c>
      <c r="BA24" s="12" t="str">
        <f t="shared" ca="1" si="6"/>
        <v/>
      </c>
      <c r="BB24" s="12" t="str">
        <f t="shared" ca="1" si="6"/>
        <v/>
      </c>
      <c r="BC24" s="12" t="str">
        <f t="shared" ca="1" si="6"/>
        <v/>
      </c>
      <c r="BD24" s="12" t="str">
        <f t="shared" ca="1" si="6"/>
        <v/>
      </c>
      <c r="BE24" s="12" t="str">
        <f t="shared" ca="1" si="6"/>
        <v/>
      </c>
      <c r="BF24" s="12">
        <f t="shared" ca="1" si="6"/>
        <v>24</v>
      </c>
      <c r="BG24" s="12" t="e">
        <f t="shared" si="6"/>
        <v>#REF!</v>
      </c>
      <c r="BH24" s="12">
        <f t="shared" ca="1" si="6"/>
        <v>24</v>
      </c>
      <c r="BI24" s="12" t="str">
        <f t="shared" si="6"/>
        <v/>
      </c>
    </row>
    <row r="25" spans="1:61" ht="23.25" customHeight="1" x14ac:dyDescent="0.2">
      <c r="A25" s="1">
        <f ca="1">IF(COUNTIF($D25:$L25," ")=10,"",IF(VLOOKUP(MAX($A$1:A24),$A$1:C24,3,FALSE)=0,"",MAX($A$1:A24)+1))</f>
        <v>25</v>
      </c>
      <c r="B25" s="13" t="str">
        <f>$B19</f>
        <v>Азнаурова М.А.</v>
      </c>
      <c r="C25" s="2" t="str">
        <f ca="1">IF($B25="","",$R$7)</f>
        <v>Сб 28.11.20</v>
      </c>
      <c r="D25" s="23" t="str">
        <f t="shared" ref="D25:K25" ca="1" si="29">IF($B25&gt;"",IF(ISERROR(SEARCH($B25,S$7))," ",MID(S$7,FIND("%курс ",S$7,FIND($B25,S$7))+6,7)&amp;"
("&amp;MID(S$7,FIND("ауд.",S$7,FIND($B25,S$7))+4,FIND("№",S$7,FIND("ауд.",S$7,FIND($B25,S$7)))-(FIND("ауд.",S$7,FIND($B25,S$7))+4))&amp;")"),"")</f>
        <v xml:space="preserve"> </v>
      </c>
      <c r="E25" s="23" t="str">
        <f t="shared" ca="1" si="29"/>
        <v xml:space="preserve"> </v>
      </c>
      <c r="F25" s="23" t="str">
        <f t="shared" ca="1" si="29"/>
        <v xml:space="preserve"> </v>
      </c>
      <c r="G25" s="23" t="str">
        <f t="shared" ca="1" si="29"/>
        <v xml:space="preserve"> </v>
      </c>
      <c r="H25" s="23" t="str">
        <f t="shared" ca="1" si="29"/>
        <v xml:space="preserve"> </v>
      </c>
      <c r="I25" s="23" t="str">
        <f t="shared" ca="1" si="29"/>
        <v xml:space="preserve"> </v>
      </c>
      <c r="J25" s="23" t="str">
        <f t="shared" ca="1" si="29"/>
        <v xml:space="preserve"> </v>
      </c>
      <c r="K25" s="23" t="str">
        <f t="shared" ca="1" si="29"/>
        <v xml:space="preserve"> </v>
      </c>
      <c r="L25" s="23"/>
      <c r="M25" s="1"/>
      <c r="AD25" s="20" t="str">
        <f t="shared" ca="1" si="24"/>
        <v/>
      </c>
      <c r="AE25" s="20" t="str">
        <f t="shared" ca="1" si="24"/>
        <v/>
      </c>
      <c r="AF25" s="20" t="str">
        <f t="shared" ca="1" si="24"/>
        <v/>
      </c>
      <c r="AG25" s="20" t="str">
        <f t="shared" ca="1" si="24"/>
        <v/>
      </c>
      <c r="AH25" s="20" t="str">
        <f t="shared" ca="1" si="24"/>
        <v/>
      </c>
      <c r="AI25" s="20" t="str">
        <f t="shared" ca="1" si="24"/>
        <v/>
      </c>
      <c r="AJ25" s="20" t="str">
        <f t="shared" ca="1" si="24"/>
        <v/>
      </c>
      <c r="AK25" s="20" t="e">
        <f>IF(#REF!=" ","",IF(#REF!="","",CONCATENATE($C25," ",#REF!," ",MID(#REF!,10,5))))</f>
        <v>#REF!</v>
      </c>
      <c r="AL25" s="20" t="str">
        <f t="shared" ca="1" si="9"/>
        <v/>
      </c>
      <c r="AM25" s="20" t="str">
        <f t="shared" si="9"/>
        <v/>
      </c>
      <c r="AN25" s="11" t="str">
        <f t="shared" ca="1" si="4"/>
        <v>Азнаурова</v>
      </c>
      <c r="AO25" s="10" t="str">
        <f t="shared" ca="1" si="5"/>
        <v/>
      </c>
      <c r="AP25" s="10" t="str">
        <f t="shared" ca="1" si="5"/>
        <v/>
      </c>
      <c r="AQ25" s="10" t="str">
        <f t="shared" ca="1" si="5"/>
        <v/>
      </c>
      <c r="AR25" s="10" t="str">
        <f t="shared" ca="1" si="5"/>
        <v/>
      </c>
      <c r="AS25" s="10" t="str">
        <f t="shared" ca="1" si="5"/>
        <v/>
      </c>
      <c r="AT25" s="10" t="str">
        <f t="shared" ca="1" si="5"/>
        <v/>
      </c>
      <c r="AU25" s="10" t="str">
        <f t="shared" ca="1" si="5"/>
        <v/>
      </c>
      <c r="AV25" s="10" t="e">
        <f t="shared" si="5"/>
        <v>#REF!</v>
      </c>
      <c r="AW25" s="10" t="str">
        <f t="shared" ca="1" si="5"/>
        <v/>
      </c>
      <c r="AX25" s="10" t="str">
        <f t="shared" si="5"/>
        <v/>
      </c>
      <c r="AZ25" s="12" t="str">
        <f t="shared" ca="1" si="6"/>
        <v/>
      </c>
      <c r="BA25" s="12" t="str">
        <f t="shared" ca="1" si="6"/>
        <v/>
      </c>
      <c r="BB25" s="12" t="str">
        <f t="shared" ca="1" si="6"/>
        <v/>
      </c>
      <c r="BC25" s="12" t="str">
        <f t="shared" ca="1" si="6"/>
        <v/>
      </c>
      <c r="BD25" s="12" t="str">
        <f t="shared" ca="1" si="6"/>
        <v/>
      </c>
      <c r="BE25" s="12" t="str">
        <f t="shared" ca="1" si="6"/>
        <v/>
      </c>
      <c r="BF25" s="12" t="str">
        <f t="shared" ca="1" si="6"/>
        <v/>
      </c>
      <c r="BG25" s="12" t="e">
        <f t="shared" si="6"/>
        <v>#REF!</v>
      </c>
      <c r="BH25" s="12" t="str">
        <f t="shared" ca="1" si="6"/>
        <v/>
      </c>
      <c r="BI25" s="12" t="str">
        <f t="shared" si="6"/>
        <v/>
      </c>
    </row>
    <row r="26" spans="1:61" ht="23.25" customHeight="1" x14ac:dyDescent="0.2">
      <c r="A26" s="1">
        <f ca="1">IF(COUNTIF($D26:$L26," ")=10,"",IF(VLOOKUP(MAX($A$1:A25),$A$1:C25,3,FALSE)=0,"",MAX($A$1:A25)+1))</f>
        <v>26</v>
      </c>
      <c r="B26" s="13" t="str">
        <f>$B19</f>
        <v>Азнаурова М.А.</v>
      </c>
      <c r="C26" s="2" t="str">
        <f ca="1">IF($B26="","",$R$8)</f>
        <v>Вс 29.11.20</v>
      </c>
      <c r="D26" s="23" t="str">
        <f t="shared" ref="D26:K26" ca="1" si="30">IF($B26&gt;"",IF(ISERROR(SEARCH($B26,S$8))," ",MID(S$8,FIND("%курс ",S$8,FIND($B26,S$8))+6,7)&amp;"
("&amp;MID(S$8,FIND("ауд.",S$8,FIND($B26,S$8))+4,FIND("№",S$8,FIND("ауд.",S$8,FIND($B26,S$8)))-(FIND("ауд.",S$8,FIND($B26,S$8))+4))&amp;")"),"")</f>
        <v xml:space="preserve"> </v>
      </c>
      <c r="E26" s="23" t="str">
        <f t="shared" ca="1" si="30"/>
        <v xml:space="preserve"> </v>
      </c>
      <c r="F26" s="23" t="str">
        <f t="shared" ca="1" si="30"/>
        <v xml:space="preserve"> </v>
      </c>
      <c r="G26" s="23" t="str">
        <f t="shared" ca="1" si="30"/>
        <v xml:space="preserve"> </v>
      </c>
      <c r="H26" s="23" t="str">
        <f t="shared" ca="1" si="30"/>
        <v xml:space="preserve"> </v>
      </c>
      <c r="I26" s="23" t="str">
        <f t="shared" ca="1" si="30"/>
        <v xml:space="preserve"> </v>
      </c>
      <c r="J26" s="23" t="str">
        <f t="shared" ca="1" si="30"/>
        <v xml:space="preserve"> </v>
      </c>
      <c r="K26" s="23" t="str">
        <f t="shared" ca="1" si="30"/>
        <v xml:space="preserve"> </v>
      </c>
      <c r="L26" s="23"/>
      <c r="M26" s="1"/>
      <c r="AD26" s="20" t="str">
        <f t="shared" ca="1" si="24"/>
        <v/>
      </c>
      <c r="AE26" s="20" t="str">
        <f t="shared" ca="1" si="24"/>
        <v/>
      </c>
      <c r="AF26" s="20" t="str">
        <f t="shared" ca="1" si="24"/>
        <v/>
      </c>
      <c r="AG26" s="20" t="str">
        <f t="shared" ca="1" si="24"/>
        <v/>
      </c>
      <c r="AH26" s="20" t="str">
        <f t="shared" ca="1" si="24"/>
        <v/>
      </c>
      <c r="AI26" s="20" t="str">
        <f t="shared" ca="1" si="24"/>
        <v/>
      </c>
      <c r="AJ26" s="20" t="str">
        <f t="shared" ca="1" si="24"/>
        <v/>
      </c>
      <c r="AK26" s="20" t="e">
        <f>IF(#REF!=" ","",IF(#REF!="","",CONCATENATE($C26," ",#REF!," ",MID(#REF!,10,5))))</f>
        <v>#REF!</v>
      </c>
      <c r="AL26" s="20" t="str">
        <f t="shared" ca="1" si="9"/>
        <v/>
      </c>
      <c r="AM26" s="20" t="str">
        <f t="shared" si="9"/>
        <v/>
      </c>
      <c r="AN26" s="11" t="str">
        <f t="shared" ca="1" si="4"/>
        <v>Азнаурова</v>
      </c>
      <c r="AO26" s="10" t="str">
        <f t="shared" ca="1" si="5"/>
        <v/>
      </c>
      <c r="AP26" s="10" t="str">
        <f t="shared" ca="1" si="5"/>
        <v/>
      </c>
      <c r="AQ26" s="10" t="str">
        <f t="shared" ca="1" si="5"/>
        <v/>
      </c>
      <c r="AR26" s="10" t="str">
        <f t="shared" ca="1" si="5"/>
        <v/>
      </c>
      <c r="AS26" s="10" t="str">
        <f t="shared" ca="1" si="5"/>
        <v/>
      </c>
      <c r="AT26" s="10" t="str">
        <f t="shared" ca="1" si="5"/>
        <v/>
      </c>
      <c r="AU26" s="10" t="str">
        <f t="shared" ca="1" si="5"/>
        <v/>
      </c>
      <c r="AV26" s="10" t="e">
        <f t="shared" si="5"/>
        <v>#REF!</v>
      </c>
      <c r="AW26" s="10" t="str">
        <f t="shared" ca="1" si="5"/>
        <v/>
      </c>
      <c r="AX26" s="10" t="str">
        <f t="shared" si="5"/>
        <v/>
      </c>
      <c r="AZ26" s="12" t="str">
        <f t="shared" ca="1" si="6"/>
        <v/>
      </c>
      <c r="BA26" s="12" t="str">
        <f t="shared" ca="1" si="6"/>
        <v/>
      </c>
      <c r="BB26" s="12" t="str">
        <f t="shared" ca="1" si="6"/>
        <v/>
      </c>
      <c r="BC26" s="12" t="str">
        <f t="shared" ca="1" si="6"/>
        <v/>
      </c>
      <c r="BD26" s="12" t="str">
        <f t="shared" ca="1" si="6"/>
        <v/>
      </c>
      <c r="BE26" s="12" t="str">
        <f t="shared" ca="1" si="6"/>
        <v/>
      </c>
      <c r="BF26" s="12" t="str">
        <f t="shared" ca="1" si="6"/>
        <v/>
      </c>
      <c r="BG26" s="12" t="e">
        <f t="shared" si="6"/>
        <v>#REF!</v>
      </c>
      <c r="BH26" s="12" t="str">
        <f t="shared" ca="1" si="6"/>
        <v/>
      </c>
      <c r="BI26" s="12" t="str">
        <f t="shared" si="6"/>
        <v/>
      </c>
    </row>
    <row r="27" spans="1:61" ht="23.25" customHeight="1" x14ac:dyDescent="0.2">
      <c r="A27" s="1">
        <f ca="1">IF(COUNTIF($D27:$L27," ")=10,"",IF(VLOOKUP(MAX($A$1:A26),$A$1:C26,3,FALSE)=0,"",MAX($A$1:A26)+1))</f>
        <v>27</v>
      </c>
      <c r="C27" s="2"/>
      <c r="D27" s="23"/>
      <c r="E27" s="23"/>
      <c r="F27" s="23"/>
      <c r="G27" s="23"/>
      <c r="H27" s="23"/>
      <c r="I27" s="23"/>
      <c r="J27" s="23"/>
      <c r="K27" s="23"/>
      <c r="L27" s="23"/>
      <c r="M27" s="25"/>
      <c r="AD27" s="20"/>
      <c r="AE27" s="20"/>
      <c r="AF27" s="20"/>
      <c r="AG27" s="20"/>
      <c r="AH27" s="20"/>
      <c r="AI27" s="20"/>
      <c r="AJ27" s="20"/>
      <c r="AK27" s="20"/>
      <c r="AL27" s="20"/>
      <c r="AM27" s="20"/>
      <c r="AN27" s="11" t="str">
        <f t="shared" si="4"/>
        <v/>
      </c>
      <c r="AO27" s="10" t="str">
        <f t="shared" si="5"/>
        <v/>
      </c>
      <c r="AP27" s="10" t="str">
        <f t="shared" si="5"/>
        <v/>
      </c>
      <c r="AQ27" s="10" t="str">
        <f t="shared" si="5"/>
        <v/>
      </c>
      <c r="AR27" s="10" t="str">
        <f t="shared" si="5"/>
        <v/>
      </c>
      <c r="AS27" s="10" t="str">
        <f t="shared" si="5"/>
        <v/>
      </c>
      <c r="AT27" s="10" t="str">
        <f t="shared" si="5"/>
        <v/>
      </c>
      <c r="AU27" s="10" t="str">
        <f t="shared" si="5"/>
        <v/>
      </c>
      <c r="AV27" s="10" t="str">
        <f t="shared" si="5"/>
        <v/>
      </c>
      <c r="AW27" s="10" t="str">
        <f t="shared" si="5"/>
        <v/>
      </c>
      <c r="AX27" s="10" t="str">
        <f t="shared" si="5"/>
        <v/>
      </c>
      <c r="AZ27" s="12" t="str">
        <f t="shared" si="6"/>
        <v/>
      </c>
      <c r="BA27" s="12" t="str">
        <f t="shared" si="6"/>
        <v/>
      </c>
      <c r="BB27" s="12" t="str">
        <f t="shared" si="6"/>
        <v/>
      </c>
      <c r="BC27" s="12" t="str">
        <f t="shared" si="6"/>
        <v/>
      </c>
      <c r="BD27" s="12" t="str">
        <f t="shared" si="6"/>
        <v/>
      </c>
      <c r="BE27" s="12" t="str">
        <f t="shared" si="6"/>
        <v/>
      </c>
      <c r="BF27" s="12" t="str">
        <f t="shared" si="6"/>
        <v/>
      </c>
      <c r="BG27" s="12" t="str">
        <f t="shared" si="6"/>
        <v/>
      </c>
      <c r="BH27" s="12" t="str">
        <f t="shared" si="6"/>
        <v/>
      </c>
      <c r="BI27" s="12" t="str">
        <f t="shared" si="6"/>
        <v/>
      </c>
    </row>
    <row r="28" spans="1:61" ht="23.25" customHeight="1" x14ac:dyDescent="0.2">
      <c r="A28" s="1">
        <f ca="1">IF(COUNTIF($D29:$L35," ")=70,"",MAX($A$1:A27)+1)</f>
        <v>28</v>
      </c>
      <c r="B28" s="2" t="str">
        <f>IF($C28="","",$C28)</f>
        <v>Акишкина О.Н.</v>
      </c>
      <c r="C28" s="3" t="str">
        <f>IF(ISERROR(VLOOKUP((ROW()-1)/9+1,'[1]Преподавательский состав'!$A$2:$B$181,2,FALSE)),"",VLOOKUP((ROW()-1)/9+1,'[1]Преподавательский состав'!$A$2:$B$181,2,FALSE))</f>
        <v>Акишкина О.Н.</v>
      </c>
      <c r="D28" s="3" t="str">
        <f>IF($C28="","",T(" 8.00"))</f>
        <v xml:space="preserve"> 8.00</v>
      </c>
      <c r="E28" s="3" t="str">
        <f>IF($C28="","",T(" 9.40"))</f>
        <v xml:space="preserve"> 9.40</v>
      </c>
      <c r="F28" s="3" t="str">
        <f>IF($C28="","",T("11.20"))</f>
        <v>11.20</v>
      </c>
      <c r="G28" s="4" t="str">
        <f>IF($C28="","",T(""))</f>
        <v/>
      </c>
      <c r="H28" s="4" t="str">
        <f>IF($C28="","",T("13.30"))</f>
        <v>13.30</v>
      </c>
      <c r="I28" s="4" t="str">
        <f>IF($C28="","",T("15.10"))</f>
        <v>15.10</v>
      </c>
      <c r="J28" s="3" t="str">
        <f>IF($C28="","",T("17.00"))</f>
        <v>17.00</v>
      </c>
      <c r="K28" s="3" t="str">
        <f>IF($C28="","",T("18.40"))</f>
        <v>18.40</v>
      </c>
      <c r="L28" s="3"/>
      <c r="M28" s="25"/>
      <c r="AD28" s="20"/>
      <c r="AE28" s="20"/>
      <c r="AF28" s="20"/>
      <c r="AG28" s="20"/>
      <c r="AH28" s="20"/>
      <c r="AI28" s="20"/>
      <c r="AJ28" s="20"/>
      <c r="AK28" s="20"/>
      <c r="AL28" s="20"/>
      <c r="AM28" s="20"/>
      <c r="AN28" s="11" t="str">
        <f t="shared" si="4"/>
        <v/>
      </c>
      <c r="AO28" s="10" t="str">
        <f t="shared" si="5"/>
        <v/>
      </c>
      <c r="AP28" s="10" t="str">
        <f t="shared" si="5"/>
        <v/>
      </c>
      <c r="AQ28" s="10" t="str">
        <f t="shared" si="5"/>
        <v/>
      </c>
      <c r="AR28" s="10" t="str">
        <f t="shared" si="5"/>
        <v/>
      </c>
      <c r="AS28" s="10" t="str">
        <f t="shared" si="5"/>
        <v/>
      </c>
      <c r="AT28" s="10" t="str">
        <f t="shared" si="5"/>
        <v/>
      </c>
      <c r="AU28" s="10" t="str">
        <f t="shared" si="5"/>
        <v/>
      </c>
      <c r="AV28" s="10" t="str">
        <f t="shared" si="5"/>
        <v/>
      </c>
      <c r="AW28" s="10" t="str">
        <f t="shared" si="5"/>
        <v/>
      </c>
      <c r="AX28" s="10" t="str">
        <f t="shared" si="5"/>
        <v/>
      </c>
      <c r="AZ28" s="12" t="str">
        <f t="shared" si="6"/>
        <v/>
      </c>
      <c r="BA28" s="12" t="str">
        <f t="shared" si="6"/>
        <v/>
      </c>
      <c r="BB28" s="12" t="str">
        <f t="shared" si="6"/>
        <v/>
      </c>
      <c r="BC28" s="12" t="str">
        <f t="shared" si="6"/>
        <v/>
      </c>
      <c r="BD28" s="12" t="str">
        <f t="shared" si="6"/>
        <v/>
      </c>
      <c r="BE28" s="12" t="str">
        <f t="shared" si="6"/>
        <v/>
      </c>
      <c r="BF28" s="12" t="str">
        <f t="shared" si="6"/>
        <v/>
      </c>
      <c r="BG28" s="12" t="str">
        <f t="shared" si="6"/>
        <v/>
      </c>
      <c r="BH28" s="12" t="str">
        <f t="shared" si="6"/>
        <v/>
      </c>
      <c r="BI28" s="12" t="str">
        <f t="shared" si="6"/>
        <v/>
      </c>
    </row>
    <row r="29" spans="1:61" ht="23.25" customHeight="1" x14ac:dyDescent="0.2">
      <c r="A29" s="1">
        <f ca="1">IF(COUNTIF($D29:$L29," ")=10,"",IF(VLOOKUP(MAX($A$1:A28),$A$1:C28,3,FALSE)=0,"",MAX($A$1:A28)+1))</f>
        <v>29</v>
      </c>
      <c r="B29" s="13" t="str">
        <f>$B28</f>
        <v>Акишкина О.Н.</v>
      </c>
      <c r="C29" s="2" t="str">
        <f ca="1">IF($B29="","",$R$2)</f>
        <v>Пн 23.11.20</v>
      </c>
      <c r="D29" s="14" t="str">
        <f t="shared" ref="D29:K29" ca="1" si="31">IF($B29&gt;"",IF(ISERROR(SEARCH($B29,S$2))," ",MID(S$2,FIND("%курс ",S$2,FIND($B29,S$2))+6,7)&amp;"
("&amp;MID(S$2,FIND("ауд.",S$2,FIND($B29,S$2))+4,FIND("№",S$2,FIND("ауд.",S$2,FIND($B29,S$2)))-(FIND("ауд.",S$2,FIND($B29,S$2))+4))&amp;")"),"")</f>
        <v xml:space="preserve"> </v>
      </c>
      <c r="E29" s="14" t="str">
        <f t="shared" ca="1" si="31"/>
        <v xml:space="preserve"> </v>
      </c>
      <c r="F29" s="14" t="str">
        <f t="shared" ca="1" si="31"/>
        <v xml:space="preserve"> </v>
      </c>
      <c r="G29" s="14" t="str">
        <f t="shared" ca="1" si="31"/>
        <v xml:space="preserve"> </v>
      </c>
      <c r="H29" s="14" t="str">
        <f t="shared" ca="1" si="31"/>
        <v xml:space="preserve"> </v>
      </c>
      <c r="I29" s="14" t="str">
        <f t="shared" ca="1" si="31"/>
        <v xml:space="preserve"> </v>
      </c>
      <c r="J29" s="14" t="str">
        <f t="shared" ca="1" si="31"/>
        <v xml:space="preserve"> </v>
      </c>
      <c r="K29" s="14" t="str">
        <f t="shared" ca="1" si="31"/>
        <v xml:space="preserve"> </v>
      </c>
      <c r="L29" s="14"/>
      <c r="M29" s="25"/>
      <c r="AD29" s="20" t="str">
        <f t="shared" ref="AD29:AJ35" ca="1" si="32">IF(D29=" ","",IF(D29="","",CONCATENATE($C29," ",D$1," ",MID(D29,10,5))))</f>
        <v/>
      </c>
      <c r="AE29" s="20" t="str">
        <f t="shared" ca="1" si="32"/>
        <v/>
      </c>
      <c r="AF29" s="20" t="str">
        <f t="shared" ca="1" si="32"/>
        <v/>
      </c>
      <c r="AG29" s="20" t="str">
        <f t="shared" ca="1" si="32"/>
        <v/>
      </c>
      <c r="AH29" s="20" t="str">
        <f t="shared" ca="1" si="32"/>
        <v/>
      </c>
      <c r="AI29" s="20" t="str">
        <f t="shared" ca="1" si="32"/>
        <v/>
      </c>
      <c r="AJ29" s="20" t="str">
        <f t="shared" ca="1" si="32"/>
        <v/>
      </c>
      <c r="AK29" s="20" t="e">
        <f>IF(#REF!=" ","",IF(#REF!="","",CONCATENATE($C29," ",#REF!," ",MID(#REF!,10,5))))</f>
        <v>#REF!</v>
      </c>
      <c r="AL29" s="20" t="str">
        <f t="shared" ca="1" si="9"/>
        <v/>
      </c>
      <c r="AM29" s="20" t="str">
        <f t="shared" si="9"/>
        <v/>
      </c>
      <c r="AN29" s="11" t="str">
        <f t="shared" ca="1" si="4"/>
        <v>Акишкина</v>
      </c>
      <c r="AO29" s="10" t="str">
        <f t="shared" ca="1" si="5"/>
        <v/>
      </c>
      <c r="AP29" s="10" t="str">
        <f t="shared" ca="1" si="5"/>
        <v/>
      </c>
      <c r="AQ29" s="10" t="str">
        <f t="shared" ca="1" si="5"/>
        <v/>
      </c>
      <c r="AR29" s="10" t="str">
        <f t="shared" ca="1" si="5"/>
        <v/>
      </c>
      <c r="AS29" s="10" t="str">
        <f t="shared" ca="1" si="5"/>
        <v/>
      </c>
      <c r="AT29" s="10" t="str">
        <f t="shared" ca="1" si="5"/>
        <v/>
      </c>
      <c r="AU29" s="10" t="str">
        <f t="shared" ca="1" si="5"/>
        <v/>
      </c>
      <c r="AV29" s="10" t="e">
        <f t="shared" si="5"/>
        <v>#REF!</v>
      </c>
      <c r="AW29" s="10" t="str">
        <f t="shared" ca="1" si="5"/>
        <v/>
      </c>
      <c r="AX29" s="10" t="str">
        <f t="shared" si="5"/>
        <v/>
      </c>
      <c r="AZ29" s="12" t="str">
        <f t="shared" ca="1" si="6"/>
        <v/>
      </c>
      <c r="BA29" s="12" t="str">
        <f t="shared" ca="1" si="6"/>
        <v/>
      </c>
      <c r="BB29" s="12" t="str">
        <f t="shared" ca="1" si="6"/>
        <v/>
      </c>
      <c r="BC29" s="12" t="str">
        <f t="shared" ca="1" si="6"/>
        <v/>
      </c>
      <c r="BD29" s="12" t="str">
        <f t="shared" ca="1" si="6"/>
        <v/>
      </c>
      <c r="BE29" s="12" t="str">
        <f t="shared" ca="1" si="6"/>
        <v/>
      </c>
      <c r="BF29" s="12" t="str">
        <f t="shared" ca="1" si="6"/>
        <v/>
      </c>
      <c r="BG29" s="12" t="e">
        <f t="shared" si="6"/>
        <v>#REF!</v>
      </c>
      <c r="BH29" s="12" t="str">
        <f t="shared" ca="1" si="6"/>
        <v/>
      </c>
      <c r="BI29" s="12" t="str">
        <f t="shared" si="6"/>
        <v/>
      </c>
    </row>
    <row r="30" spans="1:61" ht="23.25" customHeight="1" x14ac:dyDescent="0.2">
      <c r="A30" s="1">
        <f ca="1">IF(COUNTIF($D30:$L30," ")=10,"",IF(VLOOKUP(MAX($A$1:A29),$A$1:C29,3,FALSE)=0,"",MAX($A$1:A29)+1))</f>
        <v>30</v>
      </c>
      <c r="B30" s="13" t="str">
        <f>$B28</f>
        <v>Акишкина О.Н.</v>
      </c>
      <c r="C30" s="2" t="str">
        <f ca="1">IF($B30="","",$R$3)</f>
        <v>Вт 24.11.20</v>
      </c>
      <c r="D30" s="14" t="str">
        <f t="shared" ref="D30:K30" ca="1" si="33">IF($B30&gt;"",IF(ISERROR(SEARCH($B30,S$3))," ",MID(S$3,FIND("%курс ",S$3,FIND($B30,S$3))+6,7)&amp;"
("&amp;MID(S$3,FIND("ауд.",S$3,FIND($B30,S$3))+4,FIND("№",S$3,FIND("ауд.",S$3,FIND($B30,S$3)))-(FIND("ауд.",S$3,FIND($B30,S$3))+4))&amp;")"),"")</f>
        <v xml:space="preserve"> </v>
      </c>
      <c r="E30" s="14" t="str">
        <f t="shared" ca="1" si="33"/>
        <v>СА -9-1
(П-107)</v>
      </c>
      <c r="F30" s="14" t="str">
        <f t="shared" ca="1" si="33"/>
        <v>СА -9-1
(П-310)</v>
      </c>
      <c r="G30" s="14" t="str">
        <f t="shared" ca="1" si="33"/>
        <v xml:space="preserve"> </v>
      </c>
      <c r="H30" s="14" t="str">
        <f t="shared" ca="1" si="33"/>
        <v>С -11-1
(П-301)</v>
      </c>
      <c r="I30" s="14" t="str">
        <f t="shared" ca="1" si="33"/>
        <v>С -9 -2
(ДОТ)</v>
      </c>
      <c r="J30" s="14" t="str">
        <f t="shared" ca="1" si="33"/>
        <v>С -9 -2
(ДОТ)</v>
      </c>
      <c r="K30" s="14" t="str">
        <f t="shared" ca="1" si="33"/>
        <v>С -9 -2
(ДОТ)</v>
      </c>
      <c r="L30" s="14"/>
      <c r="M30" s="25"/>
      <c r="AD30" s="20" t="str">
        <f t="shared" ca="1" si="32"/>
        <v/>
      </c>
      <c r="AE30" s="20" t="str">
        <f t="shared" ca="1" si="32"/>
        <v>Вт 24.11.20  9.40 П-107</v>
      </c>
      <c r="AF30" s="20" t="str">
        <f t="shared" ca="1" si="32"/>
        <v>Вт 24.11.20 11.20 П-310</v>
      </c>
      <c r="AG30" s="20" t="str">
        <f t="shared" ca="1" si="32"/>
        <v/>
      </c>
      <c r="AH30" s="20" t="str">
        <f t="shared" ca="1" si="32"/>
        <v>Вт 24.11.20 13.30 П-301</v>
      </c>
      <c r="AI30" s="20" t="str">
        <f t="shared" ca="1" si="32"/>
        <v>Вт 24.11.20 15.10 ДОТ)</v>
      </c>
      <c r="AJ30" s="20" t="str">
        <f t="shared" ca="1" si="32"/>
        <v>Вт 24.11.20 17.00 ДОТ)</v>
      </c>
      <c r="AK30" s="20" t="e">
        <f>IF(#REF!=" ","",IF(#REF!="","",CONCATENATE($C30," ",#REF!," ",MID(#REF!,10,5))))</f>
        <v>#REF!</v>
      </c>
      <c r="AL30" s="20" t="str">
        <f t="shared" ca="1" si="9"/>
        <v>Вт 24.11.20 18.40 ДОТ)</v>
      </c>
      <c r="AM30" s="20" t="str">
        <f t="shared" si="9"/>
        <v/>
      </c>
      <c r="AN30" s="11" t="str">
        <f t="shared" ca="1" si="4"/>
        <v>Акишкина</v>
      </c>
      <c r="AO30" s="10" t="str">
        <f t="shared" ca="1" si="5"/>
        <v/>
      </c>
      <c r="AP30" s="10" t="str">
        <f t="shared" ca="1" si="5"/>
        <v>Вт 24.11.20  9.40 П-107 Акишкина</v>
      </c>
      <c r="AQ30" s="10" t="str">
        <f t="shared" ca="1" si="5"/>
        <v>Вт 24.11.20 11.20 П-310 Акишкина</v>
      </c>
      <c r="AR30" s="10" t="str">
        <f t="shared" ca="1" si="5"/>
        <v/>
      </c>
      <c r="AS30" s="10" t="str">
        <f t="shared" ca="1" si="5"/>
        <v>Вт 24.11.20 13.30 П-301 Акишкина</v>
      </c>
      <c r="AT30" s="10" t="str">
        <f t="shared" ca="1" si="5"/>
        <v>Вт 24.11.20 15.10 ДОТ) Акишкина</v>
      </c>
      <c r="AU30" s="10" t="str">
        <f t="shared" ca="1" si="5"/>
        <v>Вт 24.11.20 17.00 ДОТ) Акишкина</v>
      </c>
      <c r="AV30" s="10" t="e">
        <f t="shared" si="5"/>
        <v>#REF!</v>
      </c>
      <c r="AW30" s="10" t="str">
        <f t="shared" ca="1" si="5"/>
        <v>Вт 24.11.20 18.40 ДОТ) Акишкина</v>
      </c>
      <c r="AX30" s="10" t="str">
        <f t="shared" si="5"/>
        <v/>
      </c>
      <c r="AZ30" s="12" t="str">
        <f t="shared" ca="1" si="6"/>
        <v/>
      </c>
      <c r="BA30" s="12">
        <f t="shared" ca="1" si="6"/>
        <v>30</v>
      </c>
      <c r="BB30" s="12">
        <f t="shared" ca="1" si="6"/>
        <v>30</v>
      </c>
      <c r="BC30" s="12" t="str">
        <f t="shared" ca="1" si="6"/>
        <v/>
      </c>
      <c r="BD30" s="12">
        <f t="shared" ca="1" si="6"/>
        <v>30</v>
      </c>
      <c r="BE30" s="12">
        <f t="shared" ca="1" si="6"/>
        <v>30</v>
      </c>
      <c r="BF30" s="12">
        <f t="shared" ca="1" si="6"/>
        <v>30</v>
      </c>
      <c r="BG30" s="12" t="e">
        <f t="shared" si="6"/>
        <v>#REF!</v>
      </c>
      <c r="BH30" s="12">
        <f t="shared" ca="1" si="6"/>
        <v>30</v>
      </c>
      <c r="BI30" s="12" t="str">
        <f t="shared" si="6"/>
        <v/>
      </c>
    </row>
    <row r="31" spans="1:61" ht="23.25" customHeight="1" x14ac:dyDescent="0.2">
      <c r="A31" s="1">
        <f ca="1">IF(COUNTIF($D31:$L31," ")=10,"",IF(VLOOKUP(MAX($A$1:A30),$A$1:C30,3,FALSE)=0,"",MAX($A$1:A30)+1))</f>
        <v>31</v>
      </c>
      <c r="B31" s="13" t="str">
        <f>$B28</f>
        <v>Акишкина О.Н.</v>
      </c>
      <c r="C31" s="2" t="str">
        <f ca="1">IF($B31="","",$R$4)</f>
        <v>Ср 25.11.20</v>
      </c>
      <c r="D31" s="14" t="str">
        <f t="shared" ref="D31:K31" ca="1" si="34">IF($B31&gt;"",IF(ISERROR(SEARCH($B31,S$4))," ",MID(S$4,FIND("%курс ",S$4,FIND($B31,S$4))+6,7)&amp;"
("&amp;MID(S$4,FIND("ауд.",S$4,FIND($B31,S$4))+4,FIND("№",S$4,FIND("ауд.",S$4,FIND($B31,S$4)))-(FIND("ауд.",S$4,FIND($B31,S$4))+4))&amp;")"),"")</f>
        <v xml:space="preserve"> </v>
      </c>
      <c r="E31" s="14" t="str">
        <f t="shared" ca="1" si="34"/>
        <v xml:space="preserve"> </v>
      </c>
      <c r="F31" s="14" t="str">
        <f t="shared" ca="1" si="34"/>
        <v xml:space="preserve"> </v>
      </c>
      <c r="G31" s="14" t="str">
        <f t="shared" ca="1" si="34"/>
        <v xml:space="preserve"> </v>
      </c>
      <c r="H31" s="14" t="str">
        <f t="shared" ca="1" si="34"/>
        <v xml:space="preserve"> </v>
      </c>
      <c r="I31" s="14" t="str">
        <f t="shared" ca="1" si="34"/>
        <v xml:space="preserve"> </v>
      </c>
      <c r="J31" s="14" t="str">
        <f t="shared" ca="1" si="34"/>
        <v xml:space="preserve"> </v>
      </c>
      <c r="K31" s="14" t="str">
        <f t="shared" ca="1" si="34"/>
        <v xml:space="preserve"> </v>
      </c>
      <c r="L31" s="14"/>
      <c r="M31" s="25"/>
      <c r="AD31" s="20" t="str">
        <f t="shared" ca="1" si="32"/>
        <v/>
      </c>
      <c r="AE31" s="20" t="str">
        <f t="shared" ca="1" si="32"/>
        <v/>
      </c>
      <c r="AF31" s="20" t="str">
        <f t="shared" ca="1" si="32"/>
        <v/>
      </c>
      <c r="AG31" s="20" t="str">
        <f t="shared" ca="1" si="32"/>
        <v/>
      </c>
      <c r="AH31" s="20" t="str">
        <f t="shared" ca="1" si="32"/>
        <v/>
      </c>
      <c r="AI31" s="20" t="str">
        <f t="shared" ca="1" si="32"/>
        <v/>
      </c>
      <c r="AJ31" s="20" t="str">
        <f t="shared" ca="1" si="32"/>
        <v/>
      </c>
      <c r="AK31" s="20" t="e">
        <f>IF(#REF!=" ","",IF(#REF!="","",CONCATENATE($C31," ",#REF!," ",MID(#REF!,10,5))))</f>
        <v>#REF!</v>
      </c>
      <c r="AL31" s="20" t="str">
        <f t="shared" ca="1" si="9"/>
        <v/>
      </c>
      <c r="AM31" s="20" t="str">
        <f t="shared" si="9"/>
        <v/>
      </c>
      <c r="AN31" s="11" t="str">
        <f t="shared" ca="1" si="4"/>
        <v>Акишкина</v>
      </c>
      <c r="AO31" s="10" t="str">
        <f t="shared" ca="1" si="5"/>
        <v/>
      </c>
      <c r="AP31" s="10" t="str">
        <f t="shared" ca="1" si="5"/>
        <v/>
      </c>
      <c r="AQ31" s="10" t="str">
        <f t="shared" ca="1" si="5"/>
        <v/>
      </c>
      <c r="AR31" s="10" t="str">
        <f t="shared" ca="1" si="5"/>
        <v/>
      </c>
      <c r="AS31" s="10" t="str">
        <f t="shared" ca="1" si="5"/>
        <v/>
      </c>
      <c r="AT31" s="10" t="str">
        <f t="shared" ca="1" si="5"/>
        <v/>
      </c>
      <c r="AU31" s="10" t="str">
        <f t="shared" ca="1" si="5"/>
        <v/>
      </c>
      <c r="AV31" s="10" t="e">
        <f t="shared" si="5"/>
        <v>#REF!</v>
      </c>
      <c r="AW31" s="10" t="str">
        <f t="shared" ca="1" si="5"/>
        <v/>
      </c>
      <c r="AX31" s="10" t="str">
        <f t="shared" si="5"/>
        <v/>
      </c>
      <c r="AZ31" s="12" t="str">
        <f t="shared" ca="1" si="6"/>
        <v/>
      </c>
      <c r="BA31" s="12" t="str">
        <f t="shared" ca="1" si="6"/>
        <v/>
      </c>
      <c r="BB31" s="12" t="str">
        <f t="shared" ca="1" si="6"/>
        <v/>
      </c>
      <c r="BC31" s="12" t="str">
        <f t="shared" ca="1" si="6"/>
        <v/>
      </c>
      <c r="BD31" s="12" t="str">
        <f t="shared" ca="1" si="6"/>
        <v/>
      </c>
      <c r="BE31" s="12" t="str">
        <f t="shared" ca="1" si="6"/>
        <v/>
      </c>
      <c r="BF31" s="12" t="str">
        <f t="shared" ca="1" si="6"/>
        <v/>
      </c>
      <c r="BG31" s="12" t="e">
        <f t="shared" si="6"/>
        <v>#REF!</v>
      </c>
      <c r="BH31" s="12" t="str">
        <f t="shared" ca="1" si="6"/>
        <v/>
      </c>
      <c r="BI31" s="12" t="str">
        <f t="shared" si="6"/>
        <v/>
      </c>
    </row>
    <row r="32" spans="1:61" ht="23.25" customHeight="1" x14ac:dyDescent="0.2">
      <c r="A32" s="1">
        <f ca="1">IF(COUNTIF($D32:$L32," ")=10,"",IF(VLOOKUP(MAX($A$1:A31),$A$1:C31,3,FALSE)=0,"",MAX($A$1:A31)+1))</f>
        <v>32</v>
      </c>
      <c r="B32" s="13" t="str">
        <f>$B28</f>
        <v>Акишкина О.Н.</v>
      </c>
      <c r="C32" s="2" t="str">
        <f ca="1">IF($B32="","",$R$5)</f>
        <v>Чт 26.11.20</v>
      </c>
      <c r="D32" s="23" t="str">
        <f t="shared" ref="D32:K32" ca="1" si="35">IF($B32&gt;"",IF(ISERROR(SEARCH($B32,S$5))," ",MID(S$5,FIND("%курс ",S$5,FIND($B32,S$5))+6,7)&amp;"
("&amp;MID(S$5,FIND("ауд.",S$5,FIND($B32,S$5))+4,FIND("№",S$5,FIND("ауд.",S$5,FIND($B32,S$5)))-(FIND("ауд.",S$5,FIND($B32,S$5))+4))&amp;")"),"")</f>
        <v xml:space="preserve"> </v>
      </c>
      <c r="E32" s="23" t="str">
        <f t="shared" ca="1" si="35"/>
        <v xml:space="preserve"> </v>
      </c>
      <c r="F32" s="23" t="str">
        <f t="shared" ca="1" si="35"/>
        <v xml:space="preserve"> </v>
      </c>
      <c r="G32" s="23" t="str">
        <f t="shared" ca="1" si="35"/>
        <v xml:space="preserve"> </v>
      </c>
      <c r="H32" s="23" t="str">
        <f t="shared" ca="1" si="35"/>
        <v>С -11-1
(П-203)</v>
      </c>
      <c r="I32" s="23" t="str">
        <f t="shared" ca="1" si="35"/>
        <v>С -11-1
(П-310)</v>
      </c>
      <c r="J32" s="23" t="str">
        <f t="shared" ca="1" si="35"/>
        <v>С -9 -2
(ДОТ)</v>
      </c>
      <c r="K32" s="23" t="str">
        <f t="shared" ca="1" si="35"/>
        <v>С -9 -2
(ДОТ)</v>
      </c>
      <c r="L32" s="23"/>
      <c r="M32" s="25"/>
      <c r="Q32" s="16"/>
      <c r="R32" s="26"/>
      <c r="AD32" s="20" t="str">
        <f t="shared" ca="1" si="32"/>
        <v/>
      </c>
      <c r="AE32" s="20" t="str">
        <f t="shared" ca="1" si="32"/>
        <v/>
      </c>
      <c r="AF32" s="20" t="str">
        <f t="shared" ca="1" si="32"/>
        <v/>
      </c>
      <c r="AG32" s="20" t="str">
        <f t="shared" ca="1" si="32"/>
        <v/>
      </c>
      <c r="AH32" s="20" t="str">
        <f t="shared" ca="1" si="32"/>
        <v>Чт 26.11.20 13.30 П-203</v>
      </c>
      <c r="AI32" s="20" t="str">
        <f t="shared" ca="1" si="32"/>
        <v>Чт 26.11.20 15.10 П-310</v>
      </c>
      <c r="AJ32" s="20" t="str">
        <f t="shared" ca="1" si="32"/>
        <v>Чт 26.11.20 17.00 ДОТ)</v>
      </c>
      <c r="AK32" s="20" t="e">
        <f>IF(#REF!=" ","",IF(#REF!="","",CONCATENATE($C32," ",#REF!," ",MID(#REF!,10,5))))</f>
        <v>#REF!</v>
      </c>
      <c r="AL32" s="20" t="str">
        <f t="shared" ca="1" si="9"/>
        <v>Чт 26.11.20 18.40 ДОТ)</v>
      </c>
      <c r="AM32" s="20" t="str">
        <f t="shared" si="9"/>
        <v/>
      </c>
      <c r="AN32" s="11" t="str">
        <f t="shared" ca="1" si="4"/>
        <v>Акишкина</v>
      </c>
      <c r="AO32" s="10" t="str">
        <f t="shared" ca="1" si="5"/>
        <v/>
      </c>
      <c r="AP32" s="10" t="str">
        <f t="shared" ca="1" si="5"/>
        <v/>
      </c>
      <c r="AQ32" s="10" t="str">
        <f t="shared" ca="1" si="5"/>
        <v/>
      </c>
      <c r="AR32" s="10" t="str">
        <f t="shared" ca="1" si="5"/>
        <v/>
      </c>
      <c r="AS32" s="10" t="str">
        <f t="shared" ca="1" si="5"/>
        <v>Чт 26.11.20 13.30 П-203 Акишкина</v>
      </c>
      <c r="AT32" s="10" t="str">
        <f t="shared" ca="1" si="5"/>
        <v>Чт 26.11.20 15.10 П-310 Акишкина</v>
      </c>
      <c r="AU32" s="10" t="str">
        <f t="shared" ca="1" si="5"/>
        <v>Чт 26.11.20 17.00 ДОТ) Акишкина</v>
      </c>
      <c r="AV32" s="10" t="e">
        <f t="shared" si="5"/>
        <v>#REF!</v>
      </c>
      <c r="AW32" s="10" t="str">
        <f t="shared" ca="1" si="5"/>
        <v>Чт 26.11.20 18.40 ДОТ) Акишкина</v>
      </c>
      <c r="AX32" s="10" t="str">
        <f t="shared" si="5"/>
        <v/>
      </c>
      <c r="AZ32" s="12" t="str">
        <f t="shared" ca="1" si="6"/>
        <v/>
      </c>
      <c r="BA32" s="12" t="str">
        <f t="shared" ca="1" si="6"/>
        <v/>
      </c>
      <c r="BB32" s="12" t="str">
        <f t="shared" ca="1" si="6"/>
        <v/>
      </c>
      <c r="BC32" s="12" t="str">
        <f t="shared" ca="1" si="6"/>
        <v/>
      </c>
      <c r="BD32" s="12">
        <f t="shared" ca="1" si="6"/>
        <v>32</v>
      </c>
      <c r="BE32" s="12">
        <f t="shared" ca="1" si="6"/>
        <v>32</v>
      </c>
      <c r="BF32" s="12">
        <f t="shared" ca="1" si="6"/>
        <v>32</v>
      </c>
      <c r="BG32" s="12" t="e">
        <f t="shared" si="6"/>
        <v>#REF!</v>
      </c>
      <c r="BH32" s="12">
        <f t="shared" ca="1" si="6"/>
        <v>32</v>
      </c>
      <c r="BI32" s="12" t="str">
        <f t="shared" si="6"/>
        <v/>
      </c>
    </row>
    <row r="33" spans="1:61" ht="23.25" customHeight="1" x14ac:dyDescent="0.2">
      <c r="A33" s="1">
        <f ca="1">IF(COUNTIF($D33:$L33," ")=10,"",IF(VLOOKUP(MAX($A$1:A32),$A$1:C32,3,FALSE)=0,"",MAX($A$1:A32)+1))</f>
        <v>33</v>
      </c>
      <c r="B33" s="13" t="str">
        <f>$B28</f>
        <v>Акишкина О.Н.</v>
      </c>
      <c r="C33" s="2" t="str">
        <f ca="1">IF($B33="","",$R$6)</f>
        <v>Пт 27.11.20</v>
      </c>
      <c r="D33" s="23" t="str">
        <f t="shared" ref="D33:K33" ca="1" si="36">IF($B33&gt;"",IF(ISERROR(SEARCH($B33,S$6))," ",MID(S$6,FIND("%курс ",S$6,FIND($B33,S$6))+6,7)&amp;"
("&amp;MID(S$6,FIND("ауд.",S$6,FIND($B33,S$6))+4,FIND("№",S$6,FIND("ауд.",S$6,FIND($B33,S$6)))-(FIND("ауд.",S$6,FIND($B33,S$6))+4))&amp;")"),"")</f>
        <v xml:space="preserve"> </v>
      </c>
      <c r="E33" s="23" t="str">
        <f t="shared" ca="1" si="36"/>
        <v xml:space="preserve"> </v>
      </c>
      <c r="F33" s="23" t="str">
        <f t="shared" ca="1" si="36"/>
        <v xml:space="preserve"> </v>
      </c>
      <c r="G33" s="23" t="str">
        <f t="shared" ca="1" si="36"/>
        <v xml:space="preserve"> </v>
      </c>
      <c r="H33" s="23" t="str">
        <f t="shared" ca="1" si="36"/>
        <v xml:space="preserve"> </v>
      </c>
      <c r="I33" s="23" t="str">
        <f t="shared" ca="1" si="36"/>
        <v xml:space="preserve"> </v>
      </c>
      <c r="J33" s="23" t="str">
        <f t="shared" ca="1" si="36"/>
        <v xml:space="preserve"> </v>
      </c>
      <c r="K33" s="23" t="str">
        <f t="shared" ca="1" si="36"/>
        <v xml:space="preserve"> </v>
      </c>
      <c r="L33" s="23"/>
      <c r="M33" s="25"/>
      <c r="Q33" s="27"/>
      <c r="R33" s="26"/>
      <c r="AD33" s="20" t="str">
        <f t="shared" ca="1" si="32"/>
        <v/>
      </c>
      <c r="AE33" s="20" t="str">
        <f t="shared" ca="1" si="32"/>
        <v/>
      </c>
      <c r="AF33" s="20" t="str">
        <f t="shared" ca="1" si="32"/>
        <v/>
      </c>
      <c r="AG33" s="20" t="str">
        <f t="shared" ca="1" si="32"/>
        <v/>
      </c>
      <c r="AH33" s="20" t="str">
        <f t="shared" ca="1" si="32"/>
        <v/>
      </c>
      <c r="AI33" s="20" t="str">
        <f t="shared" ca="1" si="32"/>
        <v/>
      </c>
      <c r="AJ33" s="20" t="str">
        <f t="shared" ca="1" si="32"/>
        <v/>
      </c>
      <c r="AK33" s="20" t="e">
        <f>IF(#REF!=" ","",IF(#REF!="","",CONCATENATE($C33," ",#REF!," ",MID(#REF!,10,5))))</f>
        <v>#REF!</v>
      </c>
      <c r="AL33" s="20" t="str">
        <f t="shared" ca="1" si="9"/>
        <v/>
      </c>
      <c r="AM33" s="20" t="str">
        <f t="shared" si="9"/>
        <v/>
      </c>
      <c r="AN33" s="11" t="str">
        <f t="shared" ca="1" si="4"/>
        <v>Акишкина</v>
      </c>
      <c r="AO33" s="10" t="str">
        <f t="shared" ca="1" si="5"/>
        <v/>
      </c>
      <c r="AP33" s="10" t="str">
        <f t="shared" ca="1" si="5"/>
        <v/>
      </c>
      <c r="AQ33" s="10" t="str">
        <f t="shared" ca="1" si="5"/>
        <v/>
      </c>
      <c r="AR33" s="10" t="str">
        <f t="shared" ca="1" si="5"/>
        <v/>
      </c>
      <c r="AS33" s="10" t="str">
        <f t="shared" ca="1" si="5"/>
        <v/>
      </c>
      <c r="AT33" s="10" t="str">
        <f t="shared" ca="1" si="5"/>
        <v/>
      </c>
      <c r="AU33" s="10" t="str">
        <f t="shared" ca="1" si="5"/>
        <v/>
      </c>
      <c r="AV33" s="10" t="e">
        <f t="shared" si="5"/>
        <v>#REF!</v>
      </c>
      <c r="AW33" s="10" t="str">
        <f t="shared" ca="1" si="5"/>
        <v/>
      </c>
      <c r="AX33" s="10" t="str">
        <f t="shared" si="5"/>
        <v/>
      </c>
      <c r="AZ33" s="12" t="str">
        <f t="shared" ca="1" si="6"/>
        <v/>
      </c>
      <c r="BA33" s="12" t="str">
        <f t="shared" ca="1" si="6"/>
        <v/>
      </c>
      <c r="BB33" s="12" t="str">
        <f t="shared" ca="1" si="6"/>
        <v/>
      </c>
      <c r="BC33" s="12" t="str">
        <f t="shared" ca="1" si="6"/>
        <v/>
      </c>
      <c r="BD33" s="12" t="str">
        <f t="shared" ca="1" si="6"/>
        <v/>
      </c>
      <c r="BE33" s="12" t="str">
        <f t="shared" ca="1" si="6"/>
        <v/>
      </c>
      <c r="BF33" s="12" t="str">
        <f t="shared" ca="1" si="6"/>
        <v/>
      </c>
      <c r="BG33" s="12" t="e">
        <f t="shared" si="6"/>
        <v>#REF!</v>
      </c>
      <c r="BH33" s="12" t="str">
        <f t="shared" ca="1" si="6"/>
        <v/>
      </c>
      <c r="BI33" s="12" t="str">
        <f t="shared" si="6"/>
        <v/>
      </c>
    </row>
    <row r="34" spans="1:61" ht="23.25" customHeight="1" x14ac:dyDescent="0.2">
      <c r="A34" s="1">
        <f ca="1">IF(COUNTIF($D34:$L34," ")=10,"",IF(VLOOKUP(MAX($A$1:A33),$A$1:C33,3,FALSE)=0,"",MAX($A$1:A33)+1))</f>
        <v>34</v>
      </c>
      <c r="B34" s="13" t="str">
        <f>$B28</f>
        <v>Акишкина О.Н.</v>
      </c>
      <c r="C34" s="2" t="str">
        <f ca="1">IF($B34="","",$R$7)</f>
        <v>Сб 28.11.20</v>
      </c>
      <c r="D34" s="23" t="str">
        <f t="shared" ref="D34:K34" ca="1" si="37">IF($B34&gt;"",IF(ISERROR(SEARCH($B34,S$7))," ",MID(S$7,FIND("%курс ",S$7,FIND($B34,S$7))+6,7)&amp;"
("&amp;MID(S$7,FIND("ауд.",S$7,FIND($B34,S$7))+4,FIND("№",S$7,FIND("ауд.",S$7,FIND($B34,S$7)))-(FIND("ауд.",S$7,FIND($B34,S$7))+4))&amp;")"),"")</f>
        <v xml:space="preserve"> </v>
      </c>
      <c r="E34" s="23" t="str">
        <f t="shared" ca="1" si="37"/>
        <v>С -11-1
(П-407)</v>
      </c>
      <c r="F34" s="23" t="str">
        <f t="shared" ca="1" si="37"/>
        <v>С -11-1
(П-408)</v>
      </c>
      <c r="G34" s="23" t="str">
        <f t="shared" ca="1" si="37"/>
        <v xml:space="preserve"> </v>
      </c>
      <c r="H34" s="23" t="str">
        <f t="shared" ca="1" si="37"/>
        <v>С -11-1
(П-205)</v>
      </c>
      <c r="I34" s="23" t="str">
        <f t="shared" ca="1" si="37"/>
        <v xml:space="preserve"> </v>
      </c>
      <c r="J34" s="23" t="str">
        <f t="shared" ca="1" si="37"/>
        <v xml:space="preserve"> </v>
      </c>
      <c r="K34" s="23" t="str">
        <f t="shared" ca="1" si="37"/>
        <v xml:space="preserve"> </v>
      </c>
      <c r="L34" s="23"/>
      <c r="M34" s="17"/>
      <c r="Q34" s="27"/>
      <c r="R34" s="26"/>
      <c r="AD34" s="20" t="str">
        <f t="shared" ca="1" si="32"/>
        <v/>
      </c>
      <c r="AE34" s="20" t="str">
        <f t="shared" ca="1" si="32"/>
        <v>Сб 28.11.20  9.40 П-407</v>
      </c>
      <c r="AF34" s="20" t="str">
        <f t="shared" ca="1" si="32"/>
        <v>Сб 28.11.20 11.20 П-408</v>
      </c>
      <c r="AG34" s="20" t="str">
        <f t="shared" ca="1" si="32"/>
        <v/>
      </c>
      <c r="AH34" s="20" t="str">
        <f t="shared" ca="1" si="32"/>
        <v>Сб 28.11.20 13.30 П-205</v>
      </c>
      <c r="AI34" s="20" t="str">
        <f t="shared" ca="1" si="32"/>
        <v/>
      </c>
      <c r="AJ34" s="20" t="str">
        <f t="shared" ca="1" si="32"/>
        <v/>
      </c>
      <c r="AK34" s="20" t="e">
        <f>IF(#REF!=" ","",IF(#REF!="","",CONCATENATE($C34," ",#REF!," ",MID(#REF!,10,5))))</f>
        <v>#REF!</v>
      </c>
      <c r="AL34" s="20" t="str">
        <f t="shared" ca="1" si="9"/>
        <v/>
      </c>
      <c r="AM34" s="20" t="str">
        <f t="shared" si="9"/>
        <v/>
      </c>
      <c r="AN34" s="11" t="str">
        <f t="shared" ca="1" si="4"/>
        <v>Акишкина</v>
      </c>
      <c r="AO34" s="10" t="str">
        <f t="shared" ca="1" si="5"/>
        <v/>
      </c>
      <c r="AP34" s="10" t="str">
        <f t="shared" ca="1" si="5"/>
        <v>Сб 28.11.20  9.40 П-407 Акишкина</v>
      </c>
      <c r="AQ34" s="10" t="str">
        <f t="shared" ca="1" si="5"/>
        <v>Сб 28.11.20 11.20 П-408 Акишкина</v>
      </c>
      <c r="AR34" s="10" t="str">
        <f t="shared" ca="1" si="5"/>
        <v/>
      </c>
      <c r="AS34" s="10" t="str">
        <f t="shared" ca="1" si="5"/>
        <v>Сб 28.11.20 13.30 П-205 Акишкина</v>
      </c>
      <c r="AT34" s="10" t="str">
        <f t="shared" ca="1" si="5"/>
        <v/>
      </c>
      <c r="AU34" s="10" t="str">
        <f t="shared" ca="1" si="5"/>
        <v/>
      </c>
      <c r="AV34" s="10" t="e">
        <f t="shared" si="5"/>
        <v>#REF!</v>
      </c>
      <c r="AW34" s="10" t="str">
        <f t="shared" ca="1" si="5"/>
        <v/>
      </c>
      <c r="AX34" s="10" t="str">
        <f t="shared" si="5"/>
        <v/>
      </c>
      <c r="AZ34" s="12" t="str">
        <f t="shared" ca="1" si="6"/>
        <v/>
      </c>
      <c r="BA34" s="12">
        <f t="shared" ca="1" si="6"/>
        <v>34</v>
      </c>
      <c r="BB34" s="12">
        <f t="shared" ca="1" si="6"/>
        <v>34</v>
      </c>
      <c r="BC34" s="12" t="str">
        <f t="shared" ca="1" si="6"/>
        <v/>
      </c>
      <c r="BD34" s="12">
        <f t="shared" ca="1" si="6"/>
        <v>34</v>
      </c>
      <c r="BE34" s="12" t="str">
        <f t="shared" ca="1" si="6"/>
        <v/>
      </c>
      <c r="BF34" s="12" t="str">
        <f t="shared" ca="1" si="6"/>
        <v/>
      </c>
      <c r="BG34" s="12" t="e">
        <f t="shared" si="6"/>
        <v>#REF!</v>
      </c>
      <c r="BH34" s="12" t="str">
        <f t="shared" ca="1" si="6"/>
        <v/>
      </c>
      <c r="BI34" s="12" t="str">
        <f t="shared" si="6"/>
        <v/>
      </c>
    </row>
    <row r="35" spans="1:61" ht="23.25" customHeight="1" x14ac:dyDescent="0.2">
      <c r="A35" s="1">
        <f ca="1">IF(COUNTIF($D35:$L35," ")=10,"",IF(VLOOKUP(MAX($A$1:A34),$A$1:C34,3,FALSE)=0,"",MAX($A$1:A34)+1))</f>
        <v>35</v>
      </c>
      <c r="B35" s="13" t="str">
        <f>$B28</f>
        <v>Акишкина О.Н.</v>
      </c>
      <c r="C35" s="2" t="str">
        <f ca="1">IF($B35="","",$R$8)</f>
        <v>Вс 29.11.20</v>
      </c>
      <c r="D35" s="23" t="str">
        <f t="shared" ref="D35:K35" ca="1" si="38">IF($B35&gt;"",IF(ISERROR(SEARCH($B35,S$8))," ",MID(S$8,FIND("%курс ",S$8,FIND($B35,S$8))+6,7)&amp;"
("&amp;MID(S$8,FIND("ауд.",S$8,FIND($B35,S$8))+4,FIND("№",S$8,FIND("ауд.",S$8,FIND($B35,S$8)))-(FIND("ауд.",S$8,FIND($B35,S$8))+4))&amp;")"),"")</f>
        <v xml:space="preserve"> </v>
      </c>
      <c r="E35" s="23" t="str">
        <f t="shared" ca="1" si="38"/>
        <v xml:space="preserve"> </v>
      </c>
      <c r="F35" s="23" t="str">
        <f t="shared" ca="1" si="38"/>
        <v xml:space="preserve"> </v>
      </c>
      <c r="G35" s="23" t="str">
        <f t="shared" ca="1" si="38"/>
        <v xml:space="preserve"> </v>
      </c>
      <c r="H35" s="23" t="str">
        <f t="shared" ca="1" si="38"/>
        <v xml:space="preserve"> </v>
      </c>
      <c r="I35" s="23" t="str">
        <f t="shared" ca="1" si="38"/>
        <v xml:space="preserve"> </v>
      </c>
      <c r="J35" s="23" t="str">
        <f t="shared" ca="1" si="38"/>
        <v xml:space="preserve"> </v>
      </c>
      <c r="K35" s="23" t="str">
        <f t="shared" ca="1" si="38"/>
        <v xml:space="preserve"> </v>
      </c>
      <c r="L35" s="23"/>
      <c r="M35" s="25"/>
      <c r="Q35" s="27"/>
      <c r="R35" s="26"/>
      <c r="AD35" s="20" t="str">
        <f t="shared" ca="1" si="32"/>
        <v/>
      </c>
      <c r="AE35" s="20" t="str">
        <f t="shared" ca="1" si="32"/>
        <v/>
      </c>
      <c r="AF35" s="20" t="str">
        <f t="shared" ca="1" si="32"/>
        <v/>
      </c>
      <c r="AG35" s="20" t="str">
        <f t="shared" ca="1" si="32"/>
        <v/>
      </c>
      <c r="AH35" s="20" t="str">
        <f t="shared" ca="1" si="32"/>
        <v/>
      </c>
      <c r="AI35" s="20" t="str">
        <f t="shared" ca="1" si="32"/>
        <v/>
      </c>
      <c r="AJ35" s="20" t="str">
        <f t="shared" ca="1" si="32"/>
        <v/>
      </c>
      <c r="AK35" s="20" t="e">
        <f>IF(#REF!=" ","",IF(#REF!="","",CONCATENATE($C35," ",#REF!," ",MID(#REF!,10,5))))</f>
        <v>#REF!</v>
      </c>
      <c r="AL35" s="20" t="str">
        <f t="shared" ca="1" si="9"/>
        <v/>
      </c>
      <c r="AM35" s="20" t="str">
        <f t="shared" si="9"/>
        <v/>
      </c>
      <c r="AN35" s="11" t="str">
        <f t="shared" ca="1" si="4"/>
        <v>Акишкина</v>
      </c>
      <c r="AO35" s="10" t="str">
        <f t="shared" ca="1" si="5"/>
        <v/>
      </c>
      <c r="AP35" s="10" t="str">
        <f t="shared" ca="1" si="5"/>
        <v/>
      </c>
      <c r="AQ35" s="10" t="str">
        <f t="shared" ca="1" si="5"/>
        <v/>
      </c>
      <c r="AR35" s="10" t="str">
        <f t="shared" ca="1" si="5"/>
        <v/>
      </c>
      <c r="AS35" s="10" t="str">
        <f t="shared" ca="1" si="5"/>
        <v/>
      </c>
      <c r="AT35" s="10" t="str">
        <f t="shared" ca="1" si="5"/>
        <v/>
      </c>
      <c r="AU35" s="10" t="str">
        <f t="shared" ca="1" si="5"/>
        <v/>
      </c>
      <c r="AV35" s="10" t="e">
        <f t="shared" si="5"/>
        <v>#REF!</v>
      </c>
      <c r="AW35" s="10" t="str">
        <f t="shared" ca="1" si="5"/>
        <v/>
      </c>
      <c r="AX35" s="10" t="str">
        <f t="shared" si="5"/>
        <v/>
      </c>
      <c r="AZ35" s="12" t="str">
        <f t="shared" ca="1" si="6"/>
        <v/>
      </c>
      <c r="BA35" s="12" t="str">
        <f t="shared" ca="1" si="6"/>
        <v/>
      </c>
      <c r="BB35" s="12" t="str">
        <f t="shared" ca="1" si="6"/>
        <v/>
      </c>
      <c r="BC35" s="12" t="str">
        <f t="shared" ca="1" si="6"/>
        <v/>
      </c>
      <c r="BD35" s="12" t="str">
        <f t="shared" ca="1" si="6"/>
        <v/>
      </c>
      <c r="BE35" s="12" t="str">
        <f t="shared" ca="1" si="6"/>
        <v/>
      </c>
      <c r="BF35" s="12" t="str">
        <f t="shared" ca="1" si="6"/>
        <v/>
      </c>
      <c r="BG35" s="12" t="e">
        <f t="shared" si="6"/>
        <v>#REF!</v>
      </c>
      <c r="BH35" s="12" t="str">
        <f t="shared" ca="1" si="6"/>
        <v/>
      </c>
      <c r="BI35" s="12" t="str">
        <f t="shared" si="6"/>
        <v/>
      </c>
    </row>
    <row r="36" spans="1:61" ht="23.25" customHeight="1" x14ac:dyDescent="0.2">
      <c r="A36" s="1">
        <f ca="1">IF(COUNTIF($D36:$L36," ")=10,"",IF(VLOOKUP(MAX($A$1:A35),$A$1:C35,3,FALSE)=0,"",MAX($A$1:A35)+1))</f>
        <v>36</v>
      </c>
      <c r="C36" s="2"/>
      <c r="D36" s="23"/>
      <c r="E36" s="23"/>
      <c r="F36" s="23"/>
      <c r="G36" s="23"/>
      <c r="H36" s="23"/>
      <c r="I36" s="23"/>
      <c r="J36" s="23"/>
      <c r="K36" s="23"/>
      <c r="L36" s="23"/>
      <c r="M36" s="25"/>
      <c r="Q36" s="27"/>
      <c r="R36" s="26"/>
      <c r="AD36" s="20"/>
      <c r="AE36" s="20"/>
      <c r="AF36" s="20"/>
      <c r="AG36" s="20"/>
      <c r="AH36" s="20"/>
      <c r="AI36" s="20"/>
      <c r="AJ36" s="20"/>
      <c r="AK36" s="20"/>
      <c r="AL36" s="20"/>
      <c r="AM36" s="20"/>
      <c r="AN36" s="11" t="str">
        <f t="shared" si="4"/>
        <v/>
      </c>
      <c r="AO36" s="10" t="str">
        <f t="shared" si="5"/>
        <v/>
      </c>
      <c r="AP36" s="10" t="str">
        <f t="shared" si="5"/>
        <v/>
      </c>
      <c r="AQ36" s="10" t="str">
        <f t="shared" si="5"/>
        <v/>
      </c>
      <c r="AR36" s="10" t="str">
        <f t="shared" si="5"/>
        <v/>
      </c>
      <c r="AS36" s="10" t="str">
        <f t="shared" si="5"/>
        <v/>
      </c>
      <c r="AT36" s="10" t="str">
        <f t="shared" si="5"/>
        <v/>
      </c>
      <c r="AU36" s="10" t="str">
        <f t="shared" si="5"/>
        <v/>
      </c>
      <c r="AV36" s="10" t="str">
        <f t="shared" si="5"/>
        <v/>
      </c>
      <c r="AW36" s="10" t="str">
        <f t="shared" si="5"/>
        <v/>
      </c>
      <c r="AX36" s="10" t="str">
        <f t="shared" si="5"/>
        <v/>
      </c>
      <c r="AZ36" s="12" t="str">
        <f t="shared" si="6"/>
        <v/>
      </c>
      <c r="BA36" s="12" t="str">
        <f t="shared" si="6"/>
        <v/>
      </c>
      <c r="BB36" s="12" t="str">
        <f t="shared" si="6"/>
        <v/>
      </c>
      <c r="BC36" s="12" t="str">
        <f t="shared" si="6"/>
        <v/>
      </c>
      <c r="BD36" s="12" t="str">
        <f t="shared" si="6"/>
        <v/>
      </c>
      <c r="BE36" s="12" t="str">
        <f t="shared" si="6"/>
        <v/>
      </c>
      <c r="BF36" s="12" t="str">
        <f t="shared" si="6"/>
        <v/>
      </c>
      <c r="BG36" s="12" t="str">
        <f t="shared" si="6"/>
        <v/>
      </c>
      <c r="BH36" s="12" t="str">
        <f t="shared" si="6"/>
        <v/>
      </c>
      <c r="BI36" s="12" t="str">
        <f t="shared" si="6"/>
        <v/>
      </c>
    </row>
    <row r="37" spans="1:61" ht="23.25" customHeight="1" x14ac:dyDescent="0.2">
      <c r="A37" s="1">
        <f ca="1">IF(COUNTIF($D38:$L44," ")=70,"",MAX($A$1:A36)+1)</f>
        <v>37</v>
      </c>
      <c r="B37" s="2" t="str">
        <f>IF($C37="","",$C37)</f>
        <v>Антоненко Д.В.</v>
      </c>
      <c r="C37" s="3" t="str">
        <f>IF(ISERROR(VLOOKUP((ROW()-1)/9+1,'[1]Преподавательский состав'!$A$2:$B$181,2,FALSE)),"",VLOOKUP((ROW()-1)/9+1,'[1]Преподавательский состав'!$A$2:$B$181,2,FALSE))</f>
        <v>Антоненко Д.В.</v>
      </c>
      <c r="D37" s="3" t="str">
        <f>IF($C37="","",T(" 8.00"))</f>
        <v xml:space="preserve"> 8.00</v>
      </c>
      <c r="E37" s="3" t="str">
        <f>IF($C37="","",T(" 9.40"))</f>
        <v xml:space="preserve"> 9.40</v>
      </c>
      <c r="F37" s="3" t="str">
        <f>IF($C37="","",T("11.20"))</f>
        <v>11.20</v>
      </c>
      <c r="G37" s="4" t="str">
        <f>IF($C37="","",T(""))</f>
        <v/>
      </c>
      <c r="H37" s="4" t="str">
        <f>IF($C37="","",T("13.30"))</f>
        <v>13.30</v>
      </c>
      <c r="I37" s="4" t="str">
        <f>IF($C37="","",T("15.10"))</f>
        <v>15.10</v>
      </c>
      <c r="J37" s="3" t="str">
        <f>IF($C37="","",T("17.00"))</f>
        <v>17.00</v>
      </c>
      <c r="K37" s="3" t="str">
        <f>IF($C37="","",T("18.40"))</f>
        <v>18.40</v>
      </c>
      <c r="L37" s="3"/>
      <c r="M37" s="25"/>
      <c r="AD37" s="20"/>
      <c r="AE37" s="20"/>
      <c r="AF37" s="20"/>
      <c r="AG37" s="20"/>
      <c r="AH37" s="20"/>
      <c r="AI37" s="20"/>
      <c r="AJ37" s="20"/>
      <c r="AK37" s="20"/>
      <c r="AL37" s="20"/>
      <c r="AM37" s="20"/>
      <c r="AN37" s="11" t="str">
        <f t="shared" si="4"/>
        <v/>
      </c>
      <c r="AO37" s="10" t="str">
        <f t="shared" si="5"/>
        <v/>
      </c>
      <c r="AP37" s="10" t="str">
        <f t="shared" si="5"/>
        <v/>
      </c>
      <c r="AQ37" s="10" t="str">
        <f t="shared" si="5"/>
        <v/>
      </c>
      <c r="AR37" s="10" t="str">
        <f t="shared" si="5"/>
        <v/>
      </c>
      <c r="AS37" s="10" t="str">
        <f t="shared" si="5"/>
        <v/>
      </c>
      <c r="AT37" s="10" t="str">
        <f t="shared" si="5"/>
        <v/>
      </c>
      <c r="AU37" s="10" t="str">
        <f t="shared" si="5"/>
        <v/>
      </c>
      <c r="AV37" s="10" t="str">
        <f t="shared" si="5"/>
        <v/>
      </c>
      <c r="AW37" s="10" t="str">
        <f t="shared" si="5"/>
        <v/>
      </c>
      <c r="AX37" s="10" t="str">
        <f t="shared" si="5"/>
        <v/>
      </c>
      <c r="AZ37" s="12" t="str">
        <f t="shared" si="6"/>
        <v/>
      </c>
      <c r="BA37" s="12" t="str">
        <f t="shared" si="6"/>
        <v/>
      </c>
      <c r="BB37" s="12" t="str">
        <f t="shared" si="6"/>
        <v/>
      </c>
      <c r="BC37" s="12" t="str">
        <f t="shared" si="6"/>
        <v/>
      </c>
      <c r="BD37" s="12" t="str">
        <f t="shared" si="6"/>
        <v/>
      </c>
      <c r="BE37" s="12" t="str">
        <f t="shared" si="6"/>
        <v/>
      </c>
      <c r="BF37" s="12" t="str">
        <f t="shared" si="6"/>
        <v/>
      </c>
      <c r="BG37" s="12" t="str">
        <f t="shared" si="6"/>
        <v/>
      </c>
      <c r="BH37" s="12" t="str">
        <f t="shared" si="6"/>
        <v/>
      </c>
      <c r="BI37" s="12" t="str">
        <f t="shared" si="6"/>
        <v/>
      </c>
    </row>
    <row r="38" spans="1:61" ht="23.25" customHeight="1" x14ac:dyDescent="0.2">
      <c r="A38" s="1">
        <f ca="1">IF(COUNTIF($D38:$L38," ")=10,"",IF(VLOOKUP(MAX($A$1:A37),$A$1:C37,3,FALSE)=0,"",MAX($A$1:A37)+1))</f>
        <v>38</v>
      </c>
      <c r="B38" s="13" t="str">
        <f>$B37</f>
        <v>Антоненко Д.В.</v>
      </c>
      <c r="C38" s="2" t="str">
        <f ca="1">IF($B38="","",$R$2)</f>
        <v>Пн 23.11.20</v>
      </c>
      <c r="D38" s="14" t="str">
        <f t="shared" ref="D38:K38" ca="1" si="39">IF($B38&gt;"",IF(ISERROR(SEARCH($B38,S$2))," ",MID(S$2,FIND("%курс ",S$2,FIND($B38,S$2))+6,7)&amp;"
("&amp;MID(S$2,FIND("ауд.",S$2,FIND($B38,S$2))+4,FIND("№",S$2,FIND("ауд.",S$2,FIND($B38,S$2)))-(FIND("ауд.",S$2,FIND($B38,S$2))+4))&amp;")"),"")</f>
        <v>С -9 -3
(ДОТ)</v>
      </c>
      <c r="E38" s="14" t="str">
        <f t="shared" ca="1" si="39"/>
        <v>С -9 -3
(ДОТ)</v>
      </c>
      <c r="F38" s="14" t="str">
        <f t="shared" ca="1" si="39"/>
        <v xml:space="preserve"> </v>
      </c>
      <c r="G38" s="14" t="str">
        <f t="shared" ca="1" si="39"/>
        <v xml:space="preserve"> </v>
      </c>
      <c r="H38" s="14" t="str">
        <f t="shared" ca="1" si="39"/>
        <v xml:space="preserve"> </v>
      </c>
      <c r="I38" s="14" t="str">
        <f t="shared" ca="1" si="39"/>
        <v xml:space="preserve"> </v>
      </c>
      <c r="J38" s="14" t="str">
        <f t="shared" ca="1" si="39"/>
        <v xml:space="preserve"> </v>
      </c>
      <c r="K38" s="14" t="str">
        <f t="shared" ca="1" si="39"/>
        <v xml:space="preserve"> </v>
      </c>
      <c r="L38" s="14"/>
      <c r="M38" s="25"/>
      <c r="AD38" s="20" t="str">
        <f t="shared" ref="AD38:AJ44" ca="1" si="40">IF(D38=" ","",IF(D38="","",CONCATENATE($C38," ",D$1," ",MID(D38,10,5))))</f>
        <v>Пн 23.11.20  8.00 ДОТ)</v>
      </c>
      <c r="AE38" s="20" t="str">
        <f t="shared" ca="1" si="40"/>
        <v>Пн 23.11.20  9.40 ДОТ)</v>
      </c>
      <c r="AF38" s="20" t="str">
        <f t="shared" ca="1" si="40"/>
        <v/>
      </c>
      <c r="AG38" s="20" t="str">
        <f t="shared" ca="1" si="40"/>
        <v/>
      </c>
      <c r="AH38" s="20" t="str">
        <f t="shared" ca="1" si="40"/>
        <v/>
      </c>
      <c r="AI38" s="20" t="str">
        <f t="shared" ca="1" si="40"/>
        <v/>
      </c>
      <c r="AJ38" s="20" t="str">
        <f t="shared" ca="1" si="40"/>
        <v/>
      </c>
      <c r="AK38" s="20" t="e">
        <f>IF(#REF!=" ","",IF(#REF!="","",CONCATENATE($C38," ",#REF!," ",MID(#REF!,10,5))))</f>
        <v>#REF!</v>
      </c>
      <c r="AL38" s="20" t="str">
        <f t="shared" ca="1" si="9"/>
        <v/>
      </c>
      <c r="AM38" s="20" t="str">
        <f t="shared" si="9"/>
        <v/>
      </c>
      <c r="AN38" s="11" t="str">
        <f t="shared" ca="1" si="4"/>
        <v>Антоненко</v>
      </c>
      <c r="AO38" s="10" t="str">
        <f t="shared" ca="1" si="5"/>
        <v>Пн 23.11.20  8.00 ДОТ) Антоненко</v>
      </c>
      <c r="AP38" s="10" t="str">
        <f t="shared" ca="1" si="5"/>
        <v>Пн 23.11.20  9.40 ДОТ) Антоненко</v>
      </c>
      <c r="AQ38" s="10" t="str">
        <f t="shared" ca="1" si="5"/>
        <v/>
      </c>
      <c r="AR38" s="10" t="str">
        <f t="shared" ca="1" si="5"/>
        <v/>
      </c>
      <c r="AS38" s="10" t="str">
        <f t="shared" ca="1" si="5"/>
        <v/>
      </c>
      <c r="AT38" s="10" t="str">
        <f t="shared" ca="1" si="5"/>
        <v/>
      </c>
      <c r="AU38" s="10" t="str">
        <f t="shared" ca="1" si="5"/>
        <v/>
      </c>
      <c r="AV38" s="10" t="e">
        <f t="shared" si="5"/>
        <v>#REF!</v>
      </c>
      <c r="AW38" s="10" t="str">
        <f t="shared" ca="1" si="5"/>
        <v/>
      </c>
      <c r="AX38" s="10" t="str">
        <f t="shared" si="5"/>
        <v/>
      </c>
      <c r="AZ38" s="12">
        <f t="shared" ca="1" si="6"/>
        <v>38</v>
      </c>
      <c r="BA38" s="12">
        <f t="shared" ca="1" si="6"/>
        <v>38</v>
      </c>
      <c r="BB38" s="12" t="str">
        <f t="shared" ca="1" si="6"/>
        <v/>
      </c>
      <c r="BC38" s="12" t="str">
        <f t="shared" ca="1" si="6"/>
        <v/>
      </c>
      <c r="BD38" s="12" t="str">
        <f t="shared" ca="1" si="6"/>
        <v/>
      </c>
      <c r="BE38" s="12" t="str">
        <f t="shared" ca="1" si="6"/>
        <v/>
      </c>
      <c r="BF38" s="12" t="str">
        <f t="shared" ca="1" si="6"/>
        <v/>
      </c>
      <c r="BG38" s="12" t="e">
        <f t="shared" si="6"/>
        <v>#REF!</v>
      </c>
      <c r="BH38" s="12" t="str">
        <f t="shared" ca="1" si="6"/>
        <v/>
      </c>
      <c r="BI38" s="12" t="str">
        <f t="shared" si="6"/>
        <v/>
      </c>
    </row>
    <row r="39" spans="1:61" ht="23.25" customHeight="1" x14ac:dyDescent="0.2">
      <c r="A39" s="1">
        <f ca="1">IF(COUNTIF($D39:$L39," ")=10,"",IF(VLOOKUP(MAX($A$1:A38),$A$1:C38,3,FALSE)=0,"",MAX($A$1:A38)+1))</f>
        <v>39</v>
      </c>
      <c r="B39" s="13" t="str">
        <f>$B37</f>
        <v>Антоненко Д.В.</v>
      </c>
      <c r="C39" s="2" t="str">
        <f ca="1">IF($B39="","",$R$3)</f>
        <v>Вт 24.11.20</v>
      </c>
      <c r="D39" s="14" t="str">
        <f t="shared" ref="D39:K39" ca="1" si="41">IF($B39&gt;"",IF(ISERROR(SEARCH($B39,S$3))," ",MID(S$3,FIND("%курс ",S$3,FIND($B39,S$3))+6,7)&amp;"
("&amp;MID(S$3,FIND("ауд.",S$3,FIND($B39,S$3))+4,FIND("№",S$3,FIND("ауд.",S$3,FIND($B39,S$3)))-(FIND("ауд.",S$3,FIND($B39,S$3))+4))&amp;")"),"")</f>
        <v xml:space="preserve"> </v>
      </c>
      <c r="E39" s="14" t="str">
        <f t="shared" ca="1" si="41"/>
        <v xml:space="preserve"> </v>
      </c>
      <c r="F39" s="14" t="str">
        <f t="shared" ca="1" si="41"/>
        <v>С -9 -3
(ДОТ)</v>
      </c>
      <c r="G39" s="14" t="str">
        <f t="shared" ca="1" si="41"/>
        <v xml:space="preserve"> </v>
      </c>
      <c r="H39" s="14" t="str">
        <f t="shared" ca="1" si="41"/>
        <v xml:space="preserve"> </v>
      </c>
      <c r="I39" s="14" t="str">
        <f t="shared" ca="1" si="41"/>
        <v xml:space="preserve"> </v>
      </c>
      <c r="J39" s="14" t="str">
        <f t="shared" ca="1" si="41"/>
        <v xml:space="preserve"> </v>
      </c>
      <c r="K39" s="14" t="str">
        <f t="shared" ca="1" si="41"/>
        <v xml:space="preserve"> </v>
      </c>
      <c r="L39" s="14"/>
      <c r="M39" s="25"/>
      <c r="AD39" s="20" t="str">
        <f t="shared" ca="1" si="40"/>
        <v/>
      </c>
      <c r="AE39" s="20" t="str">
        <f t="shared" ca="1" si="40"/>
        <v/>
      </c>
      <c r="AF39" s="20" t="str">
        <f t="shared" ca="1" si="40"/>
        <v>Вт 24.11.20 11.20 ДОТ)</v>
      </c>
      <c r="AG39" s="20" t="str">
        <f t="shared" ca="1" si="40"/>
        <v/>
      </c>
      <c r="AH39" s="20" t="str">
        <f t="shared" ca="1" si="40"/>
        <v/>
      </c>
      <c r="AI39" s="20" t="str">
        <f t="shared" ca="1" si="40"/>
        <v/>
      </c>
      <c r="AJ39" s="20" t="str">
        <f t="shared" ca="1" si="40"/>
        <v/>
      </c>
      <c r="AK39" s="20" t="e">
        <f>IF(#REF!=" ","",IF(#REF!="","",CONCATENATE($C39," ",#REF!," ",MID(#REF!,10,5))))</f>
        <v>#REF!</v>
      </c>
      <c r="AL39" s="20" t="str">
        <f t="shared" ca="1" si="9"/>
        <v/>
      </c>
      <c r="AM39" s="20" t="str">
        <f t="shared" si="9"/>
        <v/>
      </c>
      <c r="AN39" s="11" t="str">
        <f t="shared" ca="1" si="4"/>
        <v>Антоненко</v>
      </c>
      <c r="AO39" s="10" t="str">
        <f t="shared" ca="1" si="5"/>
        <v/>
      </c>
      <c r="AP39" s="10" t="str">
        <f t="shared" ca="1" si="5"/>
        <v/>
      </c>
      <c r="AQ39" s="10" t="str">
        <f t="shared" ca="1" si="5"/>
        <v>Вт 24.11.20 11.20 ДОТ) Антоненко</v>
      </c>
      <c r="AR39" s="10" t="str">
        <f t="shared" ca="1" si="5"/>
        <v/>
      </c>
      <c r="AS39" s="10" t="str">
        <f t="shared" ca="1" si="5"/>
        <v/>
      </c>
      <c r="AT39" s="10" t="str">
        <f t="shared" ca="1" si="5"/>
        <v/>
      </c>
      <c r="AU39" s="10" t="str">
        <f t="shared" ca="1" si="5"/>
        <v/>
      </c>
      <c r="AV39" s="10" t="e">
        <f t="shared" si="5"/>
        <v>#REF!</v>
      </c>
      <c r="AW39" s="10" t="str">
        <f t="shared" ca="1" si="5"/>
        <v/>
      </c>
      <c r="AX39" s="10" t="str">
        <f t="shared" si="5"/>
        <v/>
      </c>
      <c r="AZ39" s="12" t="str">
        <f t="shared" ca="1" si="6"/>
        <v/>
      </c>
      <c r="BA39" s="12" t="str">
        <f t="shared" ca="1" si="6"/>
        <v/>
      </c>
      <c r="BB39" s="12">
        <f t="shared" ca="1" si="6"/>
        <v>39</v>
      </c>
      <c r="BC39" s="12" t="str">
        <f t="shared" ca="1" si="6"/>
        <v/>
      </c>
      <c r="BD39" s="12" t="str">
        <f t="shared" ca="1" si="6"/>
        <v/>
      </c>
      <c r="BE39" s="12" t="str">
        <f t="shared" ca="1" si="6"/>
        <v/>
      </c>
      <c r="BF39" s="12" t="str">
        <f t="shared" ca="1" si="6"/>
        <v/>
      </c>
      <c r="BG39" s="12" t="e">
        <f t="shared" si="6"/>
        <v>#REF!</v>
      </c>
      <c r="BH39" s="12" t="str">
        <f t="shared" ca="1" si="6"/>
        <v/>
      </c>
      <c r="BI39" s="12" t="str">
        <f t="shared" si="6"/>
        <v/>
      </c>
    </row>
    <row r="40" spans="1:61" ht="23.25" customHeight="1" x14ac:dyDescent="0.2">
      <c r="A40" s="1">
        <f ca="1">IF(COUNTIF($D40:$L40," ")=10,"",IF(VLOOKUP(MAX($A$1:A39),$A$1:C39,3,FALSE)=0,"",MAX($A$1:A39)+1))</f>
        <v>40</v>
      </c>
      <c r="B40" s="13" t="str">
        <f>$B37</f>
        <v>Антоненко Д.В.</v>
      </c>
      <c r="C40" s="2" t="str">
        <f ca="1">IF($B40="","",$R$4)</f>
        <v>Ср 25.11.20</v>
      </c>
      <c r="D40" s="14" t="str">
        <f t="shared" ref="D40:K40" ca="1" si="42">IF($B40&gt;"",IF(ISERROR(SEARCH($B40,S$4))," ",MID(S$4,FIND("%курс ",S$4,FIND($B40,S$4))+6,7)&amp;"
("&amp;MID(S$4,FIND("ауд.",S$4,FIND($B40,S$4))+4,FIND("№",S$4,FIND("ауд.",S$4,FIND($B40,S$4)))-(FIND("ауд.",S$4,FIND($B40,S$4))+4))&amp;")"),"")</f>
        <v xml:space="preserve"> </v>
      </c>
      <c r="E40" s="14" t="str">
        <f t="shared" ca="1" si="42"/>
        <v xml:space="preserve"> </v>
      </c>
      <c r="F40" s="14" t="str">
        <f t="shared" ca="1" si="42"/>
        <v xml:space="preserve"> </v>
      </c>
      <c r="G40" s="14" t="str">
        <f t="shared" ca="1" si="42"/>
        <v xml:space="preserve"> </v>
      </c>
      <c r="H40" s="14" t="str">
        <f t="shared" ca="1" si="42"/>
        <v xml:space="preserve"> </v>
      </c>
      <c r="I40" s="14" t="str">
        <f t="shared" ca="1" si="42"/>
        <v xml:space="preserve"> </v>
      </c>
      <c r="J40" s="14" t="str">
        <f t="shared" ca="1" si="42"/>
        <v xml:space="preserve"> </v>
      </c>
      <c r="K40" s="14" t="str">
        <f t="shared" ca="1" si="42"/>
        <v xml:space="preserve"> </v>
      </c>
      <c r="L40" s="14"/>
      <c r="M40" s="25"/>
      <c r="AD40" s="20" t="str">
        <f t="shared" ca="1" si="40"/>
        <v/>
      </c>
      <c r="AE40" s="20" t="str">
        <f t="shared" ca="1" si="40"/>
        <v/>
      </c>
      <c r="AF40" s="20" t="str">
        <f t="shared" ca="1" si="40"/>
        <v/>
      </c>
      <c r="AG40" s="20" t="str">
        <f t="shared" ca="1" si="40"/>
        <v/>
      </c>
      <c r="AH40" s="20" t="str">
        <f t="shared" ca="1" si="40"/>
        <v/>
      </c>
      <c r="AI40" s="20" t="str">
        <f t="shared" ca="1" si="40"/>
        <v/>
      </c>
      <c r="AJ40" s="20" t="str">
        <f t="shared" ca="1" si="40"/>
        <v/>
      </c>
      <c r="AK40" s="20" t="e">
        <f>IF(#REF!=" ","",IF(#REF!="","",CONCATENATE($C40," ",#REF!," ",MID(#REF!,10,5))))</f>
        <v>#REF!</v>
      </c>
      <c r="AL40" s="20" t="str">
        <f t="shared" ca="1" si="9"/>
        <v/>
      </c>
      <c r="AM40" s="20" t="str">
        <f t="shared" si="9"/>
        <v/>
      </c>
      <c r="AN40" s="11" t="str">
        <f t="shared" ca="1" si="4"/>
        <v>Антоненко</v>
      </c>
      <c r="AO40" s="10" t="str">
        <f t="shared" ca="1" si="5"/>
        <v/>
      </c>
      <c r="AP40" s="10" t="str">
        <f t="shared" ca="1" si="5"/>
        <v/>
      </c>
      <c r="AQ40" s="10" t="str">
        <f t="shared" ca="1" si="5"/>
        <v/>
      </c>
      <c r="AR40" s="10" t="str">
        <f t="shared" ca="1" si="5"/>
        <v/>
      </c>
      <c r="AS40" s="10" t="str">
        <f t="shared" ca="1" si="5"/>
        <v/>
      </c>
      <c r="AT40" s="10" t="str">
        <f t="shared" ca="1" si="5"/>
        <v/>
      </c>
      <c r="AU40" s="10" t="str">
        <f t="shared" ca="1" si="5"/>
        <v/>
      </c>
      <c r="AV40" s="10" t="e">
        <f t="shared" si="5"/>
        <v>#REF!</v>
      </c>
      <c r="AW40" s="10" t="str">
        <f t="shared" ca="1" si="5"/>
        <v/>
      </c>
      <c r="AX40" s="10" t="str">
        <f t="shared" si="5"/>
        <v/>
      </c>
      <c r="AZ40" s="12" t="str">
        <f t="shared" ca="1" si="6"/>
        <v/>
      </c>
      <c r="BA40" s="12" t="str">
        <f t="shared" ca="1" si="6"/>
        <v/>
      </c>
      <c r="BB40" s="12" t="str">
        <f t="shared" ca="1" si="6"/>
        <v/>
      </c>
      <c r="BC40" s="12" t="str">
        <f t="shared" ca="1" si="6"/>
        <v/>
      </c>
      <c r="BD40" s="12" t="str">
        <f t="shared" ca="1" si="6"/>
        <v/>
      </c>
      <c r="BE40" s="12" t="str">
        <f t="shared" ca="1" si="6"/>
        <v/>
      </c>
      <c r="BF40" s="12" t="str">
        <f t="shared" ca="1" si="6"/>
        <v/>
      </c>
      <c r="BG40" s="12" t="e">
        <f t="shared" si="6"/>
        <v>#REF!</v>
      </c>
      <c r="BH40" s="12" t="str">
        <f t="shared" ca="1" si="6"/>
        <v/>
      </c>
      <c r="BI40" s="12" t="str">
        <f t="shared" si="6"/>
        <v/>
      </c>
    </row>
    <row r="41" spans="1:61" ht="23.25" customHeight="1" x14ac:dyDescent="0.2">
      <c r="A41" s="1">
        <f ca="1">IF(COUNTIF($D41:$L41," ")=10,"",IF(VLOOKUP(MAX($A$1:A40),$A$1:C40,3,FALSE)=0,"",MAX($A$1:A40)+1))</f>
        <v>41</v>
      </c>
      <c r="B41" s="13" t="str">
        <f>$B37</f>
        <v>Антоненко Д.В.</v>
      </c>
      <c r="C41" s="2" t="str">
        <f ca="1">IF($B41="","",$R$5)</f>
        <v>Чт 26.11.20</v>
      </c>
      <c r="D41" s="23" t="str">
        <f t="shared" ref="D41:K41" ca="1" si="43">IF($B41&gt;"",IF(ISERROR(SEARCH($B41,S$5))," ",MID(S$5,FIND("%курс ",S$5,FIND($B41,S$5))+6,7)&amp;"
("&amp;MID(S$5,FIND("ауд.",S$5,FIND($B41,S$5))+4,FIND("№",S$5,FIND("ауд.",S$5,FIND($B41,S$5)))-(FIND("ауд.",S$5,FIND($B41,S$5))+4))&amp;")"),"")</f>
        <v xml:space="preserve"> </v>
      </c>
      <c r="E41" s="23" t="str">
        <f t="shared" ca="1" si="43"/>
        <v xml:space="preserve"> </v>
      </c>
      <c r="F41" s="23" t="str">
        <f t="shared" ca="1" si="43"/>
        <v xml:space="preserve"> </v>
      </c>
      <c r="G41" s="23" t="str">
        <f t="shared" ca="1" si="43"/>
        <v xml:space="preserve"> </v>
      </c>
      <c r="H41" s="23" t="str">
        <f t="shared" ca="1" si="43"/>
        <v xml:space="preserve"> </v>
      </c>
      <c r="I41" s="23" t="str">
        <f t="shared" ca="1" si="43"/>
        <v xml:space="preserve"> </v>
      </c>
      <c r="J41" s="23" t="str">
        <f t="shared" ca="1" si="43"/>
        <v xml:space="preserve"> </v>
      </c>
      <c r="K41" s="23" t="str">
        <f t="shared" ca="1" si="43"/>
        <v xml:space="preserve"> </v>
      </c>
      <c r="L41" s="23"/>
      <c r="M41" s="25"/>
      <c r="Q41" s="16"/>
      <c r="R41" s="26"/>
      <c r="AD41" s="20" t="str">
        <f t="shared" ca="1" si="40"/>
        <v/>
      </c>
      <c r="AE41" s="20" t="str">
        <f t="shared" ca="1" si="40"/>
        <v/>
      </c>
      <c r="AF41" s="20" t="str">
        <f t="shared" ca="1" si="40"/>
        <v/>
      </c>
      <c r="AG41" s="20" t="str">
        <f t="shared" ca="1" si="40"/>
        <v/>
      </c>
      <c r="AH41" s="20" t="str">
        <f t="shared" ca="1" si="40"/>
        <v/>
      </c>
      <c r="AI41" s="20" t="str">
        <f t="shared" ca="1" si="40"/>
        <v/>
      </c>
      <c r="AJ41" s="20" t="str">
        <f t="shared" ca="1" si="40"/>
        <v/>
      </c>
      <c r="AK41" s="20" t="e">
        <f>IF(#REF!=" ","",IF(#REF!="","",CONCATENATE($C41," ",#REF!," ",MID(#REF!,10,5))))</f>
        <v>#REF!</v>
      </c>
      <c r="AL41" s="20" t="str">
        <f t="shared" ca="1" si="9"/>
        <v/>
      </c>
      <c r="AM41" s="20" t="str">
        <f t="shared" si="9"/>
        <v/>
      </c>
      <c r="AN41" s="11" t="str">
        <f t="shared" ca="1" si="4"/>
        <v>Антоненко</v>
      </c>
      <c r="AO41" s="10" t="str">
        <f t="shared" ref="AO41:AX56" ca="1" si="44">IF(AD41="","",CONCATENATE(AD41," ",$AN41))</f>
        <v/>
      </c>
      <c r="AP41" s="10" t="str">
        <f t="shared" ca="1" si="44"/>
        <v/>
      </c>
      <c r="AQ41" s="10" t="str">
        <f t="shared" ca="1" si="44"/>
        <v/>
      </c>
      <c r="AR41" s="10" t="str">
        <f t="shared" ca="1" si="44"/>
        <v/>
      </c>
      <c r="AS41" s="10" t="str">
        <f t="shared" ca="1" si="44"/>
        <v/>
      </c>
      <c r="AT41" s="10" t="str">
        <f t="shared" ca="1" si="44"/>
        <v/>
      </c>
      <c r="AU41" s="10" t="str">
        <f t="shared" ca="1" si="44"/>
        <v/>
      </c>
      <c r="AV41" s="10" t="e">
        <f t="shared" si="44"/>
        <v>#REF!</v>
      </c>
      <c r="AW41" s="10" t="str">
        <f t="shared" ca="1" si="44"/>
        <v/>
      </c>
      <c r="AX41" s="10" t="str">
        <f t="shared" si="44"/>
        <v/>
      </c>
      <c r="AZ41" s="12" t="str">
        <f t="shared" ref="AZ41:BI56" ca="1" si="45">IF(AD41="","",ROW())</f>
        <v/>
      </c>
      <c r="BA41" s="12" t="str">
        <f t="shared" ca="1" si="45"/>
        <v/>
      </c>
      <c r="BB41" s="12" t="str">
        <f t="shared" ca="1" si="45"/>
        <v/>
      </c>
      <c r="BC41" s="12" t="str">
        <f t="shared" ca="1" si="45"/>
        <v/>
      </c>
      <c r="BD41" s="12" t="str">
        <f t="shared" ca="1" si="45"/>
        <v/>
      </c>
      <c r="BE41" s="12" t="str">
        <f t="shared" ca="1" si="45"/>
        <v/>
      </c>
      <c r="BF41" s="12" t="str">
        <f t="shared" ca="1" si="45"/>
        <v/>
      </c>
      <c r="BG41" s="12" t="e">
        <f t="shared" si="45"/>
        <v>#REF!</v>
      </c>
      <c r="BH41" s="12" t="str">
        <f t="shared" ca="1" si="45"/>
        <v/>
      </c>
      <c r="BI41" s="12" t="str">
        <f t="shared" si="45"/>
        <v/>
      </c>
    </row>
    <row r="42" spans="1:61" ht="23.25" customHeight="1" x14ac:dyDescent="0.2">
      <c r="A42" s="1">
        <f ca="1">IF(COUNTIF($D42:$L42," ")=10,"",IF(VLOOKUP(MAX($A$1:A41),$A$1:C41,3,FALSE)=0,"",MAX($A$1:A41)+1))</f>
        <v>42</v>
      </c>
      <c r="B42" s="13" t="str">
        <f>$B37</f>
        <v>Антоненко Д.В.</v>
      </c>
      <c r="C42" s="2" t="str">
        <f ca="1">IF($B42="","",$R$6)</f>
        <v>Пт 27.11.20</v>
      </c>
      <c r="D42" s="23" t="str">
        <f t="shared" ref="D42:K42" ca="1" si="46">IF($B42&gt;"",IF(ISERROR(SEARCH($B42,S$6))," ",MID(S$6,FIND("%курс ",S$6,FIND($B42,S$6))+6,7)&amp;"
("&amp;MID(S$6,FIND("ауд.",S$6,FIND($B42,S$6))+4,FIND("№",S$6,FIND("ауд.",S$6,FIND($B42,S$6)))-(FIND("ауд.",S$6,FIND($B42,S$6))+4))&amp;")"),"")</f>
        <v xml:space="preserve"> </v>
      </c>
      <c r="E42" s="23" t="str">
        <f t="shared" ca="1" si="46"/>
        <v xml:space="preserve"> </v>
      </c>
      <c r="F42" s="23" t="str">
        <f t="shared" ca="1" si="46"/>
        <v xml:space="preserve"> </v>
      </c>
      <c r="G42" s="23" t="str">
        <f t="shared" ca="1" si="46"/>
        <v xml:space="preserve"> </v>
      </c>
      <c r="H42" s="23" t="str">
        <f t="shared" ca="1" si="46"/>
        <v xml:space="preserve"> </v>
      </c>
      <c r="I42" s="23" t="str">
        <f t="shared" ca="1" si="46"/>
        <v xml:space="preserve"> </v>
      </c>
      <c r="J42" s="23" t="str">
        <f t="shared" ca="1" si="46"/>
        <v xml:space="preserve"> </v>
      </c>
      <c r="K42" s="23" t="str">
        <f t="shared" ca="1" si="46"/>
        <v xml:space="preserve"> </v>
      </c>
      <c r="L42" s="23"/>
      <c r="M42" s="25"/>
      <c r="Q42" s="27"/>
      <c r="R42" s="26"/>
      <c r="AD42" s="20" t="str">
        <f t="shared" ca="1" si="40"/>
        <v/>
      </c>
      <c r="AE42" s="20" t="str">
        <f t="shared" ca="1" si="40"/>
        <v/>
      </c>
      <c r="AF42" s="20" t="str">
        <f t="shared" ca="1" si="40"/>
        <v/>
      </c>
      <c r="AG42" s="20" t="str">
        <f t="shared" ca="1" si="40"/>
        <v/>
      </c>
      <c r="AH42" s="20" t="str">
        <f t="shared" ca="1" si="40"/>
        <v/>
      </c>
      <c r="AI42" s="20" t="str">
        <f t="shared" ca="1" si="40"/>
        <v/>
      </c>
      <c r="AJ42" s="20" t="str">
        <f t="shared" ca="1" si="40"/>
        <v/>
      </c>
      <c r="AK42" s="20" t="e">
        <f>IF(#REF!=" ","",IF(#REF!="","",CONCATENATE($C42," ",#REF!," ",MID(#REF!,10,5))))</f>
        <v>#REF!</v>
      </c>
      <c r="AL42" s="20" t="str">
        <f t="shared" ca="1" si="9"/>
        <v/>
      </c>
      <c r="AM42" s="20" t="str">
        <f t="shared" si="9"/>
        <v/>
      </c>
      <c r="AN42" s="11" t="str">
        <f t="shared" ca="1" si="4"/>
        <v>Антоненко</v>
      </c>
      <c r="AO42" s="10" t="str">
        <f t="shared" ca="1" si="44"/>
        <v/>
      </c>
      <c r="AP42" s="10" t="str">
        <f t="shared" ca="1" si="44"/>
        <v/>
      </c>
      <c r="AQ42" s="10" t="str">
        <f t="shared" ca="1" si="44"/>
        <v/>
      </c>
      <c r="AR42" s="10" t="str">
        <f t="shared" ca="1" si="44"/>
        <v/>
      </c>
      <c r="AS42" s="10" t="str">
        <f t="shared" ca="1" si="44"/>
        <v/>
      </c>
      <c r="AT42" s="10" t="str">
        <f t="shared" ca="1" si="44"/>
        <v/>
      </c>
      <c r="AU42" s="10" t="str">
        <f t="shared" ca="1" si="44"/>
        <v/>
      </c>
      <c r="AV42" s="10" t="e">
        <f t="shared" si="44"/>
        <v>#REF!</v>
      </c>
      <c r="AW42" s="10" t="str">
        <f t="shared" ca="1" si="44"/>
        <v/>
      </c>
      <c r="AX42" s="10" t="str">
        <f t="shared" si="44"/>
        <v/>
      </c>
      <c r="AZ42" s="12" t="str">
        <f t="shared" ca="1" si="45"/>
        <v/>
      </c>
      <c r="BA42" s="12" t="str">
        <f t="shared" ca="1" si="45"/>
        <v/>
      </c>
      <c r="BB42" s="12" t="str">
        <f t="shared" ca="1" si="45"/>
        <v/>
      </c>
      <c r="BC42" s="12" t="str">
        <f t="shared" ca="1" si="45"/>
        <v/>
      </c>
      <c r="BD42" s="12" t="str">
        <f t="shared" ca="1" si="45"/>
        <v/>
      </c>
      <c r="BE42" s="12" t="str">
        <f t="shared" ca="1" si="45"/>
        <v/>
      </c>
      <c r="BF42" s="12" t="str">
        <f t="shared" ca="1" si="45"/>
        <v/>
      </c>
      <c r="BG42" s="12" t="e">
        <f t="shared" si="45"/>
        <v>#REF!</v>
      </c>
      <c r="BH42" s="12" t="str">
        <f t="shared" ca="1" si="45"/>
        <v/>
      </c>
      <c r="BI42" s="12" t="str">
        <f t="shared" si="45"/>
        <v/>
      </c>
    </row>
    <row r="43" spans="1:61" ht="23.25" customHeight="1" x14ac:dyDescent="0.2">
      <c r="A43" s="1">
        <f ca="1">IF(COUNTIF($D43:$L43," ")=10,"",IF(VLOOKUP(MAX($A$1:A42),$A$1:C42,3,FALSE)=0,"",MAX($A$1:A42)+1))</f>
        <v>43</v>
      </c>
      <c r="B43" s="13" t="str">
        <f>$B37</f>
        <v>Антоненко Д.В.</v>
      </c>
      <c r="C43" s="2" t="str">
        <f ca="1">IF($B43="","",$R$7)</f>
        <v>Сб 28.11.20</v>
      </c>
      <c r="D43" s="23" t="str">
        <f t="shared" ref="D43:K43" ca="1" si="47">IF($B43&gt;"",IF(ISERROR(SEARCH($B43,S$7))," ",MID(S$7,FIND("%курс ",S$7,FIND($B43,S$7))+6,7)&amp;"
("&amp;MID(S$7,FIND("ауд.",S$7,FIND($B43,S$7))+4,FIND("№",S$7,FIND("ауд.",S$7,FIND($B43,S$7)))-(FIND("ауд.",S$7,FIND($B43,S$7))+4))&amp;")"),"")</f>
        <v xml:space="preserve"> </v>
      </c>
      <c r="E43" s="23" t="str">
        <f t="shared" ca="1" si="47"/>
        <v>С -9 -3
(ДОТ)</v>
      </c>
      <c r="F43" s="23" t="str">
        <f t="shared" ca="1" si="47"/>
        <v xml:space="preserve"> </v>
      </c>
      <c r="G43" s="23" t="str">
        <f t="shared" ca="1" si="47"/>
        <v xml:space="preserve"> </v>
      </c>
      <c r="H43" s="23" t="str">
        <f t="shared" ca="1" si="47"/>
        <v xml:space="preserve"> </v>
      </c>
      <c r="I43" s="23" t="str">
        <f t="shared" ca="1" si="47"/>
        <v xml:space="preserve"> </v>
      </c>
      <c r="J43" s="23" t="str">
        <f t="shared" ca="1" si="47"/>
        <v xml:space="preserve"> </v>
      </c>
      <c r="K43" s="23" t="str">
        <f t="shared" ca="1" si="47"/>
        <v xml:space="preserve"> </v>
      </c>
      <c r="L43" s="23"/>
      <c r="M43" s="17"/>
      <c r="Q43" s="27"/>
      <c r="R43" s="26"/>
      <c r="AD43" s="20" t="str">
        <f t="shared" ca="1" si="40"/>
        <v/>
      </c>
      <c r="AE43" s="20" t="str">
        <f t="shared" ca="1" si="40"/>
        <v>Сб 28.11.20  9.40 ДОТ)</v>
      </c>
      <c r="AF43" s="20" t="str">
        <f t="shared" ca="1" si="40"/>
        <v/>
      </c>
      <c r="AG43" s="20" t="str">
        <f t="shared" ca="1" si="40"/>
        <v/>
      </c>
      <c r="AH43" s="20" t="str">
        <f t="shared" ca="1" si="40"/>
        <v/>
      </c>
      <c r="AI43" s="20" t="str">
        <f t="shared" ca="1" si="40"/>
        <v/>
      </c>
      <c r="AJ43" s="20" t="str">
        <f t="shared" ca="1" si="40"/>
        <v/>
      </c>
      <c r="AK43" s="20" t="e">
        <f>IF(#REF!=" ","",IF(#REF!="","",CONCATENATE($C43," ",#REF!," ",MID(#REF!,10,5))))</f>
        <v>#REF!</v>
      </c>
      <c r="AL43" s="20" t="str">
        <f t="shared" ca="1" si="9"/>
        <v/>
      </c>
      <c r="AM43" s="20" t="str">
        <f t="shared" si="9"/>
        <v/>
      </c>
      <c r="AN43" s="11" t="str">
        <f t="shared" ca="1" si="4"/>
        <v>Антоненко</v>
      </c>
      <c r="AO43" s="10" t="str">
        <f t="shared" ca="1" si="44"/>
        <v/>
      </c>
      <c r="AP43" s="10" t="str">
        <f t="shared" ca="1" si="44"/>
        <v>Сб 28.11.20  9.40 ДОТ) Антоненко</v>
      </c>
      <c r="AQ43" s="10" t="str">
        <f t="shared" ca="1" si="44"/>
        <v/>
      </c>
      <c r="AR43" s="10" t="str">
        <f t="shared" ca="1" si="44"/>
        <v/>
      </c>
      <c r="AS43" s="10" t="str">
        <f t="shared" ca="1" si="44"/>
        <v/>
      </c>
      <c r="AT43" s="10" t="str">
        <f t="shared" ca="1" si="44"/>
        <v/>
      </c>
      <c r="AU43" s="10" t="str">
        <f t="shared" ca="1" si="44"/>
        <v/>
      </c>
      <c r="AV43" s="10" t="e">
        <f t="shared" si="44"/>
        <v>#REF!</v>
      </c>
      <c r="AW43" s="10" t="str">
        <f t="shared" ca="1" si="44"/>
        <v/>
      </c>
      <c r="AX43" s="10" t="str">
        <f t="shared" si="44"/>
        <v/>
      </c>
      <c r="AZ43" s="12" t="str">
        <f t="shared" ca="1" si="45"/>
        <v/>
      </c>
      <c r="BA43" s="12">
        <f t="shared" ca="1" si="45"/>
        <v>43</v>
      </c>
      <c r="BB43" s="12" t="str">
        <f t="shared" ca="1" si="45"/>
        <v/>
      </c>
      <c r="BC43" s="12" t="str">
        <f t="shared" ca="1" si="45"/>
        <v/>
      </c>
      <c r="BD43" s="12" t="str">
        <f t="shared" ca="1" si="45"/>
        <v/>
      </c>
      <c r="BE43" s="12" t="str">
        <f t="shared" ca="1" si="45"/>
        <v/>
      </c>
      <c r="BF43" s="12" t="str">
        <f t="shared" ca="1" si="45"/>
        <v/>
      </c>
      <c r="BG43" s="12" t="e">
        <f t="shared" si="45"/>
        <v>#REF!</v>
      </c>
      <c r="BH43" s="12" t="str">
        <f t="shared" ca="1" si="45"/>
        <v/>
      </c>
      <c r="BI43" s="12" t="str">
        <f t="shared" si="45"/>
        <v/>
      </c>
    </row>
    <row r="44" spans="1:61" ht="23.25" customHeight="1" x14ac:dyDescent="0.2">
      <c r="A44" s="1">
        <f ca="1">IF(COUNTIF($D44:$L44," ")=10,"",IF(VLOOKUP(MAX($A$1:A43),$A$1:C43,3,FALSE)=0,"",MAX($A$1:A43)+1))</f>
        <v>44</v>
      </c>
      <c r="B44" s="13" t="str">
        <f>$B37</f>
        <v>Антоненко Д.В.</v>
      </c>
      <c r="C44" s="2" t="str">
        <f ca="1">IF($B44="","",$R$8)</f>
        <v>Вс 29.11.20</v>
      </c>
      <c r="D44" s="23" t="str">
        <f t="shared" ref="D44:K44" ca="1" si="48">IF($B44&gt;"",IF(ISERROR(SEARCH($B44,S$8))," ",MID(S$8,FIND("%курс ",S$8,FIND($B44,S$8))+6,7)&amp;"
("&amp;MID(S$8,FIND("ауд.",S$8,FIND($B44,S$8))+4,FIND("№",S$8,FIND("ауд.",S$8,FIND($B44,S$8)))-(FIND("ауд.",S$8,FIND($B44,S$8))+4))&amp;")"),"")</f>
        <v xml:space="preserve"> </v>
      </c>
      <c r="E44" s="23" t="str">
        <f t="shared" ca="1" si="48"/>
        <v xml:space="preserve"> </v>
      </c>
      <c r="F44" s="23" t="str">
        <f t="shared" ca="1" si="48"/>
        <v xml:space="preserve"> </v>
      </c>
      <c r="G44" s="23" t="str">
        <f t="shared" ca="1" si="48"/>
        <v xml:space="preserve"> </v>
      </c>
      <c r="H44" s="23" t="str">
        <f t="shared" ca="1" si="48"/>
        <v xml:space="preserve"> </v>
      </c>
      <c r="I44" s="23" t="str">
        <f t="shared" ca="1" si="48"/>
        <v xml:space="preserve"> </v>
      </c>
      <c r="J44" s="23" t="str">
        <f t="shared" ca="1" si="48"/>
        <v xml:space="preserve"> </v>
      </c>
      <c r="K44" s="23" t="str">
        <f t="shared" ca="1" si="48"/>
        <v xml:space="preserve"> </v>
      </c>
      <c r="L44" s="23"/>
      <c r="M44" s="25"/>
      <c r="Q44" s="27"/>
      <c r="R44" s="26"/>
      <c r="AD44" s="20" t="str">
        <f t="shared" ca="1" si="40"/>
        <v/>
      </c>
      <c r="AE44" s="20" t="str">
        <f t="shared" ca="1" si="40"/>
        <v/>
      </c>
      <c r="AF44" s="20" t="str">
        <f t="shared" ca="1" si="40"/>
        <v/>
      </c>
      <c r="AG44" s="20" t="str">
        <f t="shared" ca="1" si="40"/>
        <v/>
      </c>
      <c r="AH44" s="20" t="str">
        <f t="shared" ca="1" si="40"/>
        <v/>
      </c>
      <c r="AI44" s="20" t="str">
        <f t="shared" ca="1" si="40"/>
        <v/>
      </c>
      <c r="AJ44" s="20" t="str">
        <f t="shared" ca="1" si="40"/>
        <v/>
      </c>
      <c r="AK44" s="20" t="e">
        <f>IF(#REF!=" ","",IF(#REF!="","",CONCATENATE($C44," ",#REF!," ",MID(#REF!,10,5))))</f>
        <v>#REF!</v>
      </c>
      <c r="AL44" s="20" t="str">
        <f t="shared" ca="1" si="9"/>
        <v/>
      </c>
      <c r="AM44" s="20" t="str">
        <f t="shared" si="9"/>
        <v/>
      </c>
      <c r="AN44" s="11" t="str">
        <f t="shared" ca="1" si="4"/>
        <v>Антоненко</v>
      </c>
      <c r="AO44" s="10" t="str">
        <f t="shared" ca="1" si="44"/>
        <v/>
      </c>
      <c r="AP44" s="10" t="str">
        <f t="shared" ca="1" si="44"/>
        <v/>
      </c>
      <c r="AQ44" s="10" t="str">
        <f t="shared" ca="1" si="44"/>
        <v/>
      </c>
      <c r="AR44" s="10" t="str">
        <f t="shared" ca="1" si="44"/>
        <v/>
      </c>
      <c r="AS44" s="10" t="str">
        <f t="shared" ca="1" si="44"/>
        <v/>
      </c>
      <c r="AT44" s="10" t="str">
        <f t="shared" ca="1" si="44"/>
        <v/>
      </c>
      <c r="AU44" s="10" t="str">
        <f t="shared" ca="1" si="44"/>
        <v/>
      </c>
      <c r="AV44" s="10" t="e">
        <f t="shared" si="44"/>
        <v>#REF!</v>
      </c>
      <c r="AW44" s="10" t="str">
        <f t="shared" ca="1" si="44"/>
        <v/>
      </c>
      <c r="AX44" s="10" t="str">
        <f t="shared" si="44"/>
        <v/>
      </c>
      <c r="AZ44" s="12" t="str">
        <f t="shared" ca="1" si="45"/>
        <v/>
      </c>
      <c r="BA44" s="12" t="str">
        <f t="shared" ca="1" si="45"/>
        <v/>
      </c>
      <c r="BB44" s="12" t="str">
        <f t="shared" ca="1" si="45"/>
        <v/>
      </c>
      <c r="BC44" s="12" t="str">
        <f t="shared" ca="1" si="45"/>
        <v/>
      </c>
      <c r="BD44" s="12" t="str">
        <f t="shared" ca="1" si="45"/>
        <v/>
      </c>
      <c r="BE44" s="12" t="str">
        <f t="shared" ca="1" si="45"/>
        <v/>
      </c>
      <c r="BF44" s="12" t="str">
        <f t="shared" ca="1" si="45"/>
        <v/>
      </c>
      <c r="BG44" s="12" t="e">
        <f t="shared" si="45"/>
        <v>#REF!</v>
      </c>
      <c r="BH44" s="12" t="str">
        <f t="shared" ca="1" si="45"/>
        <v/>
      </c>
      <c r="BI44" s="12" t="str">
        <f t="shared" si="45"/>
        <v/>
      </c>
    </row>
    <row r="45" spans="1:61" ht="23.25" customHeight="1" x14ac:dyDescent="0.2">
      <c r="A45" s="1">
        <f ca="1">IF(COUNTIF($D45:$L45," ")=10,"",IF(VLOOKUP(MAX($A$1:A44),$A$1:C44,3,FALSE)=0,"",MAX($A$1:A44)+1))</f>
        <v>45</v>
      </c>
      <c r="C45" s="2"/>
      <c r="D45" s="23"/>
      <c r="E45" s="23"/>
      <c r="F45" s="23"/>
      <c r="G45" s="23"/>
      <c r="H45" s="23"/>
      <c r="I45" s="23"/>
      <c r="J45" s="23"/>
      <c r="K45" s="23"/>
      <c r="L45" s="23"/>
      <c r="M45" s="25"/>
      <c r="AD45" s="20"/>
      <c r="AE45" s="20"/>
      <c r="AF45" s="20"/>
      <c r="AG45" s="20"/>
      <c r="AH45" s="20"/>
      <c r="AI45" s="20"/>
      <c r="AJ45" s="20"/>
      <c r="AK45" s="20"/>
      <c r="AL45" s="20"/>
      <c r="AM45" s="20"/>
      <c r="AN45" s="11" t="str">
        <f t="shared" si="4"/>
        <v/>
      </c>
      <c r="AO45" s="10" t="str">
        <f t="shared" si="44"/>
        <v/>
      </c>
      <c r="AP45" s="10" t="str">
        <f t="shared" si="44"/>
        <v/>
      </c>
      <c r="AQ45" s="10" t="str">
        <f t="shared" si="44"/>
        <v/>
      </c>
      <c r="AR45" s="10" t="str">
        <f t="shared" si="44"/>
        <v/>
      </c>
      <c r="AS45" s="10" t="str">
        <f t="shared" si="44"/>
        <v/>
      </c>
      <c r="AT45" s="10" t="str">
        <f t="shared" si="44"/>
        <v/>
      </c>
      <c r="AU45" s="10" t="str">
        <f t="shared" si="44"/>
        <v/>
      </c>
      <c r="AV45" s="10" t="str">
        <f t="shared" si="44"/>
        <v/>
      </c>
      <c r="AW45" s="10" t="str">
        <f t="shared" si="44"/>
        <v/>
      </c>
      <c r="AX45" s="10" t="str">
        <f t="shared" si="44"/>
        <v/>
      </c>
      <c r="AZ45" s="12" t="str">
        <f t="shared" si="45"/>
        <v/>
      </c>
      <c r="BA45" s="12" t="str">
        <f t="shared" si="45"/>
        <v/>
      </c>
      <c r="BB45" s="12" t="str">
        <f t="shared" si="45"/>
        <v/>
      </c>
      <c r="BC45" s="12" t="str">
        <f t="shared" si="45"/>
        <v/>
      </c>
      <c r="BD45" s="12" t="str">
        <f t="shared" si="45"/>
        <v/>
      </c>
      <c r="BE45" s="12" t="str">
        <f t="shared" si="45"/>
        <v/>
      </c>
      <c r="BF45" s="12" t="str">
        <f t="shared" si="45"/>
        <v/>
      </c>
      <c r="BG45" s="12" t="str">
        <f t="shared" si="45"/>
        <v/>
      </c>
      <c r="BH45" s="12" t="str">
        <f t="shared" si="45"/>
        <v/>
      </c>
      <c r="BI45" s="12" t="str">
        <f t="shared" si="45"/>
        <v/>
      </c>
    </row>
    <row r="46" spans="1:61" ht="23.25" customHeight="1" x14ac:dyDescent="0.2">
      <c r="A46" s="1">
        <f ca="1">IF(COUNTIF($D47:$L53," ")=70,"",MAX($A$1:A45)+1)</f>
        <v>46</v>
      </c>
      <c r="B46" s="2" t="str">
        <f>IF($C46="","",$C46)</f>
        <v>Арндт И.В.</v>
      </c>
      <c r="C46" s="3" t="str">
        <f>IF(ISERROR(VLOOKUP((ROW()-1)/9+1,'[1]Преподавательский состав'!$A$2:$B$181,2,FALSE)),"",VLOOKUP((ROW()-1)/9+1,'[1]Преподавательский состав'!$A$2:$B$181,2,FALSE))</f>
        <v>Арндт И.В.</v>
      </c>
      <c r="D46" s="3" t="str">
        <f>IF($C46="","",T(" 8.00"))</f>
        <v xml:space="preserve"> 8.00</v>
      </c>
      <c r="E46" s="3" t="str">
        <f>IF($C46="","",T(" 9.40"))</f>
        <v xml:space="preserve"> 9.40</v>
      </c>
      <c r="F46" s="3" t="str">
        <f>IF($C46="","",T("11.20"))</f>
        <v>11.20</v>
      </c>
      <c r="G46" s="4" t="str">
        <f>IF($C46="","",T(""))</f>
        <v/>
      </c>
      <c r="H46" s="4" t="str">
        <f>IF($C46="","",T("13.30"))</f>
        <v>13.30</v>
      </c>
      <c r="I46" s="4" t="str">
        <f>IF($C46="","",T("15.10"))</f>
        <v>15.10</v>
      </c>
      <c r="J46" s="3" t="str">
        <f>IF($C46="","",T("17.00"))</f>
        <v>17.00</v>
      </c>
      <c r="K46" s="3" t="str">
        <f>IF($C46="","",T("18.40"))</f>
        <v>18.40</v>
      </c>
      <c r="L46" s="3"/>
      <c r="M46" s="25"/>
      <c r="AD46" s="20"/>
      <c r="AE46" s="20"/>
      <c r="AF46" s="20"/>
      <c r="AG46" s="20"/>
      <c r="AH46" s="20"/>
      <c r="AI46" s="20"/>
      <c r="AJ46" s="20"/>
      <c r="AK46" s="20"/>
      <c r="AL46" s="20"/>
      <c r="AM46" s="20"/>
      <c r="AN46" s="11" t="str">
        <f t="shared" si="4"/>
        <v/>
      </c>
      <c r="AO46" s="10" t="str">
        <f t="shared" si="44"/>
        <v/>
      </c>
      <c r="AP46" s="10" t="str">
        <f t="shared" si="44"/>
        <v/>
      </c>
      <c r="AQ46" s="10" t="str">
        <f t="shared" si="44"/>
        <v/>
      </c>
      <c r="AR46" s="10" t="str">
        <f t="shared" si="44"/>
        <v/>
      </c>
      <c r="AS46" s="10" t="str">
        <f t="shared" si="44"/>
        <v/>
      </c>
      <c r="AT46" s="10" t="str">
        <f t="shared" si="44"/>
        <v/>
      </c>
      <c r="AU46" s="10" t="str">
        <f t="shared" si="44"/>
        <v/>
      </c>
      <c r="AV46" s="10" t="str">
        <f t="shared" si="44"/>
        <v/>
      </c>
      <c r="AW46" s="10" t="str">
        <f t="shared" si="44"/>
        <v/>
      </c>
      <c r="AX46" s="10" t="str">
        <f t="shared" si="44"/>
        <v/>
      </c>
      <c r="AZ46" s="12" t="str">
        <f t="shared" si="45"/>
        <v/>
      </c>
      <c r="BA46" s="12" t="str">
        <f t="shared" si="45"/>
        <v/>
      </c>
      <c r="BB46" s="12" t="str">
        <f t="shared" si="45"/>
        <v/>
      </c>
      <c r="BC46" s="12" t="str">
        <f t="shared" si="45"/>
        <v/>
      </c>
      <c r="BD46" s="12" t="str">
        <f t="shared" si="45"/>
        <v/>
      </c>
      <c r="BE46" s="12" t="str">
        <f t="shared" si="45"/>
        <v/>
      </c>
      <c r="BF46" s="12" t="str">
        <f t="shared" si="45"/>
        <v/>
      </c>
      <c r="BG46" s="12" t="str">
        <f t="shared" si="45"/>
        <v/>
      </c>
      <c r="BH46" s="12" t="str">
        <f t="shared" si="45"/>
        <v/>
      </c>
      <c r="BI46" s="12" t="str">
        <f t="shared" si="45"/>
        <v/>
      </c>
    </row>
    <row r="47" spans="1:61" ht="23.25" customHeight="1" x14ac:dyDescent="0.2">
      <c r="A47" s="1">
        <f ca="1">IF(COUNTIF($D47:$L47," ")=10,"",IF(VLOOKUP(MAX($A$1:A46),$A$1:C46,3,FALSE)=0,"",MAX($A$1:A46)+1))</f>
        <v>47</v>
      </c>
      <c r="B47" s="13" t="str">
        <f>$B46</f>
        <v>Арндт И.В.</v>
      </c>
      <c r="C47" s="2" t="str">
        <f ca="1">IF($B47="","",$R$2)</f>
        <v>Пн 23.11.20</v>
      </c>
      <c r="D47" s="14" t="str">
        <f t="shared" ref="D47:K47" ca="1" si="49">IF($B47&gt;"",IF(ISERROR(SEARCH($B47,S$2))," ",MID(S$2,FIND("%курс ",S$2,FIND($B47,S$2))+6,7)&amp;"
("&amp;MID(S$2,FIND("ауд.",S$2,FIND($B47,S$2))+4,FIND("№",S$2,FIND("ауд.",S$2,FIND($B47,S$2)))-(FIND("ауд.",S$2,FIND($B47,S$2))+4))&amp;")"),"")</f>
        <v xml:space="preserve"> </v>
      </c>
      <c r="E47" s="14" t="str">
        <f t="shared" ca="1" si="49"/>
        <v xml:space="preserve"> </v>
      </c>
      <c r="F47" s="14" t="str">
        <f t="shared" ca="1" si="49"/>
        <v xml:space="preserve"> </v>
      </c>
      <c r="G47" s="14" t="str">
        <f t="shared" ca="1" si="49"/>
        <v xml:space="preserve"> </v>
      </c>
      <c r="H47" s="14" t="str">
        <f t="shared" ca="1" si="49"/>
        <v xml:space="preserve"> </v>
      </c>
      <c r="I47" s="14" t="str">
        <f t="shared" ca="1" si="49"/>
        <v xml:space="preserve"> </v>
      </c>
      <c r="J47" s="14" t="str">
        <f t="shared" ca="1" si="49"/>
        <v xml:space="preserve"> </v>
      </c>
      <c r="K47" s="14" t="str">
        <f t="shared" ca="1" si="49"/>
        <v xml:space="preserve"> </v>
      </c>
      <c r="L47" s="14"/>
      <c r="M47" s="25"/>
      <c r="AD47" s="20" t="str">
        <f t="shared" ref="AD47:AJ53" ca="1" si="50">IF(D47=" ","",IF(D47="","",CONCATENATE($C47," ",D$1," ",MID(D47,10,5))))</f>
        <v/>
      </c>
      <c r="AE47" s="20" t="str">
        <f t="shared" ca="1" si="50"/>
        <v/>
      </c>
      <c r="AF47" s="20" t="str">
        <f t="shared" ca="1" si="50"/>
        <v/>
      </c>
      <c r="AG47" s="20" t="str">
        <f t="shared" ca="1" si="50"/>
        <v/>
      </c>
      <c r="AH47" s="20" t="str">
        <f t="shared" ca="1" si="50"/>
        <v/>
      </c>
      <c r="AI47" s="20" t="str">
        <f t="shared" ca="1" si="50"/>
        <v/>
      </c>
      <c r="AJ47" s="20" t="str">
        <f t="shared" ca="1" si="50"/>
        <v/>
      </c>
      <c r="AK47" s="20" t="e">
        <f>IF(#REF!=" ","",IF(#REF!="","",CONCATENATE($C47," ",#REF!," ",MID(#REF!,10,5))))</f>
        <v>#REF!</v>
      </c>
      <c r="AL47" s="20" t="str">
        <f t="shared" ca="1" si="9"/>
        <v/>
      </c>
      <c r="AM47" s="20" t="str">
        <f t="shared" si="9"/>
        <v/>
      </c>
      <c r="AN47" s="11" t="str">
        <f t="shared" ca="1" si="4"/>
        <v>Арндт</v>
      </c>
      <c r="AO47" s="10" t="str">
        <f t="shared" ca="1" si="44"/>
        <v/>
      </c>
      <c r="AP47" s="10" t="str">
        <f t="shared" ca="1" si="44"/>
        <v/>
      </c>
      <c r="AQ47" s="10" t="str">
        <f t="shared" ca="1" si="44"/>
        <v/>
      </c>
      <c r="AR47" s="10" t="str">
        <f t="shared" ca="1" si="44"/>
        <v/>
      </c>
      <c r="AS47" s="10" t="str">
        <f t="shared" ca="1" si="44"/>
        <v/>
      </c>
      <c r="AT47" s="10" t="str">
        <f t="shared" ca="1" si="44"/>
        <v/>
      </c>
      <c r="AU47" s="10" t="str">
        <f t="shared" ca="1" si="44"/>
        <v/>
      </c>
      <c r="AV47" s="10" t="e">
        <f t="shared" si="44"/>
        <v>#REF!</v>
      </c>
      <c r="AW47" s="10" t="str">
        <f t="shared" ca="1" si="44"/>
        <v/>
      </c>
      <c r="AX47" s="10" t="str">
        <f t="shared" si="44"/>
        <v/>
      </c>
      <c r="AZ47" s="12" t="str">
        <f t="shared" ca="1" si="45"/>
        <v/>
      </c>
      <c r="BA47" s="12" t="str">
        <f t="shared" ca="1" si="45"/>
        <v/>
      </c>
      <c r="BB47" s="12" t="str">
        <f t="shared" ca="1" si="45"/>
        <v/>
      </c>
      <c r="BC47" s="12" t="str">
        <f t="shared" ca="1" si="45"/>
        <v/>
      </c>
      <c r="BD47" s="12" t="str">
        <f t="shared" ca="1" si="45"/>
        <v/>
      </c>
      <c r="BE47" s="12" t="str">
        <f t="shared" ca="1" si="45"/>
        <v/>
      </c>
      <c r="BF47" s="12" t="str">
        <f t="shared" ca="1" si="45"/>
        <v/>
      </c>
      <c r="BG47" s="12" t="e">
        <f t="shared" si="45"/>
        <v>#REF!</v>
      </c>
      <c r="BH47" s="12" t="str">
        <f t="shared" ca="1" si="45"/>
        <v/>
      </c>
      <c r="BI47" s="12" t="str">
        <f t="shared" si="45"/>
        <v/>
      </c>
    </row>
    <row r="48" spans="1:61" ht="23.25" customHeight="1" x14ac:dyDescent="0.2">
      <c r="A48" s="1">
        <f ca="1">IF(COUNTIF($D48:$L48," ")=10,"",IF(VLOOKUP(MAX($A$1:A47),$A$1:C47,3,FALSE)=0,"",MAX($A$1:A47)+1))</f>
        <v>48</v>
      </c>
      <c r="B48" s="13" t="str">
        <f>$B46</f>
        <v>Арндт И.В.</v>
      </c>
      <c r="C48" s="2" t="str">
        <f ca="1">IF($B48="","",$R$3)</f>
        <v>Вт 24.11.20</v>
      </c>
      <c r="D48" s="14" t="str">
        <f t="shared" ref="D48:K48" ca="1" si="51">IF($B48&gt;"",IF(ISERROR(SEARCH($B48,S$3))," ",MID(S$3,FIND("%курс ",S$3,FIND($B48,S$3))+6,7)&amp;"
("&amp;MID(S$3,FIND("ауд.",S$3,FIND($B48,S$3))+4,FIND("№",S$3,FIND("ауд.",S$3,FIND($B48,S$3)))-(FIND("ауд.",S$3,FIND($B48,S$3))+4))&amp;")"),"")</f>
        <v xml:space="preserve"> </v>
      </c>
      <c r="E48" s="14" t="str">
        <f t="shared" ca="1" si="51"/>
        <v xml:space="preserve"> </v>
      </c>
      <c r="F48" s="14" t="str">
        <f t="shared" ca="1" si="51"/>
        <v xml:space="preserve"> </v>
      </c>
      <c r="G48" s="14" t="str">
        <f t="shared" ca="1" si="51"/>
        <v xml:space="preserve"> </v>
      </c>
      <c r="H48" s="14" t="str">
        <f t="shared" ca="1" si="51"/>
        <v xml:space="preserve"> </v>
      </c>
      <c r="I48" s="14" t="str">
        <f t="shared" ca="1" si="51"/>
        <v xml:space="preserve"> </v>
      </c>
      <c r="J48" s="14" t="str">
        <f t="shared" ca="1" si="51"/>
        <v xml:space="preserve"> </v>
      </c>
      <c r="K48" s="14" t="str">
        <f t="shared" ca="1" si="51"/>
        <v xml:space="preserve"> </v>
      </c>
      <c r="L48" s="14"/>
      <c r="M48" s="25"/>
      <c r="AD48" s="20" t="str">
        <f t="shared" ca="1" si="50"/>
        <v/>
      </c>
      <c r="AE48" s="20" t="str">
        <f t="shared" ca="1" si="50"/>
        <v/>
      </c>
      <c r="AF48" s="20" t="str">
        <f t="shared" ca="1" si="50"/>
        <v/>
      </c>
      <c r="AG48" s="20" t="str">
        <f t="shared" ca="1" si="50"/>
        <v/>
      </c>
      <c r="AH48" s="20" t="str">
        <f t="shared" ca="1" si="50"/>
        <v/>
      </c>
      <c r="AI48" s="20" t="str">
        <f t="shared" ca="1" si="50"/>
        <v/>
      </c>
      <c r="AJ48" s="20" t="str">
        <f t="shared" ca="1" si="50"/>
        <v/>
      </c>
      <c r="AK48" s="20" t="e">
        <f>IF(#REF!=" ","",IF(#REF!="","",CONCATENATE($C48," ",#REF!," ",MID(#REF!,10,5))))</f>
        <v>#REF!</v>
      </c>
      <c r="AL48" s="20" t="str">
        <f t="shared" ca="1" si="9"/>
        <v/>
      </c>
      <c r="AM48" s="20" t="str">
        <f t="shared" si="9"/>
        <v/>
      </c>
      <c r="AN48" s="11" t="str">
        <f t="shared" ca="1" si="4"/>
        <v>Арндт</v>
      </c>
      <c r="AO48" s="10" t="str">
        <f t="shared" ca="1" si="44"/>
        <v/>
      </c>
      <c r="AP48" s="10" t="str">
        <f t="shared" ca="1" si="44"/>
        <v/>
      </c>
      <c r="AQ48" s="10" t="str">
        <f t="shared" ca="1" si="44"/>
        <v/>
      </c>
      <c r="AR48" s="10" t="str">
        <f t="shared" ca="1" si="44"/>
        <v/>
      </c>
      <c r="AS48" s="10" t="str">
        <f t="shared" ca="1" si="44"/>
        <v/>
      </c>
      <c r="AT48" s="10" t="str">
        <f t="shared" ca="1" si="44"/>
        <v/>
      </c>
      <c r="AU48" s="10" t="str">
        <f t="shared" ca="1" si="44"/>
        <v/>
      </c>
      <c r="AV48" s="10" t="e">
        <f t="shared" si="44"/>
        <v>#REF!</v>
      </c>
      <c r="AW48" s="10" t="str">
        <f t="shared" ca="1" si="44"/>
        <v/>
      </c>
      <c r="AX48" s="10" t="str">
        <f t="shared" si="44"/>
        <v/>
      </c>
      <c r="AZ48" s="12" t="str">
        <f t="shared" ca="1" si="45"/>
        <v/>
      </c>
      <c r="BA48" s="12" t="str">
        <f t="shared" ca="1" si="45"/>
        <v/>
      </c>
      <c r="BB48" s="12" t="str">
        <f t="shared" ca="1" si="45"/>
        <v/>
      </c>
      <c r="BC48" s="12" t="str">
        <f t="shared" ca="1" si="45"/>
        <v/>
      </c>
      <c r="BD48" s="12" t="str">
        <f t="shared" ca="1" si="45"/>
        <v/>
      </c>
      <c r="BE48" s="12" t="str">
        <f t="shared" ca="1" si="45"/>
        <v/>
      </c>
      <c r="BF48" s="12" t="str">
        <f t="shared" ca="1" si="45"/>
        <v/>
      </c>
      <c r="BG48" s="12" t="e">
        <f t="shared" si="45"/>
        <v>#REF!</v>
      </c>
      <c r="BH48" s="12" t="str">
        <f t="shared" ca="1" si="45"/>
        <v/>
      </c>
      <c r="BI48" s="12" t="str">
        <f t="shared" si="45"/>
        <v/>
      </c>
    </row>
    <row r="49" spans="1:61" ht="23.25" customHeight="1" x14ac:dyDescent="0.2">
      <c r="A49" s="1">
        <f ca="1">IF(COUNTIF($D49:$L49," ")=10,"",IF(VLOOKUP(MAX($A$1:A48),$A$1:C48,3,FALSE)=0,"",MAX($A$1:A48)+1))</f>
        <v>49</v>
      </c>
      <c r="B49" s="13" t="str">
        <f>$B46</f>
        <v>Арндт И.В.</v>
      </c>
      <c r="C49" s="2" t="str">
        <f ca="1">IF($B49="","",$R$4)</f>
        <v>Ср 25.11.20</v>
      </c>
      <c r="D49" s="14" t="str">
        <f t="shared" ref="D49:K49" ca="1" si="52">IF($B49&gt;"",IF(ISERROR(SEARCH($B49,S$4))," ",MID(S$4,FIND("%курс ",S$4,FIND($B49,S$4))+6,7)&amp;"
("&amp;MID(S$4,FIND("ауд.",S$4,FIND($B49,S$4))+4,FIND("№",S$4,FIND("ауд.",S$4,FIND($B49,S$4)))-(FIND("ауд.",S$4,FIND($B49,S$4))+4))&amp;")"),"")</f>
        <v xml:space="preserve"> </v>
      </c>
      <c r="E49" s="14" t="str">
        <f t="shared" ca="1" si="52"/>
        <v xml:space="preserve"> </v>
      </c>
      <c r="F49" s="14" t="str">
        <f t="shared" ca="1" si="52"/>
        <v xml:space="preserve"> </v>
      </c>
      <c r="G49" s="14" t="str">
        <f t="shared" ca="1" si="52"/>
        <v xml:space="preserve"> </v>
      </c>
      <c r="H49" s="14" t="str">
        <f t="shared" ca="1" si="52"/>
        <v xml:space="preserve"> </v>
      </c>
      <c r="I49" s="14" t="str">
        <f t="shared" ca="1" si="52"/>
        <v xml:space="preserve"> </v>
      </c>
      <c r="J49" s="14" t="str">
        <f t="shared" ca="1" si="52"/>
        <v xml:space="preserve"> </v>
      </c>
      <c r="K49" s="14" t="str">
        <f t="shared" ca="1" si="52"/>
        <v xml:space="preserve"> </v>
      </c>
      <c r="L49" s="14"/>
      <c r="M49" s="25"/>
      <c r="AD49" s="20" t="str">
        <f t="shared" ca="1" si="50"/>
        <v/>
      </c>
      <c r="AE49" s="20" t="str">
        <f t="shared" ca="1" si="50"/>
        <v/>
      </c>
      <c r="AF49" s="20" t="str">
        <f t="shared" ca="1" si="50"/>
        <v/>
      </c>
      <c r="AG49" s="20" t="str">
        <f t="shared" ca="1" si="50"/>
        <v/>
      </c>
      <c r="AH49" s="20" t="str">
        <f t="shared" ca="1" si="50"/>
        <v/>
      </c>
      <c r="AI49" s="20" t="str">
        <f t="shared" ca="1" si="50"/>
        <v/>
      </c>
      <c r="AJ49" s="20" t="str">
        <f t="shared" ca="1" si="50"/>
        <v/>
      </c>
      <c r="AK49" s="20" t="e">
        <f>IF(#REF!=" ","",IF(#REF!="","",CONCATENATE($C49," ",#REF!," ",MID(#REF!,10,5))))</f>
        <v>#REF!</v>
      </c>
      <c r="AL49" s="20" t="str">
        <f t="shared" ca="1" si="9"/>
        <v/>
      </c>
      <c r="AM49" s="20" t="str">
        <f t="shared" si="9"/>
        <v/>
      </c>
      <c r="AN49" s="11" t="str">
        <f t="shared" ca="1" si="4"/>
        <v>Арндт</v>
      </c>
      <c r="AO49" s="10" t="str">
        <f t="shared" ca="1" si="44"/>
        <v/>
      </c>
      <c r="AP49" s="10" t="str">
        <f t="shared" ca="1" si="44"/>
        <v/>
      </c>
      <c r="AQ49" s="10" t="str">
        <f t="shared" ca="1" si="44"/>
        <v/>
      </c>
      <c r="AR49" s="10" t="str">
        <f t="shared" ca="1" si="44"/>
        <v/>
      </c>
      <c r="AS49" s="10" t="str">
        <f t="shared" ca="1" si="44"/>
        <v/>
      </c>
      <c r="AT49" s="10" t="str">
        <f t="shared" ca="1" si="44"/>
        <v/>
      </c>
      <c r="AU49" s="10" t="str">
        <f t="shared" ca="1" si="44"/>
        <v/>
      </c>
      <c r="AV49" s="10" t="e">
        <f t="shared" si="44"/>
        <v>#REF!</v>
      </c>
      <c r="AW49" s="10" t="str">
        <f t="shared" ca="1" si="44"/>
        <v/>
      </c>
      <c r="AX49" s="10" t="str">
        <f t="shared" si="44"/>
        <v/>
      </c>
      <c r="AZ49" s="12" t="str">
        <f t="shared" ca="1" si="45"/>
        <v/>
      </c>
      <c r="BA49" s="12" t="str">
        <f t="shared" ca="1" si="45"/>
        <v/>
      </c>
      <c r="BB49" s="12" t="str">
        <f t="shared" ca="1" si="45"/>
        <v/>
      </c>
      <c r="BC49" s="12" t="str">
        <f t="shared" ca="1" si="45"/>
        <v/>
      </c>
      <c r="BD49" s="12" t="str">
        <f t="shared" ca="1" si="45"/>
        <v/>
      </c>
      <c r="BE49" s="12" t="str">
        <f t="shared" ca="1" si="45"/>
        <v/>
      </c>
      <c r="BF49" s="12" t="str">
        <f t="shared" ca="1" si="45"/>
        <v/>
      </c>
      <c r="BG49" s="12" t="e">
        <f t="shared" si="45"/>
        <v>#REF!</v>
      </c>
      <c r="BH49" s="12" t="str">
        <f t="shared" ca="1" si="45"/>
        <v/>
      </c>
      <c r="BI49" s="12" t="str">
        <f t="shared" si="45"/>
        <v/>
      </c>
    </row>
    <row r="50" spans="1:61" ht="23.25" customHeight="1" x14ac:dyDescent="0.2">
      <c r="A50" s="1">
        <f ca="1">IF(COUNTIF($D50:$L50," ")=10,"",IF(VLOOKUP(MAX($A$1:A49),$A$1:C49,3,FALSE)=0,"",MAX($A$1:A49)+1))</f>
        <v>50</v>
      </c>
      <c r="B50" s="13" t="str">
        <f>$B46</f>
        <v>Арндт И.В.</v>
      </c>
      <c r="C50" s="2" t="str">
        <f ca="1">IF($B50="","",$R$5)</f>
        <v>Чт 26.11.20</v>
      </c>
      <c r="D50" s="23" t="str">
        <f t="shared" ref="D50:K50" ca="1" si="53">IF($B50&gt;"",IF(ISERROR(SEARCH($B50,S$5))," ",MID(S$5,FIND("%курс ",S$5,FIND($B50,S$5))+6,7)&amp;"
("&amp;MID(S$5,FIND("ауд.",S$5,FIND($B50,S$5))+4,FIND("№",S$5,FIND("ауд.",S$5,FIND($B50,S$5)))-(FIND("ауд.",S$5,FIND($B50,S$5))+4))&amp;")"),"")</f>
        <v xml:space="preserve"> </v>
      </c>
      <c r="E50" s="23" t="str">
        <f t="shared" ca="1" si="53"/>
        <v xml:space="preserve"> </v>
      </c>
      <c r="F50" s="23" t="str">
        <f t="shared" ca="1" si="53"/>
        <v xml:space="preserve"> </v>
      </c>
      <c r="G50" s="23" t="str">
        <f t="shared" ca="1" si="53"/>
        <v xml:space="preserve"> </v>
      </c>
      <c r="H50" s="23" t="str">
        <f t="shared" ca="1" si="53"/>
        <v xml:space="preserve"> </v>
      </c>
      <c r="I50" s="23" t="str">
        <f t="shared" ca="1" si="53"/>
        <v xml:space="preserve"> </v>
      </c>
      <c r="J50" s="23" t="str">
        <f t="shared" ca="1" si="53"/>
        <v xml:space="preserve"> </v>
      </c>
      <c r="K50" s="23" t="str">
        <f t="shared" ca="1" si="53"/>
        <v xml:space="preserve"> </v>
      </c>
      <c r="L50" s="23"/>
      <c r="M50" s="17"/>
      <c r="AD50" s="20" t="str">
        <f t="shared" ca="1" si="50"/>
        <v/>
      </c>
      <c r="AE50" s="20" t="str">
        <f t="shared" ca="1" si="50"/>
        <v/>
      </c>
      <c r="AF50" s="20" t="str">
        <f t="shared" ca="1" si="50"/>
        <v/>
      </c>
      <c r="AG50" s="20" t="str">
        <f t="shared" ca="1" si="50"/>
        <v/>
      </c>
      <c r="AH50" s="20" t="str">
        <f t="shared" ca="1" si="50"/>
        <v/>
      </c>
      <c r="AI50" s="20" t="str">
        <f t="shared" ca="1" si="50"/>
        <v/>
      </c>
      <c r="AJ50" s="20" t="str">
        <f t="shared" ca="1" si="50"/>
        <v/>
      </c>
      <c r="AK50" s="20" t="e">
        <f>IF(#REF!=" ","",IF(#REF!="","",CONCATENATE($C50," ",#REF!," ",MID(#REF!,10,5))))</f>
        <v>#REF!</v>
      </c>
      <c r="AL50" s="20" t="str">
        <f t="shared" ca="1" si="9"/>
        <v/>
      </c>
      <c r="AM50" s="20" t="str">
        <f t="shared" si="9"/>
        <v/>
      </c>
      <c r="AN50" s="11" t="str">
        <f t="shared" ca="1" si="4"/>
        <v>Арндт</v>
      </c>
      <c r="AO50" s="10" t="str">
        <f t="shared" ca="1" si="44"/>
        <v/>
      </c>
      <c r="AP50" s="10" t="str">
        <f t="shared" ca="1" si="44"/>
        <v/>
      </c>
      <c r="AQ50" s="10" t="str">
        <f t="shared" ca="1" si="44"/>
        <v/>
      </c>
      <c r="AR50" s="10" t="str">
        <f t="shared" ca="1" si="44"/>
        <v/>
      </c>
      <c r="AS50" s="10" t="str">
        <f t="shared" ca="1" si="44"/>
        <v/>
      </c>
      <c r="AT50" s="10" t="str">
        <f t="shared" ca="1" si="44"/>
        <v/>
      </c>
      <c r="AU50" s="10" t="str">
        <f t="shared" ca="1" si="44"/>
        <v/>
      </c>
      <c r="AV50" s="10" t="e">
        <f t="shared" si="44"/>
        <v>#REF!</v>
      </c>
      <c r="AW50" s="10" t="str">
        <f t="shared" ca="1" si="44"/>
        <v/>
      </c>
      <c r="AX50" s="10" t="str">
        <f t="shared" si="44"/>
        <v/>
      </c>
      <c r="AZ50" s="12" t="str">
        <f t="shared" ca="1" si="45"/>
        <v/>
      </c>
      <c r="BA50" s="12" t="str">
        <f t="shared" ca="1" si="45"/>
        <v/>
      </c>
      <c r="BB50" s="12" t="str">
        <f t="shared" ca="1" si="45"/>
        <v/>
      </c>
      <c r="BC50" s="12" t="str">
        <f t="shared" ca="1" si="45"/>
        <v/>
      </c>
      <c r="BD50" s="12" t="str">
        <f t="shared" ca="1" si="45"/>
        <v/>
      </c>
      <c r="BE50" s="12" t="str">
        <f t="shared" ca="1" si="45"/>
        <v/>
      </c>
      <c r="BF50" s="12" t="str">
        <f t="shared" ca="1" si="45"/>
        <v/>
      </c>
      <c r="BG50" s="12" t="e">
        <f t="shared" si="45"/>
        <v>#REF!</v>
      </c>
      <c r="BH50" s="12" t="str">
        <f t="shared" ca="1" si="45"/>
        <v/>
      </c>
      <c r="BI50" s="12" t="str">
        <f t="shared" si="45"/>
        <v/>
      </c>
    </row>
    <row r="51" spans="1:61" ht="23.25" customHeight="1" x14ac:dyDescent="0.2">
      <c r="A51" s="1">
        <f ca="1">IF(COUNTIF($D51:$L51," ")=10,"",IF(VLOOKUP(MAX($A$1:A50),$A$1:C50,3,FALSE)=0,"",MAX($A$1:A50)+1))</f>
        <v>51</v>
      </c>
      <c r="B51" s="13" t="str">
        <f>$B46</f>
        <v>Арндт И.В.</v>
      </c>
      <c r="C51" s="2" t="str">
        <f ca="1">IF($B51="","",$R$6)</f>
        <v>Пт 27.11.20</v>
      </c>
      <c r="D51" s="23" t="str">
        <f t="shared" ref="D51:K51" ca="1" si="54">IF($B51&gt;"",IF(ISERROR(SEARCH($B51,S$6))," ",MID(S$6,FIND("%курс ",S$6,FIND($B51,S$6))+6,7)&amp;"
("&amp;MID(S$6,FIND("ауд.",S$6,FIND($B51,S$6))+4,FIND("№",S$6,FIND("ауд.",S$6,FIND($B51,S$6)))-(FIND("ауд.",S$6,FIND($B51,S$6))+4))&amp;")"),"")</f>
        <v xml:space="preserve"> </v>
      </c>
      <c r="E51" s="23" t="str">
        <f t="shared" ca="1" si="54"/>
        <v xml:space="preserve"> </v>
      </c>
      <c r="F51" s="23" t="str">
        <f t="shared" ca="1" si="54"/>
        <v xml:space="preserve"> </v>
      </c>
      <c r="G51" s="23" t="str">
        <f t="shared" ca="1" si="54"/>
        <v xml:space="preserve"> </v>
      </c>
      <c r="H51" s="23" t="str">
        <f t="shared" ca="1" si="54"/>
        <v xml:space="preserve"> </v>
      </c>
      <c r="I51" s="23" t="str">
        <f t="shared" ca="1" si="54"/>
        <v xml:space="preserve"> </v>
      </c>
      <c r="J51" s="23" t="str">
        <f t="shared" ca="1" si="54"/>
        <v xml:space="preserve"> </v>
      </c>
      <c r="K51" s="23" t="str">
        <f t="shared" ca="1" si="54"/>
        <v xml:space="preserve"> </v>
      </c>
      <c r="L51" s="23"/>
      <c r="M51" s="25"/>
      <c r="AD51" s="20" t="str">
        <f t="shared" ca="1" si="50"/>
        <v/>
      </c>
      <c r="AE51" s="20" t="str">
        <f t="shared" ca="1" si="50"/>
        <v/>
      </c>
      <c r="AF51" s="20" t="str">
        <f t="shared" ca="1" si="50"/>
        <v/>
      </c>
      <c r="AG51" s="20" t="str">
        <f t="shared" ca="1" si="50"/>
        <v/>
      </c>
      <c r="AH51" s="20" t="str">
        <f t="shared" ca="1" si="50"/>
        <v/>
      </c>
      <c r="AI51" s="20" t="str">
        <f t="shared" ca="1" si="50"/>
        <v/>
      </c>
      <c r="AJ51" s="20" t="str">
        <f t="shared" ca="1" si="50"/>
        <v/>
      </c>
      <c r="AK51" s="20" t="e">
        <f>IF(#REF!=" ","",IF(#REF!="","",CONCATENATE($C51," ",#REF!," ",MID(#REF!,10,5))))</f>
        <v>#REF!</v>
      </c>
      <c r="AL51" s="20" t="str">
        <f t="shared" ca="1" si="9"/>
        <v/>
      </c>
      <c r="AM51" s="20" t="str">
        <f t="shared" si="9"/>
        <v/>
      </c>
      <c r="AN51" s="11" t="str">
        <f t="shared" ca="1" si="4"/>
        <v>Арндт</v>
      </c>
      <c r="AO51" s="10" t="str">
        <f t="shared" ca="1" si="44"/>
        <v/>
      </c>
      <c r="AP51" s="10" t="str">
        <f t="shared" ca="1" si="44"/>
        <v/>
      </c>
      <c r="AQ51" s="10" t="str">
        <f t="shared" ca="1" si="44"/>
        <v/>
      </c>
      <c r="AR51" s="10" t="str">
        <f t="shared" ca="1" si="44"/>
        <v/>
      </c>
      <c r="AS51" s="10" t="str">
        <f t="shared" ca="1" si="44"/>
        <v/>
      </c>
      <c r="AT51" s="10" t="str">
        <f t="shared" ca="1" si="44"/>
        <v/>
      </c>
      <c r="AU51" s="10" t="str">
        <f t="shared" ca="1" si="44"/>
        <v/>
      </c>
      <c r="AV51" s="10" t="e">
        <f t="shared" si="44"/>
        <v>#REF!</v>
      </c>
      <c r="AW51" s="10" t="str">
        <f t="shared" ca="1" si="44"/>
        <v/>
      </c>
      <c r="AX51" s="10" t="str">
        <f t="shared" si="44"/>
        <v/>
      </c>
      <c r="AZ51" s="12" t="str">
        <f t="shared" ca="1" si="45"/>
        <v/>
      </c>
      <c r="BA51" s="12" t="str">
        <f t="shared" ca="1" si="45"/>
        <v/>
      </c>
      <c r="BB51" s="12" t="str">
        <f t="shared" ca="1" si="45"/>
        <v/>
      </c>
      <c r="BC51" s="12" t="str">
        <f t="shared" ca="1" si="45"/>
        <v/>
      </c>
      <c r="BD51" s="12" t="str">
        <f t="shared" ca="1" si="45"/>
        <v/>
      </c>
      <c r="BE51" s="12" t="str">
        <f t="shared" ca="1" si="45"/>
        <v/>
      </c>
      <c r="BF51" s="12" t="str">
        <f t="shared" ca="1" si="45"/>
        <v/>
      </c>
      <c r="BG51" s="12" t="e">
        <f t="shared" si="45"/>
        <v>#REF!</v>
      </c>
      <c r="BH51" s="12" t="str">
        <f t="shared" ca="1" si="45"/>
        <v/>
      </c>
      <c r="BI51" s="12" t="str">
        <f t="shared" si="45"/>
        <v/>
      </c>
    </row>
    <row r="52" spans="1:61" ht="23.25" customHeight="1" x14ac:dyDescent="0.2">
      <c r="A52" s="1">
        <f ca="1">IF(COUNTIF($D52:$L52," ")=10,"",IF(VLOOKUP(MAX($A$1:A51),$A$1:C51,3,FALSE)=0,"",MAX($A$1:A51)+1))</f>
        <v>52</v>
      </c>
      <c r="B52" s="13" t="str">
        <f>$B46</f>
        <v>Арндт И.В.</v>
      </c>
      <c r="C52" s="2" t="str">
        <f ca="1">IF($B52="","",$R$7)</f>
        <v>Сб 28.11.20</v>
      </c>
      <c r="D52" s="23" t="str">
        <f t="shared" ref="D52:K52" ca="1" si="55">IF($B52&gt;"",IF(ISERROR(SEARCH($B52,S$7))," ",MID(S$7,FIND("%курс ",S$7,FIND($B52,S$7))+6,7)&amp;"
("&amp;MID(S$7,FIND("ауд.",S$7,FIND($B52,S$7))+4,FIND("№",S$7,FIND("ауд.",S$7,FIND($B52,S$7)))-(FIND("ауд.",S$7,FIND($B52,S$7))+4))&amp;")"),"")</f>
        <v>СА-11-2
(ДОТ)</v>
      </c>
      <c r="E52" s="23" t="str">
        <f t="shared" ca="1" si="55"/>
        <v>СА-11-2
(ДОТ)</v>
      </c>
      <c r="F52" s="23" t="str">
        <f t="shared" ca="1" si="55"/>
        <v>СА-11-2
(ДОТ)</v>
      </c>
      <c r="G52" s="23" t="str">
        <f t="shared" ca="1" si="55"/>
        <v xml:space="preserve"> </v>
      </c>
      <c r="H52" s="23" t="str">
        <f t="shared" ca="1" si="55"/>
        <v>СА-11-2
(ДОТ)</v>
      </c>
      <c r="I52" s="23" t="str">
        <f t="shared" ca="1" si="55"/>
        <v xml:space="preserve"> </v>
      </c>
      <c r="J52" s="23" t="str">
        <f t="shared" ca="1" si="55"/>
        <v xml:space="preserve"> </v>
      </c>
      <c r="K52" s="23" t="str">
        <f t="shared" ca="1" si="55"/>
        <v xml:space="preserve"> </v>
      </c>
      <c r="L52" s="23"/>
      <c r="M52" s="25"/>
      <c r="AD52" s="20" t="str">
        <f t="shared" ca="1" si="50"/>
        <v>Сб 28.11.20  8.00 ДОТ)</v>
      </c>
      <c r="AE52" s="20" t="str">
        <f t="shared" ca="1" si="50"/>
        <v>Сб 28.11.20  9.40 ДОТ)</v>
      </c>
      <c r="AF52" s="20" t="str">
        <f t="shared" ca="1" si="50"/>
        <v>Сб 28.11.20 11.20 ДОТ)</v>
      </c>
      <c r="AG52" s="20" t="str">
        <f t="shared" ca="1" si="50"/>
        <v/>
      </c>
      <c r="AH52" s="20" t="str">
        <f t="shared" ca="1" si="50"/>
        <v>Сб 28.11.20 13.30 ДОТ)</v>
      </c>
      <c r="AI52" s="20" t="str">
        <f t="shared" ca="1" si="50"/>
        <v/>
      </c>
      <c r="AJ52" s="20" t="str">
        <f t="shared" ca="1" si="50"/>
        <v/>
      </c>
      <c r="AK52" s="20" t="e">
        <f>IF(#REF!=" ","",IF(#REF!="","",CONCATENATE($C52," ",#REF!," ",MID(#REF!,10,5))))</f>
        <v>#REF!</v>
      </c>
      <c r="AL52" s="20" t="str">
        <f t="shared" ca="1" si="9"/>
        <v/>
      </c>
      <c r="AM52" s="20" t="str">
        <f t="shared" si="9"/>
        <v/>
      </c>
      <c r="AN52" s="11" t="str">
        <f t="shared" ca="1" si="4"/>
        <v>Арндт</v>
      </c>
      <c r="AO52" s="10" t="str">
        <f t="shared" ca="1" si="44"/>
        <v>Сб 28.11.20  8.00 ДОТ) Арндт</v>
      </c>
      <c r="AP52" s="10" t="str">
        <f t="shared" ca="1" si="44"/>
        <v>Сб 28.11.20  9.40 ДОТ) Арндт</v>
      </c>
      <c r="AQ52" s="10" t="str">
        <f t="shared" ca="1" si="44"/>
        <v>Сб 28.11.20 11.20 ДОТ) Арндт</v>
      </c>
      <c r="AR52" s="10" t="str">
        <f t="shared" ca="1" si="44"/>
        <v/>
      </c>
      <c r="AS52" s="10" t="str">
        <f t="shared" ca="1" si="44"/>
        <v>Сб 28.11.20 13.30 ДОТ) Арндт</v>
      </c>
      <c r="AT52" s="10" t="str">
        <f t="shared" ca="1" si="44"/>
        <v/>
      </c>
      <c r="AU52" s="10" t="str">
        <f t="shared" ca="1" si="44"/>
        <v/>
      </c>
      <c r="AV52" s="10" t="e">
        <f t="shared" si="44"/>
        <v>#REF!</v>
      </c>
      <c r="AW52" s="10" t="str">
        <f t="shared" ca="1" si="44"/>
        <v/>
      </c>
      <c r="AX52" s="10" t="str">
        <f t="shared" si="44"/>
        <v/>
      </c>
      <c r="AZ52" s="12">
        <f t="shared" ca="1" si="45"/>
        <v>52</v>
      </c>
      <c r="BA52" s="12">
        <f t="shared" ca="1" si="45"/>
        <v>52</v>
      </c>
      <c r="BB52" s="12">
        <f t="shared" ca="1" si="45"/>
        <v>52</v>
      </c>
      <c r="BC52" s="12" t="str">
        <f t="shared" ca="1" si="45"/>
        <v/>
      </c>
      <c r="BD52" s="12">
        <f t="shared" ca="1" si="45"/>
        <v>52</v>
      </c>
      <c r="BE52" s="12" t="str">
        <f t="shared" ca="1" si="45"/>
        <v/>
      </c>
      <c r="BF52" s="12" t="str">
        <f t="shared" ca="1" si="45"/>
        <v/>
      </c>
      <c r="BG52" s="12" t="e">
        <f t="shared" si="45"/>
        <v>#REF!</v>
      </c>
      <c r="BH52" s="12" t="str">
        <f t="shared" ca="1" si="45"/>
        <v/>
      </c>
      <c r="BI52" s="12" t="str">
        <f t="shared" si="45"/>
        <v/>
      </c>
    </row>
    <row r="53" spans="1:61" ht="23.25" customHeight="1" x14ac:dyDescent="0.2">
      <c r="A53" s="1">
        <f ca="1">IF(COUNTIF($D53:$L53," ")=10,"",IF(VLOOKUP(MAX($A$1:A52),$A$1:C52,3,FALSE)=0,"",MAX($A$1:A52)+1))</f>
        <v>53</v>
      </c>
      <c r="B53" s="13" t="str">
        <f>$B46</f>
        <v>Арндт И.В.</v>
      </c>
      <c r="C53" s="2" t="str">
        <f ca="1">IF($B53="","",$R$8)</f>
        <v>Вс 29.11.20</v>
      </c>
      <c r="D53" s="23" t="str">
        <f t="shared" ref="D53:K53" ca="1" si="56">IF($B53&gt;"",IF(ISERROR(SEARCH($B53,S$8))," ",MID(S$8,FIND("%курс ",S$8,FIND($B53,S$8))+6,7)&amp;"
("&amp;MID(S$8,FIND("ауд.",S$8,FIND($B53,S$8))+4,FIND("№",S$8,FIND("ауд.",S$8,FIND($B53,S$8)))-(FIND("ауд.",S$8,FIND($B53,S$8))+4))&amp;")"),"")</f>
        <v xml:space="preserve"> </v>
      </c>
      <c r="E53" s="23" t="str">
        <f t="shared" ca="1" si="56"/>
        <v xml:space="preserve"> </v>
      </c>
      <c r="F53" s="23" t="str">
        <f t="shared" ca="1" si="56"/>
        <v xml:space="preserve"> </v>
      </c>
      <c r="G53" s="23" t="str">
        <f t="shared" ca="1" si="56"/>
        <v xml:space="preserve"> </v>
      </c>
      <c r="H53" s="23" t="str">
        <f t="shared" ca="1" si="56"/>
        <v xml:space="preserve"> </v>
      </c>
      <c r="I53" s="23" t="str">
        <f t="shared" ca="1" si="56"/>
        <v xml:space="preserve"> </v>
      </c>
      <c r="J53" s="23" t="str">
        <f t="shared" ca="1" si="56"/>
        <v xml:space="preserve"> </v>
      </c>
      <c r="K53" s="23" t="str">
        <f t="shared" ca="1" si="56"/>
        <v xml:space="preserve"> </v>
      </c>
      <c r="L53" s="23"/>
      <c r="M53" s="25"/>
      <c r="AD53" s="20" t="str">
        <f t="shared" ca="1" si="50"/>
        <v/>
      </c>
      <c r="AE53" s="20" t="str">
        <f t="shared" ca="1" si="50"/>
        <v/>
      </c>
      <c r="AF53" s="20" t="str">
        <f t="shared" ca="1" si="50"/>
        <v/>
      </c>
      <c r="AG53" s="20" t="str">
        <f t="shared" ca="1" si="50"/>
        <v/>
      </c>
      <c r="AH53" s="20" t="str">
        <f t="shared" ca="1" si="50"/>
        <v/>
      </c>
      <c r="AI53" s="20" t="str">
        <f t="shared" ca="1" si="50"/>
        <v/>
      </c>
      <c r="AJ53" s="20" t="str">
        <f t="shared" ca="1" si="50"/>
        <v/>
      </c>
      <c r="AK53" s="20" t="e">
        <f>IF(#REF!=" ","",IF(#REF!="","",CONCATENATE($C53," ",#REF!," ",MID(#REF!,10,5))))</f>
        <v>#REF!</v>
      </c>
      <c r="AL53" s="20" t="str">
        <f t="shared" ca="1" si="9"/>
        <v/>
      </c>
      <c r="AM53" s="20" t="str">
        <f t="shared" si="9"/>
        <v/>
      </c>
      <c r="AN53" s="11" t="str">
        <f t="shared" ca="1" si="4"/>
        <v>Арндт</v>
      </c>
      <c r="AO53" s="10" t="str">
        <f t="shared" ca="1" si="44"/>
        <v/>
      </c>
      <c r="AP53" s="10" t="str">
        <f t="shared" ca="1" si="44"/>
        <v/>
      </c>
      <c r="AQ53" s="10" t="str">
        <f t="shared" ca="1" si="44"/>
        <v/>
      </c>
      <c r="AR53" s="10" t="str">
        <f t="shared" ca="1" si="44"/>
        <v/>
      </c>
      <c r="AS53" s="10" t="str">
        <f t="shared" ca="1" si="44"/>
        <v/>
      </c>
      <c r="AT53" s="10" t="str">
        <f t="shared" ca="1" si="44"/>
        <v/>
      </c>
      <c r="AU53" s="10" t="str">
        <f t="shared" ca="1" si="44"/>
        <v/>
      </c>
      <c r="AV53" s="10" t="e">
        <f t="shared" si="44"/>
        <v>#REF!</v>
      </c>
      <c r="AW53" s="10" t="str">
        <f t="shared" ca="1" si="44"/>
        <v/>
      </c>
      <c r="AX53" s="10" t="str">
        <f t="shared" si="44"/>
        <v/>
      </c>
      <c r="AZ53" s="12" t="str">
        <f t="shared" ca="1" si="45"/>
        <v/>
      </c>
      <c r="BA53" s="12" t="str">
        <f t="shared" ca="1" si="45"/>
        <v/>
      </c>
      <c r="BB53" s="12" t="str">
        <f t="shared" ca="1" si="45"/>
        <v/>
      </c>
      <c r="BC53" s="12" t="str">
        <f t="shared" ca="1" si="45"/>
        <v/>
      </c>
      <c r="BD53" s="12" t="str">
        <f t="shared" ca="1" si="45"/>
        <v/>
      </c>
      <c r="BE53" s="12" t="str">
        <f t="shared" ca="1" si="45"/>
        <v/>
      </c>
      <c r="BF53" s="12" t="str">
        <f t="shared" ca="1" si="45"/>
        <v/>
      </c>
      <c r="BG53" s="12" t="e">
        <f t="shared" si="45"/>
        <v>#REF!</v>
      </c>
      <c r="BH53" s="12" t="str">
        <f t="shared" ca="1" si="45"/>
        <v/>
      </c>
      <c r="BI53" s="12" t="str">
        <f t="shared" si="45"/>
        <v/>
      </c>
    </row>
    <row r="54" spans="1:61" ht="23.25" customHeight="1" x14ac:dyDescent="0.2">
      <c r="A54" s="1">
        <f ca="1">IF(COUNTIF($D54:$L54," ")=10,"",IF(VLOOKUP(MAX($A$1:A53),$A$1:C53,3,FALSE)=0,"",MAX($A$1:A53)+1))</f>
        <v>54</v>
      </c>
      <c r="C54" s="2"/>
      <c r="D54" s="23"/>
      <c r="E54" s="23"/>
      <c r="F54" s="23"/>
      <c r="G54" s="23"/>
      <c r="H54" s="23"/>
      <c r="I54" s="23"/>
      <c r="J54" s="23"/>
      <c r="K54" s="23"/>
      <c r="L54" s="23"/>
      <c r="M54" s="25"/>
      <c r="AD54" s="20"/>
      <c r="AE54" s="20"/>
      <c r="AF54" s="20"/>
      <c r="AG54" s="20"/>
      <c r="AH54" s="20"/>
      <c r="AI54" s="20"/>
      <c r="AJ54" s="20"/>
      <c r="AK54" s="20"/>
      <c r="AL54" s="20"/>
      <c r="AM54" s="20"/>
      <c r="AN54" s="11" t="str">
        <f t="shared" si="4"/>
        <v/>
      </c>
      <c r="AO54" s="10" t="str">
        <f t="shared" si="44"/>
        <v/>
      </c>
      <c r="AP54" s="10" t="str">
        <f t="shared" si="44"/>
        <v/>
      </c>
      <c r="AQ54" s="10" t="str">
        <f t="shared" si="44"/>
        <v/>
      </c>
      <c r="AR54" s="10" t="str">
        <f t="shared" si="44"/>
        <v/>
      </c>
      <c r="AS54" s="10" t="str">
        <f t="shared" si="44"/>
        <v/>
      </c>
      <c r="AT54" s="10" t="str">
        <f t="shared" si="44"/>
        <v/>
      </c>
      <c r="AU54" s="10" t="str">
        <f t="shared" si="44"/>
        <v/>
      </c>
      <c r="AV54" s="10" t="str">
        <f t="shared" si="44"/>
        <v/>
      </c>
      <c r="AW54" s="10" t="str">
        <f t="shared" si="44"/>
        <v/>
      </c>
      <c r="AX54" s="10" t="str">
        <f t="shared" si="44"/>
        <v/>
      </c>
      <c r="AZ54" s="12" t="str">
        <f t="shared" si="45"/>
        <v/>
      </c>
      <c r="BA54" s="12" t="str">
        <f t="shared" si="45"/>
        <v/>
      </c>
      <c r="BB54" s="12" t="str">
        <f t="shared" si="45"/>
        <v/>
      </c>
      <c r="BC54" s="12" t="str">
        <f t="shared" si="45"/>
        <v/>
      </c>
      <c r="BD54" s="12" t="str">
        <f t="shared" si="45"/>
        <v/>
      </c>
      <c r="BE54" s="12" t="str">
        <f t="shared" si="45"/>
        <v/>
      </c>
      <c r="BF54" s="12" t="str">
        <f t="shared" si="45"/>
        <v/>
      </c>
      <c r="BG54" s="12" t="str">
        <f t="shared" si="45"/>
        <v/>
      </c>
      <c r="BH54" s="12" t="str">
        <f t="shared" si="45"/>
        <v/>
      </c>
      <c r="BI54" s="12" t="str">
        <f t="shared" si="45"/>
        <v/>
      </c>
    </row>
    <row r="55" spans="1:61" ht="23.25" customHeight="1" x14ac:dyDescent="0.2">
      <c r="A55" s="1">
        <f ca="1">IF(COUNTIF($D56:$L62," ")=70,"",MAX($A$1:A54)+1)</f>
        <v>55</v>
      </c>
      <c r="B55" s="2" t="str">
        <f>IF($C55="","",$C55)</f>
        <v>Аршба Т.В.</v>
      </c>
      <c r="C55" s="3" t="str">
        <f>IF(ISERROR(VLOOKUP((ROW()-1)/9+1,'[1]Преподавательский состав'!$A$2:$B$181,2,FALSE)),"",VLOOKUP((ROW()-1)/9+1,'[1]Преподавательский состав'!$A$2:$B$181,2,FALSE))</f>
        <v>Аршба Т.В.</v>
      </c>
      <c r="D55" s="3" t="str">
        <f>IF($C55="","",T(" 8.00"))</f>
        <v xml:space="preserve"> 8.00</v>
      </c>
      <c r="E55" s="3" t="str">
        <f>IF($C55="","",T(" 9.40"))</f>
        <v xml:space="preserve"> 9.40</v>
      </c>
      <c r="F55" s="3" t="str">
        <f>IF($C55="","",T("11.20"))</f>
        <v>11.20</v>
      </c>
      <c r="G55" s="4" t="str">
        <f>IF($C55="","",T(""))</f>
        <v/>
      </c>
      <c r="H55" s="4" t="str">
        <f>IF($C55="","",T("13.30"))</f>
        <v>13.30</v>
      </c>
      <c r="I55" s="4" t="str">
        <f>IF($C55="","",T("15.10"))</f>
        <v>15.10</v>
      </c>
      <c r="J55" s="3" t="str">
        <f>IF($C55="","",T("17.00"))</f>
        <v>17.00</v>
      </c>
      <c r="K55" s="3" t="str">
        <f>IF($C55="","",T("18.40"))</f>
        <v>18.40</v>
      </c>
      <c r="L55" s="3"/>
      <c r="M55" s="25"/>
      <c r="AD55" s="20"/>
      <c r="AE55" s="20"/>
      <c r="AF55" s="20"/>
      <c r="AG55" s="20"/>
      <c r="AH55" s="20"/>
      <c r="AI55" s="20"/>
      <c r="AJ55" s="20"/>
      <c r="AK55" s="20"/>
      <c r="AL55" s="20"/>
      <c r="AM55" s="20"/>
      <c r="AN55" s="11" t="str">
        <f t="shared" si="4"/>
        <v/>
      </c>
      <c r="AO55" s="10" t="str">
        <f t="shared" si="44"/>
        <v/>
      </c>
      <c r="AP55" s="10" t="str">
        <f t="shared" si="44"/>
        <v/>
      </c>
      <c r="AQ55" s="10" t="str">
        <f t="shared" si="44"/>
        <v/>
      </c>
      <c r="AR55" s="10" t="str">
        <f t="shared" si="44"/>
        <v/>
      </c>
      <c r="AS55" s="10" t="str">
        <f t="shared" si="44"/>
        <v/>
      </c>
      <c r="AT55" s="10" t="str">
        <f t="shared" si="44"/>
        <v/>
      </c>
      <c r="AU55" s="10" t="str">
        <f t="shared" si="44"/>
        <v/>
      </c>
      <c r="AV55" s="10" t="str">
        <f t="shared" si="44"/>
        <v/>
      </c>
      <c r="AW55" s="10" t="str">
        <f t="shared" si="44"/>
        <v/>
      </c>
      <c r="AX55" s="10" t="str">
        <f t="shared" si="44"/>
        <v/>
      </c>
      <c r="AZ55" s="12" t="str">
        <f t="shared" si="45"/>
        <v/>
      </c>
      <c r="BA55" s="12" t="str">
        <f t="shared" si="45"/>
        <v/>
      </c>
      <c r="BB55" s="12" t="str">
        <f t="shared" si="45"/>
        <v/>
      </c>
      <c r="BC55" s="12" t="str">
        <f t="shared" si="45"/>
        <v/>
      </c>
      <c r="BD55" s="12" t="str">
        <f t="shared" si="45"/>
        <v/>
      </c>
      <c r="BE55" s="12" t="str">
        <f t="shared" si="45"/>
        <v/>
      </c>
      <c r="BF55" s="12" t="str">
        <f t="shared" si="45"/>
        <v/>
      </c>
      <c r="BG55" s="12" t="str">
        <f t="shared" si="45"/>
        <v/>
      </c>
      <c r="BH55" s="12" t="str">
        <f t="shared" si="45"/>
        <v/>
      </c>
      <c r="BI55" s="12" t="str">
        <f t="shared" si="45"/>
        <v/>
      </c>
    </row>
    <row r="56" spans="1:61" ht="23.25" customHeight="1" x14ac:dyDescent="0.2">
      <c r="A56" s="1">
        <f ca="1">IF(COUNTIF($D56:$L56," ")=10,"",IF(VLOOKUP(MAX($A$1:A55),$A$1:C55,3,FALSE)=0,"",MAX($A$1:A55)+1))</f>
        <v>56</v>
      </c>
      <c r="B56" s="13" t="str">
        <f>$B55</f>
        <v>Аршба Т.В.</v>
      </c>
      <c r="C56" s="2" t="str">
        <f ca="1">IF($B56="","",$R$2)</f>
        <v>Пн 23.11.20</v>
      </c>
      <c r="D56" s="14" t="str">
        <f t="shared" ref="D56:K56" ca="1" si="57">IF($B56&gt;"",IF(ISERROR(SEARCH($B56,S$2))," ",MID(S$2,FIND("%курс ",S$2,FIND($B56,S$2))+6,7)&amp;"
("&amp;MID(S$2,FIND("ауд.",S$2,FIND($B56,S$2))+4,FIND("№",S$2,FIND("ауд.",S$2,FIND($B56,S$2)))-(FIND("ауд.",S$2,FIND($B56,S$2))+4))&amp;")"),"")</f>
        <v xml:space="preserve"> </v>
      </c>
      <c r="E56" s="14" t="str">
        <f t="shared" ca="1" si="57"/>
        <v>ЗИ -9-2
(ДОТ)</v>
      </c>
      <c r="F56" s="14" t="str">
        <f t="shared" ca="1" si="57"/>
        <v>ЗИ -9-2
(ДОТ)</v>
      </c>
      <c r="G56" s="14" t="str">
        <f t="shared" ca="1" si="57"/>
        <v xml:space="preserve"> </v>
      </c>
      <c r="H56" s="14" t="str">
        <f t="shared" ca="1" si="57"/>
        <v>ЗИ -9-2
(ДОТ)</v>
      </c>
      <c r="I56" s="14" t="str">
        <f t="shared" ca="1" si="57"/>
        <v xml:space="preserve"> </v>
      </c>
      <c r="J56" s="14" t="str">
        <f t="shared" ca="1" si="57"/>
        <v xml:space="preserve"> </v>
      </c>
      <c r="K56" s="14" t="str">
        <f t="shared" ca="1" si="57"/>
        <v xml:space="preserve"> </v>
      </c>
      <c r="L56" s="14"/>
      <c r="M56" s="25"/>
      <c r="AD56" s="20" t="str">
        <f t="shared" ref="AD56:AJ62" ca="1" si="58">IF(D56=" ","",IF(D56="","",CONCATENATE($C56," ",D$1," ",MID(D56,10,5))))</f>
        <v/>
      </c>
      <c r="AE56" s="20" t="str">
        <f t="shared" ca="1" si="58"/>
        <v>Пн 23.11.20  9.40 ДОТ)</v>
      </c>
      <c r="AF56" s="20" t="str">
        <f t="shared" ca="1" si="58"/>
        <v>Пн 23.11.20 11.20 ДОТ)</v>
      </c>
      <c r="AG56" s="20" t="str">
        <f t="shared" ca="1" si="58"/>
        <v/>
      </c>
      <c r="AH56" s="20" t="str">
        <f t="shared" ca="1" si="58"/>
        <v>Пн 23.11.20 13.30 ДОТ)</v>
      </c>
      <c r="AI56" s="20" t="str">
        <f t="shared" ca="1" si="58"/>
        <v/>
      </c>
      <c r="AJ56" s="20" t="str">
        <f t="shared" ca="1" si="58"/>
        <v/>
      </c>
      <c r="AK56" s="20" t="e">
        <f>IF(#REF!=" ","",IF(#REF!="","",CONCATENATE($C56," ",#REF!," ",MID(#REF!,10,5))))</f>
        <v>#REF!</v>
      </c>
      <c r="AL56" s="20" t="str">
        <f t="shared" ca="1" si="9"/>
        <v/>
      </c>
      <c r="AM56" s="20" t="str">
        <f t="shared" si="9"/>
        <v/>
      </c>
      <c r="AN56" s="11" t="str">
        <f t="shared" ca="1" si="4"/>
        <v>Аршба</v>
      </c>
      <c r="AO56" s="10" t="str">
        <f t="shared" ca="1" si="44"/>
        <v/>
      </c>
      <c r="AP56" s="10" t="str">
        <f t="shared" ca="1" si="44"/>
        <v>Пн 23.11.20  9.40 ДОТ) Аршба</v>
      </c>
      <c r="AQ56" s="10" t="str">
        <f t="shared" ca="1" si="44"/>
        <v>Пн 23.11.20 11.20 ДОТ) Аршба</v>
      </c>
      <c r="AR56" s="10" t="str">
        <f t="shared" ca="1" si="44"/>
        <v/>
      </c>
      <c r="AS56" s="10" t="str">
        <f t="shared" ca="1" si="44"/>
        <v>Пн 23.11.20 13.30 ДОТ) Аршба</v>
      </c>
      <c r="AT56" s="10" t="str">
        <f t="shared" ca="1" si="44"/>
        <v/>
      </c>
      <c r="AU56" s="10" t="str">
        <f t="shared" ca="1" si="44"/>
        <v/>
      </c>
      <c r="AV56" s="10" t="e">
        <f t="shared" si="44"/>
        <v>#REF!</v>
      </c>
      <c r="AW56" s="10" t="str">
        <f t="shared" ca="1" si="44"/>
        <v/>
      </c>
      <c r="AX56" s="10" t="str">
        <f t="shared" si="44"/>
        <v/>
      </c>
      <c r="AZ56" s="12" t="str">
        <f t="shared" ca="1" si="45"/>
        <v/>
      </c>
      <c r="BA56" s="12">
        <f t="shared" ca="1" si="45"/>
        <v>56</v>
      </c>
      <c r="BB56" s="12">
        <f t="shared" ca="1" si="45"/>
        <v>56</v>
      </c>
      <c r="BC56" s="12" t="str">
        <f t="shared" ca="1" si="45"/>
        <v/>
      </c>
      <c r="BD56" s="12">
        <f t="shared" ca="1" si="45"/>
        <v>56</v>
      </c>
      <c r="BE56" s="12" t="str">
        <f t="shared" ca="1" si="45"/>
        <v/>
      </c>
      <c r="BF56" s="12" t="str">
        <f t="shared" ca="1" si="45"/>
        <v/>
      </c>
      <c r="BG56" s="12" t="e">
        <f t="shared" si="45"/>
        <v>#REF!</v>
      </c>
      <c r="BH56" s="12" t="str">
        <f t="shared" ca="1" si="45"/>
        <v/>
      </c>
      <c r="BI56" s="12" t="str">
        <f t="shared" si="45"/>
        <v/>
      </c>
    </row>
    <row r="57" spans="1:61" ht="23.25" customHeight="1" x14ac:dyDescent="0.2">
      <c r="A57" s="1">
        <f ca="1">IF(COUNTIF($D57:$L57," ")=10,"",IF(VLOOKUP(MAX($A$1:A56),$A$1:C56,3,FALSE)=0,"",MAX($A$1:A56)+1))</f>
        <v>57</v>
      </c>
      <c r="B57" s="13" t="str">
        <f>$B55</f>
        <v>Аршба Т.В.</v>
      </c>
      <c r="C57" s="2" t="str">
        <f ca="1">IF($B57="","",$R$3)</f>
        <v>Вт 24.11.20</v>
      </c>
      <c r="D57" s="14" t="str">
        <f t="shared" ref="D57:K57" ca="1" si="59">IF($B57&gt;"",IF(ISERROR(SEARCH($B57,S$3))," ",MID(S$3,FIND("%курс ",S$3,FIND($B57,S$3))+6,7)&amp;"
("&amp;MID(S$3,FIND("ауд.",S$3,FIND($B57,S$3))+4,FIND("№",S$3,FIND("ауд.",S$3,FIND($B57,S$3)))-(FIND("ауд.",S$3,FIND($B57,S$3))+4))&amp;")"),"")</f>
        <v xml:space="preserve"> </v>
      </c>
      <c r="E57" s="14" t="str">
        <f t="shared" ca="1" si="59"/>
        <v xml:space="preserve"> </v>
      </c>
      <c r="F57" s="14" t="str">
        <f t="shared" ca="1" si="59"/>
        <v xml:space="preserve"> </v>
      </c>
      <c r="G57" s="14" t="str">
        <f t="shared" ca="1" si="59"/>
        <v xml:space="preserve"> </v>
      </c>
      <c r="H57" s="14" t="str">
        <f t="shared" ca="1" si="59"/>
        <v xml:space="preserve"> </v>
      </c>
      <c r="I57" s="14" t="str">
        <f t="shared" ca="1" si="59"/>
        <v xml:space="preserve"> </v>
      </c>
      <c r="J57" s="14" t="str">
        <f t="shared" ca="1" si="59"/>
        <v xml:space="preserve"> </v>
      </c>
      <c r="K57" s="14" t="str">
        <f t="shared" ca="1" si="59"/>
        <v xml:space="preserve"> </v>
      </c>
      <c r="L57" s="14"/>
      <c r="M57" s="25"/>
      <c r="AD57" s="20" t="str">
        <f t="shared" ca="1" si="58"/>
        <v/>
      </c>
      <c r="AE57" s="20" t="str">
        <f t="shared" ca="1" si="58"/>
        <v/>
      </c>
      <c r="AF57" s="20" t="str">
        <f t="shared" ca="1" si="58"/>
        <v/>
      </c>
      <c r="AG57" s="20" t="str">
        <f t="shared" ca="1" si="58"/>
        <v/>
      </c>
      <c r="AH57" s="20" t="str">
        <f t="shared" ca="1" si="58"/>
        <v/>
      </c>
      <c r="AI57" s="20" t="str">
        <f t="shared" ca="1" si="58"/>
        <v/>
      </c>
      <c r="AJ57" s="20" t="str">
        <f t="shared" ca="1" si="58"/>
        <v/>
      </c>
      <c r="AK57" s="20" t="e">
        <f>IF(#REF!=" ","",IF(#REF!="","",CONCATENATE($C57," ",#REF!," ",MID(#REF!,10,5))))</f>
        <v>#REF!</v>
      </c>
      <c r="AL57" s="20" t="str">
        <f t="shared" ca="1" si="9"/>
        <v/>
      </c>
      <c r="AM57" s="20" t="str">
        <f t="shared" si="9"/>
        <v/>
      </c>
      <c r="AN57" s="11" t="str">
        <f t="shared" ca="1" si="4"/>
        <v>Аршба</v>
      </c>
      <c r="AO57" s="10" t="str">
        <f t="shared" ref="AO57:AX120" ca="1" si="60">IF(AD57="","",CONCATENATE(AD57," ",$AN57))</f>
        <v/>
      </c>
      <c r="AP57" s="10" t="str">
        <f t="shared" ca="1" si="60"/>
        <v/>
      </c>
      <c r="AQ57" s="10" t="str">
        <f t="shared" ca="1" si="60"/>
        <v/>
      </c>
      <c r="AR57" s="10" t="str">
        <f t="shared" ca="1" si="60"/>
        <v/>
      </c>
      <c r="AS57" s="10" t="str">
        <f t="shared" ca="1" si="60"/>
        <v/>
      </c>
      <c r="AT57" s="10" t="str">
        <f t="shared" ca="1" si="60"/>
        <v/>
      </c>
      <c r="AU57" s="10" t="str">
        <f t="shared" ca="1" si="60"/>
        <v/>
      </c>
      <c r="AV57" s="10" t="e">
        <f t="shared" si="60"/>
        <v>#REF!</v>
      </c>
      <c r="AW57" s="10" t="str">
        <f t="shared" ca="1" si="60"/>
        <v/>
      </c>
      <c r="AX57" s="10" t="str">
        <f t="shared" si="60"/>
        <v/>
      </c>
      <c r="AZ57" s="12" t="str">
        <f t="shared" ref="AZ57:BI120" ca="1" si="61">IF(AD57="","",ROW())</f>
        <v/>
      </c>
      <c r="BA57" s="12" t="str">
        <f t="shared" ca="1" si="61"/>
        <v/>
      </c>
      <c r="BB57" s="12" t="str">
        <f t="shared" ca="1" si="61"/>
        <v/>
      </c>
      <c r="BC57" s="12" t="str">
        <f t="shared" ca="1" si="61"/>
        <v/>
      </c>
      <c r="BD57" s="12" t="str">
        <f t="shared" ca="1" si="61"/>
        <v/>
      </c>
      <c r="BE57" s="12" t="str">
        <f t="shared" ca="1" si="61"/>
        <v/>
      </c>
      <c r="BF57" s="12" t="str">
        <f t="shared" ca="1" si="61"/>
        <v/>
      </c>
      <c r="BG57" s="12" t="e">
        <f t="shared" si="61"/>
        <v>#REF!</v>
      </c>
      <c r="BH57" s="12" t="str">
        <f t="shared" ca="1" si="61"/>
        <v/>
      </c>
      <c r="BI57" s="12" t="str">
        <f t="shared" si="61"/>
        <v/>
      </c>
    </row>
    <row r="58" spans="1:61" ht="23.25" customHeight="1" x14ac:dyDescent="0.2">
      <c r="A58" s="1">
        <f ca="1">IF(COUNTIF($D58:$L58," ")=10,"",IF(VLOOKUP(MAX($A$1:A57),$A$1:C57,3,FALSE)=0,"",MAX($A$1:A57)+1))</f>
        <v>58</v>
      </c>
      <c r="B58" s="13" t="str">
        <f>$B55</f>
        <v>Аршба Т.В.</v>
      </c>
      <c r="C58" s="2" t="str">
        <f ca="1">IF($B58="","",$R$4)</f>
        <v>Ср 25.11.20</v>
      </c>
      <c r="D58" s="14" t="str">
        <f t="shared" ref="D58:K58" ca="1" si="62">IF($B58&gt;"",IF(ISERROR(SEARCH($B58,S$4))," ",MID(S$4,FIND("%курс ",S$4,FIND($B58,S$4))+6,7)&amp;"
("&amp;MID(S$4,FIND("ауд.",S$4,FIND($B58,S$4))+4,FIND("№",S$4,FIND("ауд.",S$4,FIND($B58,S$4)))-(FIND("ауд.",S$4,FIND($B58,S$4))+4))&amp;")"),"")</f>
        <v xml:space="preserve"> </v>
      </c>
      <c r="E58" s="14" t="str">
        <f t="shared" ca="1" si="62"/>
        <v xml:space="preserve"> </v>
      </c>
      <c r="F58" s="14" t="str">
        <f t="shared" ca="1" si="62"/>
        <v xml:space="preserve"> </v>
      </c>
      <c r="G58" s="14" t="str">
        <f t="shared" ca="1" si="62"/>
        <v xml:space="preserve"> </v>
      </c>
      <c r="H58" s="14" t="str">
        <f t="shared" ca="1" si="62"/>
        <v xml:space="preserve"> </v>
      </c>
      <c r="I58" s="14" t="str">
        <f t="shared" ca="1" si="62"/>
        <v xml:space="preserve"> </v>
      </c>
      <c r="J58" s="14" t="str">
        <f t="shared" ca="1" si="62"/>
        <v xml:space="preserve"> </v>
      </c>
      <c r="K58" s="14" t="str">
        <f t="shared" ca="1" si="62"/>
        <v xml:space="preserve"> </v>
      </c>
      <c r="L58" s="14"/>
      <c r="M58" s="17"/>
      <c r="AD58" s="20" t="str">
        <f t="shared" ca="1" si="58"/>
        <v/>
      </c>
      <c r="AE58" s="20" t="str">
        <f t="shared" ca="1" si="58"/>
        <v/>
      </c>
      <c r="AF58" s="20" t="str">
        <f t="shared" ca="1" si="58"/>
        <v/>
      </c>
      <c r="AG58" s="20" t="str">
        <f t="shared" ca="1" si="58"/>
        <v/>
      </c>
      <c r="AH58" s="20" t="str">
        <f t="shared" ca="1" si="58"/>
        <v/>
      </c>
      <c r="AI58" s="20" t="str">
        <f t="shared" ca="1" si="58"/>
        <v/>
      </c>
      <c r="AJ58" s="20" t="str">
        <f t="shared" ca="1" si="58"/>
        <v/>
      </c>
      <c r="AK58" s="20" t="e">
        <f>IF(#REF!=" ","",IF(#REF!="","",CONCATENATE($C58," ",#REF!," ",MID(#REF!,10,5))))</f>
        <v>#REF!</v>
      </c>
      <c r="AL58" s="20" t="str">
        <f t="shared" ca="1" si="9"/>
        <v/>
      </c>
      <c r="AM58" s="20" t="str">
        <f t="shared" si="9"/>
        <v/>
      </c>
      <c r="AN58" s="11" t="str">
        <f t="shared" ca="1" si="4"/>
        <v>Аршба</v>
      </c>
      <c r="AO58" s="10" t="str">
        <f t="shared" ca="1" si="60"/>
        <v/>
      </c>
      <c r="AP58" s="10" t="str">
        <f t="shared" ca="1" si="60"/>
        <v/>
      </c>
      <c r="AQ58" s="10" t="str">
        <f t="shared" ca="1" si="60"/>
        <v/>
      </c>
      <c r="AR58" s="10" t="str">
        <f t="shared" ca="1" si="60"/>
        <v/>
      </c>
      <c r="AS58" s="10" t="str">
        <f t="shared" ca="1" si="60"/>
        <v/>
      </c>
      <c r="AT58" s="10" t="str">
        <f t="shared" ca="1" si="60"/>
        <v/>
      </c>
      <c r="AU58" s="10" t="str">
        <f t="shared" ca="1" si="60"/>
        <v/>
      </c>
      <c r="AV58" s="10" t="e">
        <f t="shared" si="60"/>
        <v>#REF!</v>
      </c>
      <c r="AW58" s="10" t="str">
        <f t="shared" ca="1" si="60"/>
        <v/>
      </c>
      <c r="AX58" s="10" t="str">
        <f t="shared" si="60"/>
        <v/>
      </c>
      <c r="AZ58" s="12" t="str">
        <f t="shared" ca="1" si="61"/>
        <v/>
      </c>
      <c r="BA58" s="12" t="str">
        <f t="shared" ca="1" si="61"/>
        <v/>
      </c>
      <c r="BB58" s="12" t="str">
        <f t="shared" ca="1" si="61"/>
        <v/>
      </c>
      <c r="BC58" s="12" t="str">
        <f t="shared" ca="1" si="61"/>
        <v/>
      </c>
      <c r="BD58" s="12" t="str">
        <f t="shared" ca="1" si="61"/>
        <v/>
      </c>
      <c r="BE58" s="12" t="str">
        <f t="shared" ca="1" si="61"/>
        <v/>
      </c>
      <c r="BF58" s="12" t="str">
        <f t="shared" ca="1" si="61"/>
        <v/>
      </c>
      <c r="BG58" s="12" t="e">
        <f t="shared" si="61"/>
        <v>#REF!</v>
      </c>
      <c r="BH58" s="12" t="str">
        <f t="shared" ca="1" si="61"/>
        <v/>
      </c>
      <c r="BI58" s="12" t="str">
        <f t="shared" si="61"/>
        <v/>
      </c>
    </row>
    <row r="59" spans="1:61" ht="23.25" customHeight="1" x14ac:dyDescent="0.2">
      <c r="A59" s="1">
        <f ca="1">IF(COUNTIF($D59:$L59," ")=10,"",IF(VLOOKUP(MAX($A$1:A58),$A$1:C58,3,FALSE)=0,"",MAX($A$1:A58)+1))</f>
        <v>59</v>
      </c>
      <c r="B59" s="13" t="str">
        <f>$B55</f>
        <v>Аршба Т.В.</v>
      </c>
      <c r="C59" s="2" t="str">
        <f ca="1">IF($B59="","",$R$5)</f>
        <v>Чт 26.11.20</v>
      </c>
      <c r="D59" s="23" t="str">
        <f t="shared" ref="D59:K59" ca="1" si="63">IF($B59&gt;"",IF(ISERROR(SEARCH($B59,S$5))," ",MID(S$5,FIND("%курс ",S$5,FIND($B59,S$5))+6,7)&amp;"
("&amp;MID(S$5,FIND("ауд.",S$5,FIND($B59,S$5))+4,FIND("№",S$5,FIND("ауд.",S$5,FIND($B59,S$5)))-(FIND("ауд.",S$5,FIND($B59,S$5))+4))&amp;")"),"")</f>
        <v>ЗИ -9-2
(ДОТ)</v>
      </c>
      <c r="E59" s="23" t="str">
        <f t="shared" ca="1" si="63"/>
        <v>ЗИ -9-2
(ДОТ)</v>
      </c>
      <c r="F59" s="23" t="str">
        <f t="shared" ca="1" si="63"/>
        <v xml:space="preserve"> </v>
      </c>
      <c r="G59" s="23" t="str">
        <f t="shared" ca="1" si="63"/>
        <v xml:space="preserve"> </v>
      </c>
      <c r="H59" s="23" t="str">
        <f t="shared" ca="1" si="63"/>
        <v xml:space="preserve"> </v>
      </c>
      <c r="I59" s="23" t="str">
        <f t="shared" ca="1" si="63"/>
        <v xml:space="preserve"> </v>
      </c>
      <c r="J59" s="23" t="str">
        <f t="shared" ca="1" si="63"/>
        <v>ЗИ -9-2
(ДОТ)</v>
      </c>
      <c r="K59" s="23" t="str">
        <f t="shared" ca="1" si="63"/>
        <v xml:space="preserve"> </v>
      </c>
      <c r="L59" s="23"/>
      <c r="M59" s="25"/>
      <c r="AD59" s="20" t="str">
        <f t="shared" ca="1" si="58"/>
        <v>Чт 26.11.20  8.00 ДОТ)</v>
      </c>
      <c r="AE59" s="20" t="str">
        <f t="shared" ca="1" si="58"/>
        <v>Чт 26.11.20  9.40 ДОТ)</v>
      </c>
      <c r="AF59" s="20" t="str">
        <f t="shared" ca="1" si="58"/>
        <v/>
      </c>
      <c r="AG59" s="20" t="str">
        <f t="shared" ca="1" si="58"/>
        <v/>
      </c>
      <c r="AH59" s="20" t="str">
        <f t="shared" ca="1" si="58"/>
        <v/>
      </c>
      <c r="AI59" s="20" t="str">
        <f t="shared" ca="1" si="58"/>
        <v/>
      </c>
      <c r="AJ59" s="20" t="str">
        <f t="shared" ca="1" si="58"/>
        <v>Чт 26.11.20 17.00 ДОТ)</v>
      </c>
      <c r="AK59" s="20" t="e">
        <f>IF(#REF!=" ","",IF(#REF!="","",CONCATENATE($C59," ",#REF!," ",MID(#REF!,10,5))))</f>
        <v>#REF!</v>
      </c>
      <c r="AL59" s="20" t="str">
        <f t="shared" ca="1" si="9"/>
        <v/>
      </c>
      <c r="AM59" s="20" t="str">
        <f t="shared" si="9"/>
        <v/>
      </c>
      <c r="AN59" s="11" t="str">
        <f t="shared" ca="1" si="4"/>
        <v>Аршба</v>
      </c>
      <c r="AO59" s="10" t="str">
        <f t="shared" ca="1" si="60"/>
        <v>Чт 26.11.20  8.00 ДОТ) Аршба</v>
      </c>
      <c r="AP59" s="10" t="str">
        <f t="shared" ca="1" si="60"/>
        <v>Чт 26.11.20  9.40 ДОТ) Аршба</v>
      </c>
      <c r="AQ59" s="10" t="str">
        <f t="shared" ca="1" si="60"/>
        <v/>
      </c>
      <c r="AR59" s="10" t="str">
        <f t="shared" ca="1" si="60"/>
        <v/>
      </c>
      <c r="AS59" s="10" t="str">
        <f t="shared" ca="1" si="60"/>
        <v/>
      </c>
      <c r="AT59" s="10" t="str">
        <f t="shared" ca="1" si="60"/>
        <v/>
      </c>
      <c r="AU59" s="10" t="str">
        <f t="shared" ca="1" si="60"/>
        <v>Чт 26.11.20 17.00 ДОТ) Аршба</v>
      </c>
      <c r="AV59" s="10" t="e">
        <f t="shared" si="60"/>
        <v>#REF!</v>
      </c>
      <c r="AW59" s="10" t="str">
        <f t="shared" ca="1" si="60"/>
        <v/>
      </c>
      <c r="AX59" s="10" t="str">
        <f t="shared" si="60"/>
        <v/>
      </c>
      <c r="AZ59" s="12">
        <f t="shared" ca="1" si="61"/>
        <v>59</v>
      </c>
      <c r="BA59" s="12">
        <f t="shared" ca="1" si="61"/>
        <v>59</v>
      </c>
      <c r="BB59" s="12" t="str">
        <f t="shared" ca="1" si="61"/>
        <v/>
      </c>
      <c r="BC59" s="12" t="str">
        <f t="shared" ca="1" si="61"/>
        <v/>
      </c>
      <c r="BD59" s="12" t="str">
        <f t="shared" ca="1" si="61"/>
        <v/>
      </c>
      <c r="BE59" s="12" t="str">
        <f t="shared" ca="1" si="61"/>
        <v/>
      </c>
      <c r="BF59" s="12">
        <f t="shared" ca="1" si="61"/>
        <v>59</v>
      </c>
      <c r="BG59" s="12" t="e">
        <f t="shared" si="61"/>
        <v>#REF!</v>
      </c>
      <c r="BH59" s="12" t="str">
        <f t="shared" ca="1" si="61"/>
        <v/>
      </c>
      <c r="BI59" s="12" t="str">
        <f t="shared" si="61"/>
        <v/>
      </c>
    </row>
    <row r="60" spans="1:61" ht="23.25" customHeight="1" x14ac:dyDescent="0.2">
      <c r="A60" s="1">
        <f ca="1">IF(COUNTIF($D60:$L60," ")=10,"",IF(VLOOKUP(MAX($A$1:A59),$A$1:C59,3,FALSE)=0,"",MAX($A$1:A59)+1))</f>
        <v>60</v>
      </c>
      <c r="B60" s="13" t="str">
        <f>$B55</f>
        <v>Аршба Т.В.</v>
      </c>
      <c r="C60" s="2" t="str">
        <f ca="1">IF($B60="","",$R$6)</f>
        <v>Пт 27.11.20</v>
      </c>
      <c r="D60" s="23" t="str">
        <f t="shared" ref="D60:K60" ca="1" si="64">IF($B60&gt;"",IF(ISERROR(SEARCH($B60,S$6))," ",MID(S$6,FIND("%курс ",S$6,FIND($B60,S$6))+6,7)&amp;"
("&amp;MID(S$6,FIND("ауд.",S$6,FIND($B60,S$6))+4,FIND("№",S$6,FIND("ауд.",S$6,FIND($B60,S$6)))-(FIND("ауд.",S$6,FIND($B60,S$6))+4))&amp;")"),"")</f>
        <v xml:space="preserve"> </v>
      </c>
      <c r="E60" s="23" t="str">
        <f t="shared" ca="1" si="64"/>
        <v xml:space="preserve"> </v>
      </c>
      <c r="F60" s="23" t="str">
        <f t="shared" ca="1" si="64"/>
        <v xml:space="preserve"> </v>
      </c>
      <c r="G60" s="23" t="str">
        <f t="shared" ca="1" si="64"/>
        <v xml:space="preserve"> </v>
      </c>
      <c r="H60" s="23" t="str">
        <f t="shared" ca="1" si="64"/>
        <v xml:space="preserve"> </v>
      </c>
      <c r="I60" s="23" t="str">
        <f t="shared" ca="1" si="64"/>
        <v xml:space="preserve"> </v>
      </c>
      <c r="J60" s="23" t="str">
        <f t="shared" ca="1" si="64"/>
        <v xml:space="preserve"> </v>
      </c>
      <c r="K60" s="23" t="str">
        <f t="shared" ca="1" si="64"/>
        <v xml:space="preserve"> </v>
      </c>
      <c r="L60" s="23"/>
      <c r="M60" s="25"/>
      <c r="AD60" s="20" t="str">
        <f t="shared" ca="1" si="58"/>
        <v/>
      </c>
      <c r="AE60" s="20" t="str">
        <f t="shared" ca="1" si="58"/>
        <v/>
      </c>
      <c r="AF60" s="20" t="str">
        <f t="shared" ca="1" si="58"/>
        <v/>
      </c>
      <c r="AG60" s="20" t="str">
        <f t="shared" ca="1" si="58"/>
        <v/>
      </c>
      <c r="AH60" s="20" t="str">
        <f t="shared" ca="1" si="58"/>
        <v/>
      </c>
      <c r="AI60" s="20" t="str">
        <f t="shared" ca="1" si="58"/>
        <v/>
      </c>
      <c r="AJ60" s="20" t="str">
        <f t="shared" ca="1" si="58"/>
        <v/>
      </c>
      <c r="AK60" s="20" t="e">
        <f>IF(#REF!=" ","",IF(#REF!="","",CONCATENATE($C60," ",#REF!," ",MID(#REF!,10,5))))</f>
        <v>#REF!</v>
      </c>
      <c r="AL60" s="20" t="str">
        <f t="shared" ca="1" si="9"/>
        <v/>
      </c>
      <c r="AM60" s="20" t="str">
        <f t="shared" si="9"/>
        <v/>
      </c>
      <c r="AN60" s="11" t="str">
        <f t="shared" ca="1" si="4"/>
        <v>Аршба</v>
      </c>
      <c r="AO60" s="10" t="str">
        <f t="shared" ca="1" si="60"/>
        <v/>
      </c>
      <c r="AP60" s="10" t="str">
        <f t="shared" ca="1" si="60"/>
        <v/>
      </c>
      <c r="AQ60" s="10" t="str">
        <f t="shared" ca="1" si="60"/>
        <v/>
      </c>
      <c r="AR60" s="10" t="str">
        <f t="shared" ca="1" si="60"/>
        <v/>
      </c>
      <c r="AS60" s="10" t="str">
        <f t="shared" ca="1" si="60"/>
        <v/>
      </c>
      <c r="AT60" s="10" t="str">
        <f t="shared" ca="1" si="60"/>
        <v/>
      </c>
      <c r="AU60" s="10" t="str">
        <f t="shared" ca="1" si="60"/>
        <v/>
      </c>
      <c r="AV60" s="10" t="e">
        <f t="shared" si="60"/>
        <v>#REF!</v>
      </c>
      <c r="AW60" s="10" t="str">
        <f t="shared" ca="1" si="60"/>
        <v/>
      </c>
      <c r="AX60" s="10" t="str">
        <f t="shared" si="60"/>
        <v/>
      </c>
      <c r="AZ60" s="12" t="str">
        <f t="shared" ca="1" si="61"/>
        <v/>
      </c>
      <c r="BA60" s="12" t="str">
        <f t="shared" ca="1" si="61"/>
        <v/>
      </c>
      <c r="BB60" s="12" t="str">
        <f t="shared" ca="1" si="61"/>
        <v/>
      </c>
      <c r="BC60" s="12" t="str">
        <f t="shared" ca="1" si="61"/>
        <v/>
      </c>
      <c r="BD60" s="12" t="str">
        <f t="shared" ca="1" si="61"/>
        <v/>
      </c>
      <c r="BE60" s="12" t="str">
        <f t="shared" ca="1" si="61"/>
        <v/>
      </c>
      <c r="BF60" s="12" t="str">
        <f t="shared" ca="1" si="61"/>
        <v/>
      </c>
      <c r="BG60" s="12" t="e">
        <f t="shared" si="61"/>
        <v>#REF!</v>
      </c>
      <c r="BH60" s="12" t="str">
        <f t="shared" ca="1" si="61"/>
        <v/>
      </c>
      <c r="BI60" s="12" t="str">
        <f t="shared" si="61"/>
        <v/>
      </c>
    </row>
    <row r="61" spans="1:61" ht="23.25" customHeight="1" x14ac:dyDescent="0.2">
      <c r="A61" s="1">
        <f ca="1">IF(COUNTIF($D61:$L61," ")=10,"",IF(VLOOKUP(MAX($A$1:A60),$A$1:C60,3,FALSE)=0,"",MAX($A$1:A60)+1))</f>
        <v>61</v>
      </c>
      <c r="B61" s="13" t="str">
        <f>$B55</f>
        <v>Аршба Т.В.</v>
      </c>
      <c r="C61" s="2" t="str">
        <f ca="1">IF($B61="","",$R$7)</f>
        <v>Сб 28.11.20</v>
      </c>
      <c r="D61" s="23" t="str">
        <f t="shared" ref="D61:K61" ca="1" si="65">IF($B61&gt;"",IF(ISERROR(SEARCH($B61,S$7))," ",MID(S$7,FIND("%курс ",S$7,FIND($B61,S$7))+6,7)&amp;"
("&amp;MID(S$7,FIND("ауд.",S$7,FIND($B61,S$7))+4,FIND("№",S$7,FIND("ауд.",S$7,FIND($B61,S$7)))-(FIND("ауд.",S$7,FIND($B61,S$7))+4))&amp;")"),"")</f>
        <v xml:space="preserve"> </v>
      </c>
      <c r="E61" s="23" t="str">
        <f t="shared" ca="1" si="65"/>
        <v xml:space="preserve"> </v>
      </c>
      <c r="F61" s="23" t="str">
        <f t="shared" ca="1" si="65"/>
        <v xml:space="preserve"> </v>
      </c>
      <c r="G61" s="23" t="str">
        <f t="shared" ca="1" si="65"/>
        <v xml:space="preserve"> </v>
      </c>
      <c r="H61" s="23" t="str">
        <f t="shared" ca="1" si="65"/>
        <v xml:space="preserve"> </v>
      </c>
      <c r="I61" s="23" t="str">
        <f t="shared" ca="1" si="65"/>
        <v xml:space="preserve"> </v>
      </c>
      <c r="J61" s="23" t="str">
        <f t="shared" ca="1" si="65"/>
        <v xml:space="preserve"> </v>
      </c>
      <c r="K61" s="23" t="str">
        <f t="shared" ca="1" si="65"/>
        <v xml:space="preserve"> </v>
      </c>
      <c r="L61" s="23"/>
      <c r="M61" s="25"/>
      <c r="AD61" s="20" t="str">
        <f t="shared" ca="1" si="58"/>
        <v/>
      </c>
      <c r="AE61" s="20" t="str">
        <f t="shared" ca="1" si="58"/>
        <v/>
      </c>
      <c r="AF61" s="20" t="str">
        <f t="shared" ca="1" si="58"/>
        <v/>
      </c>
      <c r="AG61" s="20" t="str">
        <f t="shared" ca="1" si="58"/>
        <v/>
      </c>
      <c r="AH61" s="20" t="str">
        <f t="shared" ca="1" si="58"/>
        <v/>
      </c>
      <c r="AI61" s="20" t="str">
        <f t="shared" ca="1" si="58"/>
        <v/>
      </c>
      <c r="AJ61" s="20" t="str">
        <f t="shared" ca="1" si="58"/>
        <v/>
      </c>
      <c r="AK61" s="20" t="e">
        <f>IF(#REF!=" ","",IF(#REF!="","",CONCATENATE($C61," ",#REF!," ",MID(#REF!,10,5))))</f>
        <v>#REF!</v>
      </c>
      <c r="AL61" s="20" t="str">
        <f t="shared" ca="1" si="9"/>
        <v/>
      </c>
      <c r="AM61" s="20" t="str">
        <f t="shared" si="9"/>
        <v/>
      </c>
      <c r="AN61" s="11" t="str">
        <f t="shared" ca="1" si="4"/>
        <v>Аршба</v>
      </c>
      <c r="AO61" s="10" t="str">
        <f t="shared" ca="1" si="60"/>
        <v/>
      </c>
      <c r="AP61" s="10" t="str">
        <f t="shared" ca="1" si="60"/>
        <v/>
      </c>
      <c r="AQ61" s="10" t="str">
        <f t="shared" ca="1" si="60"/>
        <v/>
      </c>
      <c r="AR61" s="10" t="str">
        <f t="shared" ca="1" si="60"/>
        <v/>
      </c>
      <c r="AS61" s="10" t="str">
        <f t="shared" ca="1" si="60"/>
        <v/>
      </c>
      <c r="AT61" s="10" t="str">
        <f t="shared" ca="1" si="60"/>
        <v/>
      </c>
      <c r="AU61" s="10" t="str">
        <f t="shared" ca="1" si="60"/>
        <v/>
      </c>
      <c r="AV61" s="10" t="e">
        <f t="shared" si="60"/>
        <v>#REF!</v>
      </c>
      <c r="AW61" s="10" t="str">
        <f t="shared" ca="1" si="60"/>
        <v/>
      </c>
      <c r="AX61" s="10" t="str">
        <f t="shared" si="60"/>
        <v/>
      </c>
      <c r="AZ61" s="12" t="str">
        <f t="shared" ca="1" si="61"/>
        <v/>
      </c>
      <c r="BA61" s="12" t="str">
        <f t="shared" ca="1" si="61"/>
        <v/>
      </c>
      <c r="BB61" s="12" t="str">
        <f t="shared" ca="1" si="61"/>
        <v/>
      </c>
      <c r="BC61" s="12" t="str">
        <f t="shared" ca="1" si="61"/>
        <v/>
      </c>
      <c r="BD61" s="12" t="str">
        <f t="shared" ca="1" si="61"/>
        <v/>
      </c>
      <c r="BE61" s="12" t="str">
        <f t="shared" ca="1" si="61"/>
        <v/>
      </c>
      <c r="BF61" s="12" t="str">
        <f t="shared" ca="1" si="61"/>
        <v/>
      </c>
      <c r="BG61" s="12" t="e">
        <f t="shared" si="61"/>
        <v>#REF!</v>
      </c>
      <c r="BH61" s="12" t="str">
        <f t="shared" ca="1" si="61"/>
        <v/>
      </c>
      <c r="BI61" s="12" t="str">
        <f t="shared" si="61"/>
        <v/>
      </c>
    </row>
    <row r="62" spans="1:61" ht="23.25" customHeight="1" x14ac:dyDescent="0.2">
      <c r="A62" s="1">
        <f ca="1">IF(COUNTIF($D62:$L62," ")=10,"",IF(VLOOKUP(MAX($A$1:A61),$A$1:C61,3,FALSE)=0,"",MAX($A$1:A61)+1))</f>
        <v>62</v>
      </c>
      <c r="B62" s="13" t="str">
        <f>$B55</f>
        <v>Аршба Т.В.</v>
      </c>
      <c r="C62" s="2" t="str">
        <f ca="1">IF($B62="","",$R$8)</f>
        <v>Вс 29.11.20</v>
      </c>
      <c r="D62" s="23" t="str">
        <f t="shared" ref="D62:K62" ca="1" si="66">IF($B62&gt;"",IF(ISERROR(SEARCH($B62,S$8))," ",MID(S$8,FIND("%курс ",S$8,FIND($B62,S$8))+6,7)&amp;"
("&amp;MID(S$8,FIND("ауд.",S$8,FIND($B62,S$8))+4,FIND("№",S$8,FIND("ауд.",S$8,FIND($B62,S$8)))-(FIND("ауд.",S$8,FIND($B62,S$8))+4))&amp;")"),"")</f>
        <v xml:space="preserve"> </v>
      </c>
      <c r="E62" s="23" t="str">
        <f t="shared" ca="1" si="66"/>
        <v xml:space="preserve"> </v>
      </c>
      <c r="F62" s="23" t="str">
        <f t="shared" ca="1" si="66"/>
        <v xml:space="preserve"> </v>
      </c>
      <c r="G62" s="23" t="str">
        <f t="shared" ca="1" si="66"/>
        <v xml:space="preserve"> </v>
      </c>
      <c r="H62" s="23" t="str">
        <f t="shared" ca="1" si="66"/>
        <v xml:space="preserve"> </v>
      </c>
      <c r="I62" s="23" t="str">
        <f t="shared" ca="1" si="66"/>
        <v xml:space="preserve"> </v>
      </c>
      <c r="J62" s="23" t="str">
        <f t="shared" ca="1" si="66"/>
        <v xml:space="preserve"> </v>
      </c>
      <c r="K62" s="23" t="str">
        <f t="shared" ca="1" si="66"/>
        <v xml:space="preserve"> </v>
      </c>
      <c r="L62" s="23"/>
      <c r="M62" s="25"/>
      <c r="AD62" s="20" t="str">
        <f t="shared" ca="1" si="58"/>
        <v/>
      </c>
      <c r="AE62" s="20" t="str">
        <f t="shared" ca="1" si="58"/>
        <v/>
      </c>
      <c r="AF62" s="20" t="str">
        <f t="shared" ca="1" si="58"/>
        <v/>
      </c>
      <c r="AG62" s="20" t="str">
        <f t="shared" ca="1" si="58"/>
        <v/>
      </c>
      <c r="AH62" s="20" t="str">
        <f t="shared" ca="1" si="58"/>
        <v/>
      </c>
      <c r="AI62" s="20" t="str">
        <f t="shared" ca="1" si="58"/>
        <v/>
      </c>
      <c r="AJ62" s="20" t="str">
        <f t="shared" ca="1" si="58"/>
        <v/>
      </c>
      <c r="AK62" s="20" t="e">
        <f>IF(#REF!=" ","",IF(#REF!="","",CONCATENATE($C62," ",#REF!," ",MID(#REF!,10,5))))</f>
        <v>#REF!</v>
      </c>
      <c r="AL62" s="20" t="str">
        <f t="shared" ca="1" si="9"/>
        <v/>
      </c>
      <c r="AM62" s="20" t="str">
        <f t="shared" si="9"/>
        <v/>
      </c>
      <c r="AN62" s="11" t="str">
        <f t="shared" ca="1" si="4"/>
        <v>Аршба</v>
      </c>
      <c r="AO62" s="10" t="str">
        <f t="shared" ca="1" si="60"/>
        <v/>
      </c>
      <c r="AP62" s="10" t="str">
        <f t="shared" ca="1" si="60"/>
        <v/>
      </c>
      <c r="AQ62" s="10" t="str">
        <f t="shared" ca="1" si="60"/>
        <v/>
      </c>
      <c r="AR62" s="10" t="str">
        <f t="shared" ca="1" si="60"/>
        <v/>
      </c>
      <c r="AS62" s="10" t="str">
        <f t="shared" ca="1" si="60"/>
        <v/>
      </c>
      <c r="AT62" s="10" t="str">
        <f t="shared" ca="1" si="60"/>
        <v/>
      </c>
      <c r="AU62" s="10" t="str">
        <f t="shared" ca="1" si="60"/>
        <v/>
      </c>
      <c r="AV62" s="10" t="e">
        <f t="shared" si="60"/>
        <v>#REF!</v>
      </c>
      <c r="AW62" s="10" t="str">
        <f t="shared" ca="1" si="60"/>
        <v/>
      </c>
      <c r="AX62" s="10" t="str">
        <f t="shared" si="60"/>
        <v/>
      </c>
      <c r="AZ62" s="12" t="str">
        <f t="shared" ca="1" si="61"/>
        <v/>
      </c>
      <c r="BA62" s="12" t="str">
        <f t="shared" ca="1" si="61"/>
        <v/>
      </c>
      <c r="BB62" s="12" t="str">
        <f t="shared" ca="1" si="61"/>
        <v/>
      </c>
      <c r="BC62" s="12" t="str">
        <f t="shared" ca="1" si="61"/>
        <v/>
      </c>
      <c r="BD62" s="12" t="str">
        <f t="shared" ca="1" si="61"/>
        <v/>
      </c>
      <c r="BE62" s="12" t="str">
        <f t="shared" ca="1" si="61"/>
        <v/>
      </c>
      <c r="BF62" s="12" t="str">
        <f t="shared" ca="1" si="61"/>
        <v/>
      </c>
      <c r="BG62" s="12" t="e">
        <f t="shared" si="61"/>
        <v>#REF!</v>
      </c>
      <c r="BH62" s="12" t="str">
        <f t="shared" ca="1" si="61"/>
        <v/>
      </c>
      <c r="BI62" s="12" t="str">
        <f t="shared" si="61"/>
        <v/>
      </c>
    </row>
    <row r="63" spans="1:61" ht="23.25" customHeight="1" x14ac:dyDescent="0.2">
      <c r="A63" s="1">
        <f ca="1">IF(COUNTIF($D63:$L63," ")=10,"",IF(VLOOKUP(MAX($A$1:A62),$A$1:C62,3,FALSE)=0,"",MAX($A$1:A62)+1))</f>
        <v>63</v>
      </c>
      <c r="C63" s="2"/>
      <c r="D63" s="23"/>
      <c r="E63" s="23"/>
      <c r="F63" s="23"/>
      <c r="G63" s="23"/>
      <c r="H63" s="23"/>
      <c r="I63" s="23"/>
      <c r="J63" s="23"/>
      <c r="K63" s="23"/>
      <c r="L63" s="23"/>
      <c r="M63" s="25"/>
      <c r="AD63" s="20"/>
      <c r="AE63" s="20"/>
      <c r="AF63" s="20"/>
      <c r="AG63" s="20"/>
      <c r="AH63" s="20"/>
      <c r="AI63" s="20"/>
      <c r="AJ63" s="20"/>
      <c r="AK63" s="20"/>
      <c r="AL63" s="20"/>
      <c r="AM63" s="20"/>
      <c r="AN63" s="11" t="str">
        <f t="shared" si="4"/>
        <v/>
      </c>
      <c r="AO63" s="10" t="str">
        <f t="shared" si="60"/>
        <v/>
      </c>
      <c r="AP63" s="10" t="str">
        <f t="shared" si="60"/>
        <v/>
      </c>
      <c r="AQ63" s="10" t="str">
        <f t="shared" si="60"/>
        <v/>
      </c>
      <c r="AR63" s="10" t="str">
        <f t="shared" si="60"/>
        <v/>
      </c>
      <c r="AS63" s="10" t="str">
        <f t="shared" si="60"/>
        <v/>
      </c>
      <c r="AT63" s="10" t="str">
        <f t="shared" si="60"/>
        <v/>
      </c>
      <c r="AU63" s="10" t="str">
        <f t="shared" si="60"/>
        <v/>
      </c>
      <c r="AV63" s="10" t="str">
        <f t="shared" si="60"/>
        <v/>
      </c>
      <c r="AW63" s="10" t="str">
        <f t="shared" si="60"/>
        <v/>
      </c>
      <c r="AX63" s="10" t="str">
        <f t="shared" si="60"/>
        <v/>
      </c>
      <c r="AZ63" s="12" t="str">
        <f t="shared" si="61"/>
        <v/>
      </c>
      <c r="BA63" s="12" t="str">
        <f t="shared" si="61"/>
        <v/>
      </c>
      <c r="BB63" s="12" t="str">
        <f t="shared" si="61"/>
        <v/>
      </c>
      <c r="BC63" s="12" t="str">
        <f t="shared" si="61"/>
        <v/>
      </c>
      <c r="BD63" s="12" t="str">
        <f t="shared" si="61"/>
        <v/>
      </c>
      <c r="BE63" s="12" t="str">
        <f t="shared" si="61"/>
        <v/>
      </c>
      <c r="BF63" s="12" t="str">
        <f t="shared" si="61"/>
        <v/>
      </c>
      <c r="BG63" s="12" t="str">
        <f t="shared" si="61"/>
        <v/>
      </c>
      <c r="BH63" s="12" t="str">
        <f t="shared" si="61"/>
        <v/>
      </c>
      <c r="BI63" s="12" t="str">
        <f t="shared" si="61"/>
        <v/>
      </c>
    </row>
    <row r="64" spans="1:61" ht="23.25" customHeight="1" x14ac:dyDescent="0.2">
      <c r="A64" s="1">
        <f ca="1">IF(COUNTIF($D65:$L71," ")=70,"",MAX($A$1:A63)+1)</f>
        <v>64</v>
      </c>
      <c r="B64" s="2" t="str">
        <f>IF($C64="","",$C64)</f>
        <v>Балдыкова Е.В.</v>
      </c>
      <c r="C64" s="3" t="str">
        <f>IF(ISERROR(VLOOKUP((ROW()-1)/9+1,'[1]Преподавательский состав'!$A$2:$B$181,2,FALSE)),"",VLOOKUP((ROW()-1)/9+1,'[1]Преподавательский состав'!$A$2:$B$181,2,FALSE))</f>
        <v>Балдыкова Е.В.</v>
      </c>
      <c r="D64" s="3" t="str">
        <f>IF($C64="","",T(" 8.00"))</f>
        <v xml:space="preserve"> 8.00</v>
      </c>
      <c r="E64" s="3" t="str">
        <f>IF($C64="","",T(" 9.40"))</f>
        <v xml:space="preserve"> 9.40</v>
      </c>
      <c r="F64" s="3" t="str">
        <f>IF($C64="","",T("11.20"))</f>
        <v>11.20</v>
      </c>
      <c r="G64" s="4" t="str">
        <f>IF($C64="","",T(""))</f>
        <v/>
      </c>
      <c r="H64" s="4" t="str">
        <f>IF($C64="","",T("13.30"))</f>
        <v>13.30</v>
      </c>
      <c r="I64" s="4" t="str">
        <f>IF($C64="","",T("15.10"))</f>
        <v>15.10</v>
      </c>
      <c r="J64" s="3" t="str">
        <f>IF($C64="","",T("17.00"))</f>
        <v>17.00</v>
      </c>
      <c r="K64" s="3" t="str">
        <f>IF($C64="","",T("18.40"))</f>
        <v>18.40</v>
      </c>
      <c r="L64" s="3"/>
      <c r="M64" s="25"/>
      <c r="AD64" s="20"/>
      <c r="AE64" s="20"/>
      <c r="AF64" s="20"/>
      <c r="AG64" s="20"/>
      <c r="AH64" s="20"/>
      <c r="AI64" s="20"/>
      <c r="AJ64" s="20"/>
      <c r="AK64" s="20"/>
      <c r="AL64" s="20"/>
      <c r="AM64" s="20"/>
      <c r="AN64" s="11" t="str">
        <f t="shared" si="4"/>
        <v/>
      </c>
      <c r="AO64" s="10" t="str">
        <f t="shared" si="60"/>
        <v/>
      </c>
      <c r="AP64" s="10" t="str">
        <f t="shared" si="60"/>
        <v/>
      </c>
      <c r="AQ64" s="10" t="str">
        <f t="shared" si="60"/>
        <v/>
      </c>
      <c r="AR64" s="10" t="str">
        <f t="shared" si="60"/>
        <v/>
      </c>
      <c r="AS64" s="10" t="str">
        <f t="shared" si="60"/>
        <v/>
      </c>
      <c r="AT64" s="10" t="str">
        <f t="shared" si="60"/>
        <v/>
      </c>
      <c r="AU64" s="10" t="str">
        <f t="shared" si="60"/>
        <v/>
      </c>
      <c r="AV64" s="10" t="str">
        <f t="shared" si="60"/>
        <v/>
      </c>
      <c r="AW64" s="10" t="str">
        <f t="shared" si="60"/>
        <v/>
      </c>
      <c r="AX64" s="10" t="str">
        <f t="shared" si="60"/>
        <v/>
      </c>
      <c r="AZ64" s="12" t="str">
        <f t="shared" si="61"/>
        <v/>
      </c>
      <c r="BA64" s="12" t="str">
        <f t="shared" si="61"/>
        <v/>
      </c>
      <c r="BB64" s="12" t="str">
        <f t="shared" si="61"/>
        <v/>
      </c>
      <c r="BC64" s="12" t="str">
        <f t="shared" si="61"/>
        <v/>
      </c>
      <c r="BD64" s="12" t="str">
        <f t="shared" si="61"/>
        <v/>
      </c>
      <c r="BE64" s="12" t="str">
        <f t="shared" si="61"/>
        <v/>
      </c>
      <c r="BF64" s="12" t="str">
        <f t="shared" si="61"/>
        <v/>
      </c>
      <c r="BG64" s="12" t="str">
        <f t="shared" si="61"/>
        <v/>
      </c>
      <c r="BH64" s="12" t="str">
        <f t="shared" si="61"/>
        <v/>
      </c>
      <c r="BI64" s="12" t="str">
        <f t="shared" si="61"/>
        <v/>
      </c>
    </row>
    <row r="65" spans="1:61" ht="23.25" customHeight="1" x14ac:dyDescent="0.2">
      <c r="A65" s="1">
        <f ca="1">IF(COUNTIF($D65:$L65," ")=10,"",IF(VLOOKUP(MAX($A$1:A64),$A$1:C64,3,FALSE)=0,"",MAX($A$1:A64)+1))</f>
        <v>65</v>
      </c>
      <c r="B65" s="13" t="str">
        <f>$B64</f>
        <v>Балдыкова Е.В.</v>
      </c>
      <c r="C65" s="2" t="str">
        <f ca="1">IF($B65="","",$R$2)</f>
        <v>Пн 23.11.20</v>
      </c>
      <c r="D65" s="14" t="str">
        <f t="shared" ref="D65:K65" ca="1" si="67">IF($B65&gt;"",IF(ISERROR(SEARCH($B65,S$2))," ",MID(S$2,FIND("%курс ",S$2,FIND($B65,S$2))+6,7)&amp;"
("&amp;MID(S$2,FIND("ауд.",S$2,FIND($B65,S$2))+4,FIND("№",S$2,FIND("ауд.",S$2,FIND($B65,S$2)))-(FIND("ауд.",S$2,FIND($B65,S$2))+4))&amp;")"),"")</f>
        <v xml:space="preserve"> </v>
      </c>
      <c r="E65" s="14" t="str">
        <f t="shared" ca="1" si="67"/>
        <v xml:space="preserve"> </v>
      </c>
      <c r="F65" s="14" t="str">
        <f t="shared" ca="1" si="67"/>
        <v xml:space="preserve"> </v>
      </c>
      <c r="G65" s="14" t="str">
        <f t="shared" ca="1" si="67"/>
        <v xml:space="preserve"> </v>
      </c>
      <c r="H65" s="14" t="str">
        <f t="shared" ca="1" si="67"/>
        <v xml:space="preserve"> </v>
      </c>
      <c r="I65" s="14" t="str">
        <f t="shared" ca="1" si="67"/>
        <v xml:space="preserve"> </v>
      </c>
      <c r="J65" s="14" t="str">
        <f t="shared" ca="1" si="67"/>
        <v xml:space="preserve"> </v>
      </c>
      <c r="K65" s="14" t="str">
        <f t="shared" ca="1" si="67"/>
        <v xml:space="preserve"> </v>
      </c>
      <c r="L65" s="14"/>
      <c r="M65" s="25"/>
      <c r="AD65" s="20" t="str">
        <f t="shared" ref="AD65:AJ71" ca="1" si="68">IF(D65=" ","",IF(D65="","",CONCATENATE($C65," ",D$1," ",MID(D65,10,5))))</f>
        <v/>
      </c>
      <c r="AE65" s="20" t="str">
        <f t="shared" ca="1" si="68"/>
        <v/>
      </c>
      <c r="AF65" s="20" t="str">
        <f t="shared" ca="1" si="68"/>
        <v/>
      </c>
      <c r="AG65" s="20" t="str">
        <f t="shared" ca="1" si="68"/>
        <v/>
      </c>
      <c r="AH65" s="20" t="str">
        <f t="shared" ca="1" si="68"/>
        <v/>
      </c>
      <c r="AI65" s="20" t="str">
        <f t="shared" ca="1" si="68"/>
        <v/>
      </c>
      <c r="AJ65" s="20" t="str">
        <f t="shared" ca="1" si="68"/>
        <v/>
      </c>
      <c r="AK65" s="20" t="e">
        <f>IF(#REF!=" ","",IF(#REF!="","",CONCATENATE($C65," ",#REF!," ",MID(#REF!,10,5))))</f>
        <v>#REF!</v>
      </c>
      <c r="AL65" s="20" t="str">
        <f t="shared" ca="1" si="9"/>
        <v/>
      </c>
      <c r="AM65" s="20" t="str">
        <f t="shared" si="9"/>
        <v/>
      </c>
      <c r="AN65" s="11" t="str">
        <f t="shared" ca="1" si="4"/>
        <v>Балдыкова</v>
      </c>
      <c r="AO65" s="10" t="str">
        <f t="shared" ca="1" si="60"/>
        <v/>
      </c>
      <c r="AP65" s="10" t="str">
        <f t="shared" ca="1" si="60"/>
        <v/>
      </c>
      <c r="AQ65" s="10" t="str">
        <f t="shared" ca="1" si="60"/>
        <v/>
      </c>
      <c r="AR65" s="10" t="str">
        <f t="shared" ca="1" si="60"/>
        <v/>
      </c>
      <c r="AS65" s="10" t="str">
        <f t="shared" ca="1" si="60"/>
        <v/>
      </c>
      <c r="AT65" s="10" t="str">
        <f t="shared" ca="1" si="60"/>
        <v/>
      </c>
      <c r="AU65" s="10" t="str">
        <f t="shared" ca="1" si="60"/>
        <v/>
      </c>
      <c r="AV65" s="10" t="e">
        <f t="shared" si="60"/>
        <v>#REF!</v>
      </c>
      <c r="AW65" s="10" t="str">
        <f t="shared" ca="1" si="60"/>
        <v/>
      </c>
      <c r="AX65" s="10" t="str">
        <f t="shared" si="60"/>
        <v/>
      </c>
      <c r="AZ65" s="12" t="str">
        <f t="shared" ca="1" si="61"/>
        <v/>
      </c>
      <c r="BA65" s="12" t="str">
        <f t="shared" ca="1" si="61"/>
        <v/>
      </c>
      <c r="BB65" s="12" t="str">
        <f t="shared" ca="1" si="61"/>
        <v/>
      </c>
      <c r="BC65" s="12" t="str">
        <f t="shared" ca="1" si="61"/>
        <v/>
      </c>
      <c r="BD65" s="12" t="str">
        <f t="shared" ca="1" si="61"/>
        <v/>
      </c>
      <c r="BE65" s="12" t="str">
        <f t="shared" ca="1" si="61"/>
        <v/>
      </c>
      <c r="BF65" s="12" t="str">
        <f t="shared" ca="1" si="61"/>
        <v/>
      </c>
      <c r="BG65" s="12" t="e">
        <f t="shared" si="61"/>
        <v>#REF!</v>
      </c>
      <c r="BH65" s="12" t="str">
        <f t="shared" ca="1" si="61"/>
        <v/>
      </c>
      <c r="BI65" s="12" t="str">
        <f t="shared" si="61"/>
        <v/>
      </c>
    </row>
    <row r="66" spans="1:61" ht="23.25" customHeight="1" x14ac:dyDescent="0.2">
      <c r="A66" s="1">
        <f ca="1">IF(COUNTIF($D66:$L66," ")=10,"",IF(VLOOKUP(MAX($A$1:A65),$A$1:C65,3,FALSE)=0,"",MAX($A$1:A65)+1))</f>
        <v>66</v>
      </c>
      <c r="B66" s="13" t="str">
        <f>$B64</f>
        <v>Балдыкова Е.В.</v>
      </c>
      <c r="C66" s="2" t="str">
        <f ca="1">IF($B66="","",$R$3)</f>
        <v>Вт 24.11.20</v>
      </c>
      <c r="D66" s="14" t="str">
        <f t="shared" ref="D66:K66" ca="1" si="69">IF($B66&gt;"",IF(ISERROR(SEARCH($B66,S$3))," ",MID(S$3,FIND("%курс ",S$3,FIND($B66,S$3))+6,7)&amp;"
("&amp;MID(S$3,FIND("ауд.",S$3,FIND($B66,S$3))+4,FIND("№",S$3,FIND("ауд.",S$3,FIND($B66,S$3)))-(FIND("ауд.",S$3,FIND($B66,S$3))+4))&amp;")"),"")</f>
        <v xml:space="preserve"> </v>
      </c>
      <c r="E66" s="14" t="str">
        <f t="shared" ca="1" si="69"/>
        <v xml:space="preserve"> </v>
      </c>
      <c r="F66" s="14" t="str">
        <f t="shared" ca="1" si="69"/>
        <v xml:space="preserve"> </v>
      </c>
      <c r="G66" s="14" t="str">
        <f t="shared" ca="1" si="69"/>
        <v xml:space="preserve"> </v>
      </c>
      <c r="H66" s="14" t="str">
        <f t="shared" ca="1" si="69"/>
        <v xml:space="preserve"> </v>
      </c>
      <c r="I66" s="14" t="str">
        <f t="shared" ca="1" si="69"/>
        <v xml:space="preserve"> </v>
      </c>
      <c r="J66" s="14" t="str">
        <f t="shared" ca="1" si="69"/>
        <v xml:space="preserve"> </v>
      </c>
      <c r="K66" s="14" t="str">
        <f t="shared" ca="1" si="69"/>
        <v xml:space="preserve"> </v>
      </c>
      <c r="L66" s="14"/>
      <c r="M66" s="17"/>
      <c r="AD66" s="20" t="str">
        <f t="shared" ca="1" si="68"/>
        <v/>
      </c>
      <c r="AE66" s="20" t="str">
        <f t="shared" ca="1" si="68"/>
        <v/>
      </c>
      <c r="AF66" s="20" t="str">
        <f t="shared" ca="1" si="68"/>
        <v/>
      </c>
      <c r="AG66" s="20" t="str">
        <f t="shared" ca="1" si="68"/>
        <v/>
      </c>
      <c r="AH66" s="20" t="str">
        <f t="shared" ca="1" si="68"/>
        <v/>
      </c>
      <c r="AI66" s="20" t="str">
        <f t="shared" ca="1" si="68"/>
        <v/>
      </c>
      <c r="AJ66" s="20" t="str">
        <f t="shared" ca="1" si="68"/>
        <v/>
      </c>
      <c r="AK66" s="20" t="e">
        <f>IF(#REF!=" ","",IF(#REF!="","",CONCATENATE($C66," ",#REF!," ",MID(#REF!,10,5))))</f>
        <v>#REF!</v>
      </c>
      <c r="AL66" s="20" t="str">
        <f t="shared" ca="1" si="9"/>
        <v/>
      </c>
      <c r="AM66" s="20" t="str">
        <f t="shared" si="9"/>
        <v/>
      </c>
      <c r="AN66" s="11" t="str">
        <f t="shared" ref="AN66:AN129" ca="1" si="70">IF(COUNTBLANK(AD66:AM66)=10,"",MID($B66,1,FIND(" ",$B66)-1))</f>
        <v>Балдыкова</v>
      </c>
      <c r="AO66" s="10" t="str">
        <f t="shared" ca="1" si="60"/>
        <v/>
      </c>
      <c r="AP66" s="10" t="str">
        <f t="shared" ca="1" si="60"/>
        <v/>
      </c>
      <c r="AQ66" s="10" t="str">
        <f t="shared" ca="1" si="60"/>
        <v/>
      </c>
      <c r="AR66" s="10" t="str">
        <f t="shared" ca="1" si="60"/>
        <v/>
      </c>
      <c r="AS66" s="10" t="str">
        <f t="shared" ca="1" si="60"/>
        <v/>
      </c>
      <c r="AT66" s="10" t="str">
        <f t="shared" ca="1" si="60"/>
        <v/>
      </c>
      <c r="AU66" s="10" t="str">
        <f t="shared" ca="1" si="60"/>
        <v/>
      </c>
      <c r="AV66" s="10" t="e">
        <f t="shared" si="60"/>
        <v>#REF!</v>
      </c>
      <c r="AW66" s="10" t="str">
        <f t="shared" ca="1" si="60"/>
        <v/>
      </c>
      <c r="AX66" s="10" t="str">
        <f t="shared" si="60"/>
        <v/>
      </c>
      <c r="AZ66" s="12" t="str">
        <f t="shared" ca="1" si="61"/>
        <v/>
      </c>
      <c r="BA66" s="12" t="str">
        <f t="shared" ca="1" si="61"/>
        <v/>
      </c>
      <c r="BB66" s="12" t="str">
        <f t="shared" ca="1" si="61"/>
        <v/>
      </c>
      <c r="BC66" s="12" t="str">
        <f t="shared" ca="1" si="61"/>
        <v/>
      </c>
      <c r="BD66" s="12" t="str">
        <f t="shared" ca="1" si="61"/>
        <v/>
      </c>
      <c r="BE66" s="12" t="str">
        <f t="shared" ca="1" si="61"/>
        <v/>
      </c>
      <c r="BF66" s="12" t="str">
        <f t="shared" ca="1" si="61"/>
        <v/>
      </c>
      <c r="BG66" s="12" t="e">
        <f t="shared" si="61"/>
        <v>#REF!</v>
      </c>
      <c r="BH66" s="12" t="str">
        <f t="shared" ca="1" si="61"/>
        <v/>
      </c>
      <c r="BI66" s="12" t="str">
        <f t="shared" si="61"/>
        <v/>
      </c>
    </row>
    <row r="67" spans="1:61" ht="23.25" customHeight="1" x14ac:dyDescent="0.2">
      <c r="A67" s="1">
        <f ca="1">IF(COUNTIF($D67:$L67," ")=10,"",IF(VLOOKUP(MAX($A$1:A66),$A$1:C66,3,FALSE)=0,"",MAX($A$1:A66)+1))</f>
        <v>67</v>
      </c>
      <c r="B67" s="13" t="str">
        <f>$B64</f>
        <v>Балдыкова Е.В.</v>
      </c>
      <c r="C67" s="2" t="str">
        <f ca="1">IF($B67="","",$R$4)</f>
        <v>Ср 25.11.20</v>
      </c>
      <c r="D67" s="14" t="str">
        <f t="shared" ref="D67:K67" ca="1" si="71">IF($B67&gt;"",IF(ISERROR(SEARCH($B67,S$4))," ",MID(S$4,FIND("%курс ",S$4,FIND($B67,S$4))+6,7)&amp;"
("&amp;MID(S$4,FIND("ауд.",S$4,FIND($B67,S$4))+4,FIND("№",S$4,FIND("ауд.",S$4,FIND($B67,S$4)))-(FIND("ауд.",S$4,FIND($B67,S$4))+4))&amp;")"),"")</f>
        <v xml:space="preserve"> </v>
      </c>
      <c r="E67" s="14" t="str">
        <f t="shared" ca="1" si="71"/>
        <v xml:space="preserve"> </v>
      </c>
      <c r="F67" s="14" t="str">
        <f t="shared" ca="1" si="71"/>
        <v xml:space="preserve"> </v>
      </c>
      <c r="G67" s="14" t="str">
        <f t="shared" ca="1" si="71"/>
        <v xml:space="preserve"> </v>
      </c>
      <c r="H67" s="14" t="str">
        <f t="shared" ca="1" si="71"/>
        <v xml:space="preserve"> </v>
      </c>
      <c r="I67" s="14" t="str">
        <f t="shared" ca="1" si="71"/>
        <v xml:space="preserve"> </v>
      </c>
      <c r="J67" s="14" t="str">
        <f t="shared" ca="1" si="71"/>
        <v xml:space="preserve"> </v>
      </c>
      <c r="K67" s="14" t="str">
        <f t="shared" ca="1" si="71"/>
        <v xml:space="preserve"> </v>
      </c>
      <c r="L67" s="14"/>
      <c r="M67" s="25"/>
      <c r="AD67" s="20" t="str">
        <f t="shared" ca="1" si="68"/>
        <v/>
      </c>
      <c r="AE67" s="20" t="str">
        <f t="shared" ca="1" si="68"/>
        <v/>
      </c>
      <c r="AF67" s="20" t="str">
        <f t="shared" ca="1" si="68"/>
        <v/>
      </c>
      <c r="AG67" s="20" t="str">
        <f t="shared" ca="1" si="68"/>
        <v/>
      </c>
      <c r="AH67" s="20" t="str">
        <f t="shared" ca="1" si="68"/>
        <v/>
      </c>
      <c r="AI67" s="20" t="str">
        <f t="shared" ca="1" si="68"/>
        <v/>
      </c>
      <c r="AJ67" s="20" t="str">
        <f t="shared" ca="1" si="68"/>
        <v/>
      </c>
      <c r="AK67" s="20" t="e">
        <f>IF(#REF!=" ","",IF(#REF!="","",CONCATENATE($C67," ",#REF!," ",MID(#REF!,10,5))))</f>
        <v>#REF!</v>
      </c>
      <c r="AL67" s="20" t="str">
        <f t="shared" ref="AL67:AM130" ca="1" si="72">IF(K67=" ","",IF(K67="","",CONCATENATE($C67," ",K$1," ",MID(K67,10,5))))</f>
        <v/>
      </c>
      <c r="AM67" s="20" t="str">
        <f t="shared" si="72"/>
        <v/>
      </c>
      <c r="AN67" s="11" t="str">
        <f t="shared" ca="1" si="70"/>
        <v>Балдыкова</v>
      </c>
      <c r="AO67" s="10" t="str">
        <f t="shared" ca="1" si="60"/>
        <v/>
      </c>
      <c r="AP67" s="10" t="str">
        <f t="shared" ca="1" si="60"/>
        <v/>
      </c>
      <c r="AQ67" s="10" t="str">
        <f t="shared" ca="1" si="60"/>
        <v/>
      </c>
      <c r="AR67" s="10" t="str">
        <f t="shared" ca="1" si="60"/>
        <v/>
      </c>
      <c r="AS67" s="10" t="str">
        <f t="shared" ca="1" si="60"/>
        <v/>
      </c>
      <c r="AT67" s="10" t="str">
        <f t="shared" ca="1" si="60"/>
        <v/>
      </c>
      <c r="AU67" s="10" t="str">
        <f t="shared" ca="1" si="60"/>
        <v/>
      </c>
      <c r="AV67" s="10" t="e">
        <f t="shared" si="60"/>
        <v>#REF!</v>
      </c>
      <c r="AW67" s="10" t="str">
        <f t="shared" ca="1" si="60"/>
        <v/>
      </c>
      <c r="AX67" s="10" t="str">
        <f t="shared" si="60"/>
        <v/>
      </c>
      <c r="AZ67" s="12" t="str">
        <f t="shared" ca="1" si="61"/>
        <v/>
      </c>
      <c r="BA67" s="12" t="str">
        <f t="shared" ca="1" si="61"/>
        <v/>
      </c>
      <c r="BB67" s="12" t="str">
        <f t="shared" ca="1" si="61"/>
        <v/>
      </c>
      <c r="BC67" s="12" t="str">
        <f t="shared" ca="1" si="61"/>
        <v/>
      </c>
      <c r="BD67" s="12" t="str">
        <f t="shared" ca="1" si="61"/>
        <v/>
      </c>
      <c r="BE67" s="12" t="str">
        <f t="shared" ca="1" si="61"/>
        <v/>
      </c>
      <c r="BF67" s="12" t="str">
        <f t="shared" ca="1" si="61"/>
        <v/>
      </c>
      <c r="BG67" s="12" t="e">
        <f t="shared" si="61"/>
        <v>#REF!</v>
      </c>
      <c r="BH67" s="12" t="str">
        <f t="shared" ca="1" si="61"/>
        <v/>
      </c>
      <c r="BI67" s="12" t="str">
        <f t="shared" si="61"/>
        <v/>
      </c>
    </row>
    <row r="68" spans="1:61" ht="23.25" customHeight="1" x14ac:dyDescent="0.2">
      <c r="A68" s="1">
        <f ca="1">IF(COUNTIF($D68:$L68," ")=10,"",IF(VLOOKUP(MAX($A$1:A67),$A$1:C67,3,FALSE)=0,"",MAX($A$1:A67)+1))</f>
        <v>68</v>
      </c>
      <c r="B68" s="13" t="str">
        <f>$B64</f>
        <v>Балдыкова Е.В.</v>
      </c>
      <c r="C68" s="2" t="str">
        <f ca="1">IF($B68="","",$R$5)</f>
        <v>Чт 26.11.20</v>
      </c>
      <c r="D68" s="23" t="str">
        <f t="shared" ref="D68:K68" ca="1" si="73">IF($B68&gt;"",IF(ISERROR(SEARCH($B68,S$5))," ",MID(S$5,FIND("%курс ",S$5,FIND($B68,S$5))+6,7)&amp;"
("&amp;MID(S$5,FIND("ауд.",S$5,FIND($B68,S$5))+4,FIND("№",S$5,FIND("ауд.",S$5,FIND($B68,S$5)))-(FIND("ауд.",S$5,FIND($B68,S$5))+4))&amp;")"),"")</f>
        <v xml:space="preserve"> </v>
      </c>
      <c r="E68" s="23" t="str">
        <f t="shared" ca="1" si="73"/>
        <v xml:space="preserve"> </v>
      </c>
      <c r="F68" s="23" t="str">
        <f t="shared" ca="1" si="73"/>
        <v xml:space="preserve"> </v>
      </c>
      <c r="G68" s="23" t="str">
        <f t="shared" ca="1" si="73"/>
        <v xml:space="preserve"> </v>
      </c>
      <c r="H68" s="23" t="str">
        <f t="shared" ca="1" si="73"/>
        <v xml:space="preserve"> </v>
      </c>
      <c r="I68" s="23" t="str">
        <f t="shared" ca="1" si="73"/>
        <v xml:space="preserve"> </v>
      </c>
      <c r="J68" s="23" t="str">
        <f t="shared" ca="1" si="73"/>
        <v xml:space="preserve"> </v>
      </c>
      <c r="K68" s="23" t="str">
        <f t="shared" ca="1" si="73"/>
        <v xml:space="preserve"> </v>
      </c>
      <c r="L68" s="23"/>
      <c r="M68" s="25"/>
      <c r="AD68" s="20" t="str">
        <f t="shared" ca="1" si="68"/>
        <v/>
      </c>
      <c r="AE68" s="20" t="str">
        <f t="shared" ca="1" si="68"/>
        <v/>
      </c>
      <c r="AF68" s="20" t="str">
        <f t="shared" ca="1" si="68"/>
        <v/>
      </c>
      <c r="AG68" s="20" t="str">
        <f t="shared" ca="1" si="68"/>
        <v/>
      </c>
      <c r="AH68" s="20" t="str">
        <f t="shared" ca="1" si="68"/>
        <v/>
      </c>
      <c r="AI68" s="20" t="str">
        <f t="shared" ca="1" si="68"/>
        <v/>
      </c>
      <c r="AJ68" s="20" t="str">
        <f t="shared" ca="1" si="68"/>
        <v/>
      </c>
      <c r="AK68" s="20" t="e">
        <f>IF(#REF!=" ","",IF(#REF!="","",CONCATENATE($C68," ",#REF!," ",MID(#REF!,10,5))))</f>
        <v>#REF!</v>
      </c>
      <c r="AL68" s="20" t="str">
        <f t="shared" ca="1" si="72"/>
        <v/>
      </c>
      <c r="AM68" s="20" t="str">
        <f t="shared" si="72"/>
        <v/>
      </c>
      <c r="AN68" s="11" t="str">
        <f t="shared" ca="1" si="70"/>
        <v>Балдыкова</v>
      </c>
      <c r="AO68" s="10" t="str">
        <f t="shared" ca="1" si="60"/>
        <v/>
      </c>
      <c r="AP68" s="10" t="str">
        <f t="shared" ca="1" si="60"/>
        <v/>
      </c>
      <c r="AQ68" s="10" t="str">
        <f t="shared" ca="1" si="60"/>
        <v/>
      </c>
      <c r="AR68" s="10" t="str">
        <f t="shared" ca="1" si="60"/>
        <v/>
      </c>
      <c r="AS68" s="10" t="str">
        <f t="shared" ca="1" si="60"/>
        <v/>
      </c>
      <c r="AT68" s="10" t="str">
        <f t="shared" ca="1" si="60"/>
        <v/>
      </c>
      <c r="AU68" s="10" t="str">
        <f t="shared" ca="1" si="60"/>
        <v/>
      </c>
      <c r="AV68" s="10" t="e">
        <f t="shared" si="60"/>
        <v>#REF!</v>
      </c>
      <c r="AW68" s="10" t="str">
        <f t="shared" ca="1" si="60"/>
        <v/>
      </c>
      <c r="AX68" s="10" t="str">
        <f t="shared" si="60"/>
        <v/>
      </c>
      <c r="AZ68" s="12" t="str">
        <f t="shared" ca="1" si="61"/>
        <v/>
      </c>
      <c r="BA68" s="12" t="str">
        <f t="shared" ca="1" si="61"/>
        <v/>
      </c>
      <c r="BB68" s="12" t="str">
        <f t="shared" ca="1" si="61"/>
        <v/>
      </c>
      <c r="BC68" s="12" t="str">
        <f t="shared" ca="1" si="61"/>
        <v/>
      </c>
      <c r="BD68" s="12" t="str">
        <f t="shared" ca="1" si="61"/>
        <v/>
      </c>
      <c r="BE68" s="12" t="str">
        <f t="shared" ca="1" si="61"/>
        <v/>
      </c>
      <c r="BF68" s="12" t="str">
        <f t="shared" ca="1" si="61"/>
        <v/>
      </c>
      <c r="BG68" s="12" t="e">
        <f t="shared" si="61"/>
        <v>#REF!</v>
      </c>
      <c r="BH68" s="12" t="str">
        <f t="shared" ca="1" si="61"/>
        <v/>
      </c>
      <c r="BI68" s="12" t="str">
        <f t="shared" si="61"/>
        <v/>
      </c>
    </row>
    <row r="69" spans="1:61" ht="23.25" customHeight="1" x14ac:dyDescent="0.2">
      <c r="A69" s="1">
        <f ca="1">IF(COUNTIF($D69:$L69," ")=10,"",IF(VLOOKUP(MAX($A$1:A68),$A$1:C68,3,FALSE)=0,"",MAX($A$1:A68)+1))</f>
        <v>69</v>
      </c>
      <c r="B69" s="13" t="str">
        <f>$B64</f>
        <v>Балдыкова Е.В.</v>
      </c>
      <c r="C69" s="2" t="str">
        <f ca="1">IF($B69="","",$R$6)</f>
        <v>Пт 27.11.20</v>
      </c>
      <c r="D69" s="23" t="str">
        <f t="shared" ref="D69:K69" ca="1" si="74">IF($B69&gt;"",IF(ISERROR(SEARCH($B69,S$6))," ",MID(S$6,FIND("%курс ",S$6,FIND($B69,S$6))+6,7)&amp;"
("&amp;MID(S$6,FIND("ауд.",S$6,FIND($B69,S$6))+4,FIND("№",S$6,FIND("ауд.",S$6,FIND($B69,S$6)))-(FIND("ауд.",S$6,FIND($B69,S$6))+4))&amp;")"),"")</f>
        <v xml:space="preserve"> </v>
      </c>
      <c r="E69" s="23" t="str">
        <f t="shared" ca="1" si="74"/>
        <v xml:space="preserve"> </v>
      </c>
      <c r="F69" s="23" t="str">
        <f t="shared" ca="1" si="74"/>
        <v xml:space="preserve"> </v>
      </c>
      <c r="G69" s="23" t="str">
        <f t="shared" ca="1" si="74"/>
        <v xml:space="preserve"> </v>
      </c>
      <c r="H69" s="23" t="str">
        <f t="shared" ca="1" si="74"/>
        <v xml:space="preserve"> </v>
      </c>
      <c r="I69" s="23" t="str">
        <f t="shared" ca="1" si="74"/>
        <v xml:space="preserve"> </v>
      </c>
      <c r="J69" s="23" t="str">
        <f t="shared" ca="1" si="74"/>
        <v xml:space="preserve"> </v>
      </c>
      <c r="K69" s="23" t="str">
        <f t="shared" ca="1" si="74"/>
        <v xml:space="preserve"> </v>
      </c>
      <c r="L69" s="23"/>
      <c r="M69" s="25"/>
      <c r="AD69" s="20" t="str">
        <f t="shared" ca="1" si="68"/>
        <v/>
      </c>
      <c r="AE69" s="20" t="str">
        <f t="shared" ca="1" si="68"/>
        <v/>
      </c>
      <c r="AF69" s="20" t="str">
        <f t="shared" ca="1" si="68"/>
        <v/>
      </c>
      <c r="AG69" s="20" t="str">
        <f t="shared" ca="1" si="68"/>
        <v/>
      </c>
      <c r="AH69" s="20" t="str">
        <f t="shared" ca="1" si="68"/>
        <v/>
      </c>
      <c r="AI69" s="20" t="str">
        <f t="shared" ca="1" si="68"/>
        <v/>
      </c>
      <c r="AJ69" s="20" t="str">
        <f t="shared" ca="1" si="68"/>
        <v/>
      </c>
      <c r="AK69" s="20" t="e">
        <f>IF(#REF!=" ","",IF(#REF!="","",CONCATENATE($C69," ",#REF!," ",MID(#REF!,10,5))))</f>
        <v>#REF!</v>
      </c>
      <c r="AL69" s="20" t="str">
        <f t="shared" ca="1" si="72"/>
        <v/>
      </c>
      <c r="AM69" s="20" t="str">
        <f t="shared" si="72"/>
        <v/>
      </c>
      <c r="AN69" s="11" t="str">
        <f t="shared" ca="1" si="70"/>
        <v>Балдыкова</v>
      </c>
      <c r="AO69" s="10" t="str">
        <f t="shared" ca="1" si="60"/>
        <v/>
      </c>
      <c r="AP69" s="10" t="str">
        <f t="shared" ca="1" si="60"/>
        <v/>
      </c>
      <c r="AQ69" s="10" t="str">
        <f t="shared" ca="1" si="60"/>
        <v/>
      </c>
      <c r="AR69" s="10" t="str">
        <f t="shared" ca="1" si="60"/>
        <v/>
      </c>
      <c r="AS69" s="10" t="str">
        <f t="shared" ca="1" si="60"/>
        <v/>
      </c>
      <c r="AT69" s="10" t="str">
        <f t="shared" ca="1" si="60"/>
        <v/>
      </c>
      <c r="AU69" s="10" t="str">
        <f t="shared" ca="1" si="60"/>
        <v/>
      </c>
      <c r="AV69" s="10" t="e">
        <f t="shared" si="60"/>
        <v>#REF!</v>
      </c>
      <c r="AW69" s="10" t="str">
        <f t="shared" ca="1" si="60"/>
        <v/>
      </c>
      <c r="AX69" s="10" t="str">
        <f t="shared" si="60"/>
        <v/>
      </c>
      <c r="AZ69" s="12" t="str">
        <f t="shared" ca="1" si="61"/>
        <v/>
      </c>
      <c r="BA69" s="12" t="str">
        <f t="shared" ca="1" si="61"/>
        <v/>
      </c>
      <c r="BB69" s="12" t="str">
        <f t="shared" ca="1" si="61"/>
        <v/>
      </c>
      <c r="BC69" s="12" t="str">
        <f t="shared" ca="1" si="61"/>
        <v/>
      </c>
      <c r="BD69" s="12" t="str">
        <f t="shared" ca="1" si="61"/>
        <v/>
      </c>
      <c r="BE69" s="12" t="str">
        <f t="shared" ca="1" si="61"/>
        <v/>
      </c>
      <c r="BF69" s="12" t="str">
        <f t="shared" ca="1" si="61"/>
        <v/>
      </c>
      <c r="BG69" s="12" t="e">
        <f t="shared" si="61"/>
        <v>#REF!</v>
      </c>
      <c r="BH69" s="12" t="str">
        <f t="shared" ca="1" si="61"/>
        <v/>
      </c>
      <c r="BI69" s="12" t="str">
        <f t="shared" si="61"/>
        <v/>
      </c>
    </row>
    <row r="70" spans="1:61" ht="23.25" customHeight="1" x14ac:dyDescent="0.2">
      <c r="A70" s="1">
        <f ca="1">IF(COUNTIF($D70:$L70," ")=10,"",IF(VLOOKUP(MAX($A$1:A69),$A$1:C69,3,FALSE)=0,"",MAX($A$1:A69)+1))</f>
        <v>70</v>
      </c>
      <c r="B70" s="13" t="str">
        <f>$B64</f>
        <v>Балдыкова Е.В.</v>
      </c>
      <c r="C70" s="2" t="str">
        <f ca="1">IF($B70="","",$R$7)</f>
        <v>Сб 28.11.20</v>
      </c>
      <c r="D70" s="23" t="str">
        <f t="shared" ref="D70:K70" ca="1" si="75">IF($B70&gt;"",IF(ISERROR(SEARCH($B70,S$7))," ",MID(S$7,FIND("%курс ",S$7,FIND($B70,S$7))+6,7)&amp;"
("&amp;MID(S$7,FIND("ауд.",S$7,FIND($B70,S$7))+4,FIND("№",S$7,FIND("ауд.",S$7,FIND($B70,S$7)))-(FIND("ауд.",S$7,FIND($B70,S$7))+4))&amp;")"),"")</f>
        <v xml:space="preserve"> </v>
      </c>
      <c r="E70" s="23" t="str">
        <f t="shared" ca="1" si="75"/>
        <v xml:space="preserve"> </v>
      </c>
      <c r="F70" s="23" t="str">
        <f t="shared" ca="1" si="75"/>
        <v xml:space="preserve"> </v>
      </c>
      <c r="G70" s="23" t="str">
        <f t="shared" ca="1" si="75"/>
        <v xml:space="preserve"> </v>
      </c>
      <c r="H70" s="23" t="str">
        <f t="shared" ca="1" si="75"/>
        <v xml:space="preserve"> </v>
      </c>
      <c r="I70" s="23" t="str">
        <f t="shared" ca="1" si="75"/>
        <v xml:space="preserve"> </v>
      </c>
      <c r="J70" s="23" t="str">
        <f t="shared" ca="1" si="75"/>
        <v xml:space="preserve"> </v>
      </c>
      <c r="K70" s="23" t="str">
        <f t="shared" ca="1" si="75"/>
        <v xml:space="preserve"> </v>
      </c>
      <c r="L70" s="23"/>
      <c r="M70" s="25"/>
      <c r="AD70" s="20" t="str">
        <f t="shared" ca="1" si="68"/>
        <v/>
      </c>
      <c r="AE70" s="20" t="str">
        <f t="shared" ca="1" si="68"/>
        <v/>
      </c>
      <c r="AF70" s="20" t="str">
        <f t="shared" ca="1" si="68"/>
        <v/>
      </c>
      <c r="AG70" s="20" t="str">
        <f t="shared" ca="1" si="68"/>
        <v/>
      </c>
      <c r="AH70" s="20" t="str">
        <f t="shared" ca="1" si="68"/>
        <v/>
      </c>
      <c r="AI70" s="20" t="str">
        <f t="shared" ca="1" si="68"/>
        <v/>
      </c>
      <c r="AJ70" s="20" t="str">
        <f t="shared" ca="1" si="68"/>
        <v/>
      </c>
      <c r="AK70" s="20" t="e">
        <f>IF(#REF!=" ","",IF(#REF!="","",CONCATENATE($C70," ",#REF!," ",MID(#REF!,10,5))))</f>
        <v>#REF!</v>
      </c>
      <c r="AL70" s="20" t="str">
        <f t="shared" ca="1" si="72"/>
        <v/>
      </c>
      <c r="AM70" s="20" t="str">
        <f t="shared" si="72"/>
        <v/>
      </c>
      <c r="AN70" s="11" t="str">
        <f t="shared" ca="1" si="70"/>
        <v>Балдыкова</v>
      </c>
      <c r="AO70" s="10" t="str">
        <f t="shared" ca="1" si="60"/>
        <v/>
      </c>
      <c r="AP70" s="10" t="str">
        <f t="shared" ca="1" si="60"/>
        <v/>
      </c>
      <c r="AQ70" s="10" t="str">
        <f t="shared" ca="1" si="60"/>
        <v/>
      </c>
      <c r="AR70" s="10" t="str">
        <f t="shared" ca="1" si="60"/>
        <v/>
      </c>
      <c r="AS70" s="10" t="str">
        <f t="shared" ca="1" si="60"/>
        <v/>
      </c>
      <c r="AT70" s="10" t="str">
        <f t="shared" ca="1" si="60"/>
        <v/>
      </c>
      <c r="AU70" s="10" t="str">
        <f t="shared" ca="1" si="60"/>
        <v/>
      </c>
      <c r="AV70" s="10" t="e">
        <f t="shared" si="60"/>
        <v>#REF!</v>
      </c>
      <c r="AW70" s="10" t="str">
        <f t="shared" ca="1" si="60"/>
        <v/>
      </c>
      <c r="AX70" s="10" t="str">
        <f t="shared" si="60"/>
        <v/>
      </c>
      <c r="AZ70" s="12" t="str">
        <f t="shared" ca="1" si="61"/>
        <v/>
      </c>
      <c r="BA70" s="12" t="str">
        <f t="shared" ca="1" si="61"/>
        <v/>
      </c>
      <c r="BB70" s="12" t="str">
        <f t="shared" ca="1" si="61"/>
        <v/>
      </c>
      <c r="BC70" s="12" t="str">
        <f t="shared" ca="1" si="61"/>
        <v/>
      </c>
      <c r="BD70" s="12" t="str">
        <f t="shared" ca="1" si="61"/>
        <v/>
      </c>
      <c r="BE70" s="12" t="str">
        <f t="shared" ca="1" si="61"/>
        <v/>
      </c>
      <c r="BF70" s="12" t="str">
        <f t="shared" ca="1" si="61"/>
        <v/>
      </c>
      <c r="BG70" s="12" t="e">
        <f t="shared" si="61"/>
        <v>#REF!</v>
      </c>
      <c r="BH70" s="12" t="str">
        <f t="shared" ca="1" si="61"/>
        <v/>
      </c>
      <c r="BI70" s="12" t="str">
        <f t="shared" si="61"/>
        <v/>
      </c>
    </row>
    <row r="71" spans="1:61" ht="23.25" customHeight="1" x14ac:dyDescent="0.2">
      <c r="A71" s="1">
        <f ca="1">IF(COUNTIF($D71:$L71," ")=10,"",IF(VLOOKUP(MAX($A$1:A70),$A$1:C70,3,FALSE)=0,"",MAX($A$1:A70)+1))</f>
        <v>71</v>
      </c>
      <c r="B71" s="13" t="str">
        <f>$B64</f>
        <v>Балдыкова Е.В.</v>
      </c>
      <c r="C71" s="2" t="str">
        <f ca="1">IF($B71="","",$R$8)</f>
        <v>Вс 29.11.20</v>
      </c>
      <c r="D71" s="23" t="str">
        <f t="shared" ref="D71:K71" ca="1" si="76">IF($B71&gt;"",IF(ISERROR(SEARCH($B71,S$8))," ",MID(S$8,FIND("%курс ",S$8,FIND($B71,S$8))+6,7)&amp;"
("&amp;MID(S$8,FIND("ауд.",S$8,FIND($B71,S$8))+4,FIND("№",S$8,FIND("ауд.",S$8,FIND($B71,S$8)))-(FIND("ауд.",S$8,FIND($B71,S$8))+4))&amp;")"),"")</f>
        <v xml:space="preserve"> </v>
      </c>
      <c r="E71" s="23" t="str">
        <f t="shared" ca="1" si="76"/>
        <v xml:space="preserve"> </v>
      </c>
      <c r="F71" s="23" t="str">
        <f t="shared" ca="1" si="76"/>
        <v xml:space="preserve"> </v>
      </c>
      <c r="G71" s="23" t="str">
        <f t="shared" ca="1" si="76"/>
        <v xml:space="preserve"> </v>
      </c>
      <c r="H71" s="23" t="str">
        <f t="shared" ca="1" si="76"/>
        <v xml:space="preserve"> </v>
      </c>
      <c r="I71" s="23" t="str">
        <f t="shared" ca="1" si="76"/>
        <v xml:space="preserve"> </v>
      </c>
      <c r="J71" s="23" t="str">
        <f t="shared" ca="1" si="76"/>
        <v xml:space="preserve"> </v>
      </c>
      <c r="K71" s="23" t="str">
        <f t="shared" ca="1" si="76"/>
        <v xml:space="preserve"> </v>
      </c>
      <c r="L71" s="23"/>
      <c r="M71" s="25"/>
      <c r="AD71" s="20" t="str">
        <f t="shared" ca="1" si="68"/>
        <v/>
      </c>
      <c r="AE71" s="20" t="str">
        <f t="shared" ca="1" si="68"/>
        <v/>
      </c>
      <c r="AF71" s="20" t="str">
        <f t="shared" ca="1" si="68"/>
        <v/>
      </c>
      <c r="AG71" s="20" t="str">
        <f t="shared" ca="1" si="68"/>
        <v/>
      </c>
      <c r="AH71" s="20" t="str">
        <f t="shared" ca="1" si="68"/>
        <v/>
      </c>
      <c r="AI71" s="20" t="str">
        <f t="shared" ca="1" si="68"/>
        <v/>
      </c>
      <c r="AJ71" s="20" t="str">
        <f t="shared" ca="1" si="68"/>
        <v/>
      </c>
      <c r="AK71" s="20" t="e">
        <f>IF(#REF!=" ","",IF(#REF!="","",CONCATENATE($C71," ",#REF!," ",MID(#REF!,10,5))))</f>
        <v>#REF!</v>
      </c>
      <c r="AL71" s="20" t="str">
        <f t="shared" ca="1" si="72"/>
        <v/>
      </c>
      <c r="AM71" s="20" t="str">
        <f t="shared" si="72"/>
        <v/>
      </c>
      <c r="AN71" s="11" t="str">
        <f t="shared" ca="1" si="70"/>
        <v>Балдыкова</v>
      </c>
      <c r="AO71" s="10" t="str">
        <f t="shared" ca="1" si="60"/>
        <v/>
      </c>
      <c r="AP71" s="10" t="str">
        <f t="shared" ca="1" si="60"/>
        <v/>
      </c>
      <c r="AQ71" s="10" t="str">
        <f t="shared" ca="1" si="60"/>
        <v/>
      </c>
      <c r="AR71" s="10" t="str">
        <f t="shared" ca="1" si="60"/>
        <v/>
      </c>
      <c r="AS71" s="10" t="str">
        <f t="shared" ca="1" si="60"/>
        <v/>
      </c>
      <c r="AT71" s="10" t="str">
        <f t="shared" ca="1" si="60"/>
        <v/>
      </c>
      <c r="AU71" s="10" t="str">
        <f t="shared" ca="1" si="60"/>
        <v/>
      </c>
      <c r="AV71" s="10" t="e">
        <f t="shared" si="60"/>
        <v>#REF!</v>
      </c>
      <c r="AW71" s="10" t="str">
        <f t="shared" ca="1" si="60"/>
        <v/>
      </c>
      <c r="AX71" s="10" t="str">
        <f t="shared" si="60"/>
        <v/>
      </c>
      <c r="AZ71" s="12" t="str">
        <f t="shared" ca="1" si="61"/>
        <v/>
      </c>
      <c r="BA71" s="12" t="str">
        <f t="shared" ca="1" si="61"/>
        <v/>
      </c>
      <c r="BB71" s="12" t="str">
        <f t="shared" ca="1" si="61"/>
        <v/>
      </c>
      <c r="BC71" s="12" t="str">
        <f t="shared" ca="1" si="61"/>
        <v/>
      </c>
      <c r="BD71" s="12" t="str">
        <f t="shared" ca="1" si="61"/>
        <v/>
      </c>
      <c r="BE71" s="12" t="str">
        <f t="shared" ca="1" si="61"/>
        <v/>
      </c>
      <c r="BF71" s="12" t="str">
        <f t="shared" ca="1" si="61"/>
        <v/>
      </c>
      <c r="BG71" s="12" t="e">
        <f t="shared" si="61"/>
        <v>#REF!</v>
      </c>
      <c r="BH71" s="12" t="str">
        <f t="shared" ca="1" si="61"/>
        <v/>
      </c>
      <c r="BI71" s="12" t="str">
        <f t="shared" si="61"/>
        <v/>
      </c>
    </row>
    <row r="72" spans="1:61" ht="23.25" customHeight="1" x14ac:dyDescent="0.2">
      <c r="A72" s="1">
        <f ca="1">IF(COUNTIF($D72:$L72," ")=10,"",IF(VLOOKUP(MAX($A$1:A71),$A$1:C71,3,FALSE)=0,"",MAX($A$1:A71)+1))</f>
        <v>72</v>
      </c>
      <c r="C72" s="2"/>
      <c r="D72" s="23"/>
      <c r="E72" s="23"/>
      <c r="F72" s="23"/>
      <c r="G72" s="23"/>
      <c r="H72" s="23"/>
      <c r="I72" s="23"/>
      <c r="J72" s="23"/>
      <c r="K72" s="23"/>
      <c r="L72" s="23"/>
      <c r="M72" s="25"/>
      <c r="AD72" s="20"/>
      <c r="AE72" s="20"/>
      <c r="AF72" s="20"/>
      <c r="AG72" s="20"/>
      <c r="AH72" s="20"/>
      <c r="AI72" s="20"/>
      <c r="AJ72" s="20"/>
      <c r="AK72" s="20"/>
      <c r="AL72" s="20"/>
      <c r="AM72" s="20"/>
      <c r="AN72" s="11" t="str">
        <f t="shared" si="70"/>
        <v/>
      </c>
      <c r="AO72" s="10" t="str">
        <f t="shared" si="60"/>
        <v/>
      </c>
      <c r="AP72" s="10" t="str">
        <f t="shared" si="60"/>
        <v/>
      </c>
      <c r="AQ72" s="10" t="str">
        <f t="shared" si="60"/>
        <v/>
      </c>
      <c r="AR72" s="10" t="str">
        <f t="shared" si="60"/>
        <v/>
      </c>
      <c r="AS72" s="10" t="str">
        <f t="shared" si="60"/>
        <v/>
      </c>
      <c r="AT72" s="10" t="str">
        <f t="shared" si="60"/>
        <v/>
      </c>
      <c r="AU72" s="10" t="str">
        <f t="shared" si="60"/>
        <v/>
      </c>
      <c r="AV72" s="10" t="str">
        <f t="shared" si="60"/>
        <v/>
      </c>
      <c r="AW72" s="10" t="str">
        <f t="shared" si="60"/>
        <v/>
      </c>
      <c r="AX72" s="10" t="str">
        <f t="shared" si="60"/>
        <v/>
      </c>
      <c r="AZ72" s="12" t="str">
        <f t="shared" si="61"/>
        <v/>
      </c>
      <c r="BA72" s="12" t="str">
        <f t="shared" si="61"/>
        <v/>
      </c>
      <c r="BB72" s="12" t="str">
        <f t="shared" si="61"/>
        <v/>
      </c>
      <c r="BC72" s="12" t="str">
        <f t="shared" si="61"/>
        <v/>
      </c>
      <c r="BD72" s="12" t="str">
        <f t="shared" si="61"/>
        <v/>
      </c>
      <c r="BE72" s="12" t="str">
        <f t="shared" si="61"/>
        <v/>
      </c>
      <c r="BF72" s="12" t="str">
        <f t="shared" si="61"/>
        <v/>
      </c>
      <c r="BG72" s="12" t="str">
        <f t="shared" si="61"/>
        <v/>
      </c>
      <c r="BH72" s="12" t="str">
        <f t="shared" si="61"/>
        <v/>
      </c>
      <c r="BI72" s="12" t="str">
        <f t="shared" si="61"/>
        <v/>
      </c>
    </row>
    <row r="73" spans="1:61" ht="23.25" customHeight="1" x14ac:dyDescent="0.2">
      <c r="A73" s="1">
        <f ca="1">IF(COUNTIF($D74:$L80," ")=70,"",MAX($A$1:A72)+1)</f>
        <v>73</v>
      </c>
      <c r="B73" s="2" t="str">
        <f>IF($C73="","",$C73)</f>
        <v>Башурова Е.В.</v>
      </c>
      <c r="C73" s="3" t="str">
        <f>IF(ISERROR(VLOOKUP((ROW()-1)/9+1,'[1]Преподавательский состав'!$A$2:$B$181,2,FALSE)),"",VLOOKUP((ROW()-1)/9+1,'[1]Преподавательский состав'!$A$2:$B$181,2,FALSE))</f>
        <v>Башурова Е.В.</v>
      </c>
      <c r="D73" s="3" t="str">
        <f>IF($C73="","",T(" 8.00"))</f>
        <v xml:space="preserve"> 8.00</v>
      </c>
      <c r="E73" s="3" t="str">
        <f>IF($C73="","",T(" 9.40"))</f>
        <v xml:space="preserve"> 9.40</v>
      </c>
      <c r="F73" s="3" t="str">
        <f>IF($C73="","",T("11.20"))</f>
        <v>11.20</v>
      </c>
      <c r="G73" s="4" t="str">
        <f>IF($C73="","",T(""))</f>
        <v/>
      </c>
      <c r="H73" s="4" t="str">
        <f>IF($C73="","",T("13.30"))</f>
        <v>13.30</v>
      </c>
      <c r="I73" s="4" t="str">
        <f>IF($C73="","",T("15.10"))</f>
        <v>15.10</v>
      </c>
      <c r="J73" s="3" t="str">
        <f>IF($C73="","",T("17.00"))</f>
        <v>17.00</v>
      </c>
      <c r="K73" s="3" t="str">
        <f>IF($C73="","",T("18.40"))</f>
        <v>18.40</v>
      </c>
      <c r="L73" s="3"/>
      <c r="M73" s="25"/>
      <c r="AD73" s="20"/>
      <c r="AE73" s="20"/>
      <c r="AF73" s="20"/>
      <c r="AG73" s="20"/>
      <c r="AH73" s="20"/>
      <c r="AI73" s="20"/>
      <c r="AJ73" s="20"/>
      <c r="AK73" s="20"/>
      <c r="AL73" s="20"/>
      <c r="AM73" s="20"/>
      <c r="AN73" s="11" t="str">
        <f t="shared" si="70"/>
        <v/>
      </c>
      <c r="AO73" s="10" t="str">
        <f t="shared" si="60"/>
        <v/>
      </c>
      <c r="AP73" s="10" t="str">
        <f t="shared" si="60"/>
        <v/>
      </c>
      <c r="AQ73" s="10" t="str">
        <f t="shared" si="60"/>
        <v/>
      </c>
      <c r="AR73" s="10" t="str">
        <f t="shared" si="60"/>
        <v/>
      </c>
      <c r="AS73" s="10" t="str">
        <f t="shared" si="60"/>
        <v/>
      </c>
      <c r="AT73" s="10" t="str">
        <f t="shared" si="60"/>
        <v/>
      </c>
      <c r="AU73" s="10" t="str">
        <f t="shared" si="60"/>
        <v/>
      </c>
      <c r="AV73" s="10" t="str">
        <f t="shared" si="60"/>
        <v/>
      </c>
      <c r="AW73" s="10" t="str">
        <f t="shared" si="60"/>
        <v/>
      </c>
      <c r="AX73" s="10" t="str">
        <f t="shared" si="60"/>
        <v/>
      </c>
      <c r="AZ73" s="12" t="str">
        <f t="shared" si="61"/>
        <v/>
      </c>
      <c r="BA73" s="12" t="str">
        <f t="shared" si="61"/>
        <v/>
      </c>
      <c r="BB73" s="12" t="str">
        <f t="shared" si="61"/>
        <v/>
      </c>
      <c r="BC73" s="12" t="str">
        <f t="shared" si="61"/>
        <v/>
      </c>
      <c r="BD73" s="12" t="str">
        <f t="shared" si="61"/>
        <v/>
      </c>
      <c r="BE73" s="12" t="str">
        <f t="shared" si="61"/>
        <v/>
      </c>
      <c r="BF73" s="12" t="str">
        <f t="shared" si="61"/>
        <v/>
      </c>
      <c r="BG73" s="12" t="str">
        <f t="shared" si="61"/>
        <v/>
      </c>
      <c r="BH73" s="12" t="str">
        <f t="shared" si="61"/>
        <v/>
      </c>
      <c r="BI73" s="12" t="str">
        <f t="shared" si="61"/>
        <v/>
      </c>
    </row>
    <row r="74" spans="1:61" ht="23.25" customHeight="1" x14ac:dyDescent="0.2">
      <c r="A74" s="1">
        <f ca="1">IF(COUNTIF($D74:$L74," ")=10,"",IF(VLOOKUP(MAX($A$1:A73),$A$1:C73,3,FALSE)=0,"",MAX($A$1:A73)+1))</f>
        <v>74</v>
      </c>
      <c r="B74" s="13" t="str">
        <f>$B73</f>
        <v>Башурова Е.В.</v>
      </c>
      <c r="C74" s="2" t="str">
        <f ca="1">IF($B74="","",$R$2)</f>
        <v>Пн 23.11.20</v>
      </c>
      <c r="D74" s="14" t="str">
        <f t="shared" ref="D74:K74" ca="1" si="77">IF($B74&gt;"",IF(ISERROR(SEARCH($B74,S$2))," ",MID(S$2,FIND("%курс ",S$2,FIND($B74,S$2))+6,7)&amp;"
("&amp;MID(S$2,FIND("ауд.",S$2,FIND($B74,S$2))+4,FIND("№",S$2,FIND("ауд.",S$2,FIND($B74,S$2)))-(FIND("ауд.",S$2,FIND($B74,S$2))+4))&amp;")"),"")</f>
        <v xml:space="preserve"> </v>
      </c>
      <c r="E74" s="14" t="str">
        <f t="shared" ca="1" si="77"/>
        <v>С -11-2
(ДОТ)</v>
      </c>
      <c r="F74" s="14" t="str">
        <f t="shared" ca="1" si="77"/>
        <v xml:space="preserve"> </v>
      </c>
      <c r="G74" s="14" t="str">
        <f t="shared" ca="1" si="77"/>
        <v xml:space="preserve"> </v>
      </c>
      <c r="H74" s="14" t="str">
        <f t="shared" ca="1" si="77"/>
        <v>П -11-1
(П-301)</v>
      </c>
      <c r="I74" s="14" t="str">
        <f t="shared" ca="1" si="77"/>
        <v>П -9 -2
(ДОТ)</v>
      </c>
      <c r="J74" s="14" t="str">
        <f t="shared" ca="1" si="77"/>
        <v xml:space="preserve"> </v>
      </c>
      <c r="K74" s="14" t="str">
        <f t="shared" ca="1" si="77"/>
        <v xml:space="preserve"> </v>
      </c>
      <c r="L74" s="14"/>
      <c r="M74" s="17"/>
      <c r="AD74" s="20" t="str">
        <f t="shared" ref="AD74:AJ80" ca="1" si="78">IF(D74=" ","",IF(D74="","",CONCATENATE($C74," ",D$1," ",MID(D74,10,5))))</f>
        <v/>
      </c>
      <c r="AE74" s="20" t="str">
        <f t="shared" ca="1" si="78"/>
        <v>Пн 23.11.20  9.40 ДОТ)</v>
      </c>
      <c r="AF74" s="20" t="str">
        <f t="shared" ca="1" si="78"/>
        <v/>
      </c>
      <c r="AG74" s="20" t="str">
        <f t="shared" ca="1" si="78"/>
        <v/>
      </c>
      <c r="AH74" s="20" t="str">
        <f t="shared" ca="1" si="78"/>
        <v>Пн 23.11.20 13.30 П-301</v>
      </c>
      <c r="AI74" s="20" t="str">
        <f t="shared" ca="1" si="78"/>
        <v>Пн 23.11.20 15.10 ДОТ)</v>
      </c>
      <c r="AJ74" s="20" t="str">
        <f t="shared" ca="1" si="78"/>
        <v/>
      </c>
      <c r="AK74" s="20" t="e">
        <f>IF(#REF!=" ","",IF(#REF!="","",CONCATENATE($C74," ",#REF!," ",MID(#REF!,10,5))))</f>
        <v>#REF!</v>
      </c>
      <c r="AL74" s="20" t="str">
        <f t="shared" ca="1" si="72"/>
        <v/>
      </c>
      <c r="AM74" s="20" t="str">
        <f t="shared" si="72"/>
        <v/>
      </c>
      <c r="AN74" s="11" t="str">
        <f t="shared" ca="1" si="70"/>
        <v>Башурова</v>
      </c>
      <c r="AO74" s="10" t="str">
        <f t="shared" ca="1" si="60"/>
        <v/>
      </c>
      <c r="AP74" s="10" t="str">
        <f t="shared" ca="1" si="60"/>
        <v>Пн 23.11.20  9.40 ДОТ) Башурова</v>
      </c>
      <c r="AQ74" s="10" t="str">
        <f t="shared" ca="1" si="60"/>
        <v/>
      </c>
      <c r="AR74" s="10" t="str">
        <f t="shared" ca="1" si="60"/>
        <v/>
      </c>
      <c r="AS74" s="10" t="str">
        <f t="shared" ca="1" si="60"/>
        <v>Пн 23.11.20 13.30 П-301 Башурова</v>
      </c>
      <c r="AT74" s="10" t="str">
        <f t="shared" ca="1" si="60"/>
        <v>Пн 23.11.20 15.10 ДОТ) Башурова</v>
      </c>
      <c r="AU74" s="10" t="str">
        <f t="shared" ca="1" si="60"/>
        <v/>
      </c>
      <c r="AV74" s="10" t="e">
        <f t="shared" si="60"/>
        <v>#REF!</v>
      </c>
      <c r="AW74" s="10" t="str">
        <f t="shared" ca="1" si="60"/>
        <v/>
      </c>
      <c r="AX74" s="10" t="str">
        <f t="shared" si="60"/>
        <v/>
      </c>
      <c r="AZ74" s="12" t="str">
        <f t="shared" ca="1" si="61"/>
        <v/>
      </c>
      <c r="BA74" s="12">
        <f t="shared" ca="1" si="61"/>
        <v>74</v>
      </c>
      <c r="BB74" s="12" t="str">
        <f t="shared" ca="1" si="61"/>
        <v/>
      </c>
      <c r="BC74" s="12" t="str">
        <f t="shared" ca="1" si="61"/>
        <v/>
      </c>
      <c r="BD74" s="12">
        <f t="shared" ca="1" si="61"/>
        <v>74</v>
      </c>
      <c r="BE74" s="12">
        <f t="shared" ca="1" si="61"/>
        <v>74</v>
      </c>
      <c r="BF74" s="12" t="str">
        <f t="shared" ca="1" si="61"/>
        <v/>
      </c>
      <c r="BG74" s="12" t="e">
        <f t="shared" si="61"/>
        <v>#REF!</v>
      </c>
      <c r="BH74" s="12" t="str">
        <f t="shared" ca="1" si="61"/>
        <v/>
      </c>
      <c r="BI74" s="12" t="str">
        <f t="shared" si="61"/>
        <v/>
      </c>
    </row>
    <row r="75" spans="1:61" ht="23.25" customHeight="1" x14ac:dyDescent="0.2">
      <c r="A75" s="1">
        <f ca="1">IF(COUNTIF($D75:$L75," ")=10,"",IF(VLOOKUP(MAX($A$1:A74),$A$1:C74,3,FALSE)=0,"",MAX($A$1:A74)+1))</f>
        <v>75</v>
      </c>
      <c r="B75" s="13" t="str">
        <f>$B73</f>
        <v>Башурова Е.В.</v>
      </c>
      <c r="C75" s="2" t="str">
        <f ca="1">IF($B75="","",$R$3)</f>
        <v>Вт 24.11.20</v>
      </c>
      <c r="D75" s="14" t="str">
        <f t="shared" ref="D75:K75" ca="1" si="79">IF($B75&gt;"",IF(ISERROR(SEARCH($B75,S$3))," ",MID(S$3,FIND("%курс ",S$3,FIND($B75,S$3))+6,7)&amp;"
("&amp;MID(S$3,FIND("ауд.",S$3,FIND($B75,S$3))+4,FIND("№",S$3,FIND("ауд.",S$3,FIND($B75,S$3)))-(FIND("ауд.",S$3,FIND($B75,S$3))+4))&amp;")"),"")</f>
        <v xml:space="preserve"> </v>
      </c>
      <c r="E75" s="14" t="str">
        <f t="shared" ca="1" si="79"/>
        <v>С -11-2
(ДОТ)</v>
      </c>
      <c r="F75" s="14" t="str">
        <f t="shared" ca="1" si="79"/>
        <v xml:space="preserve"> </v>
      </c>
      <c r="G75" s="14" t="str">
        <f t="shared" ca="1" si="79"/>
        <v xml:space="preserve"> </v>
      </c>
      <c r="H75" s="14" t="str">
        <f t="shared" ca="1" si="79"/>
        <v>П -9 -2
(ДОТ)</v>
      </c>
      <c r="I75" s="14" t="str">
        <f t="shared" ca="1" si="79"/>
        <v>СА -9-2
(ДОТ)</v>
      </c>
      <c r="J75" s="14" t="str">
        <f t="shared" ca="1" si="79"/>
        <v xml:space="preserve"> </v>
      </c>
      <c r="K75" s="14" t="str">
        <f t="shared" ca="1" si="79"/>
        <v xml:space="preserve"> </v>
      </c>
      <c r="L75" s="14"/>
      <c r="M75" s="25"/>
      <c r="AD75" s="20" t="str">
        <f t="shared" ca="1" si="78"/>
        <v/>
      </c>
      <c r="AE75" s="20" t="str">
        <f t="shared" ca="1" si="78"/>
        <v>Вт 24.11.20  9.40 ДОТ)</v>
      </c>
      <c r="AF75" s="20" t="str">
        <f t="shared" ca="1" si="78"/>
        <v/>
      </c>
      <c r="AG75" s="20" t="str">
        <f t="shared" ca="1" si="78"/>
        <v/>
      </c>
      <c r="AH75" s="20" t="str">
        <f t="shared" ca="1" si="78"/>
        <v>Вт 24.11.20 13.30 ДОТ)</v>
      </c>
      <c r="AI75" s="20" t="str">
        <f t="shared" ca="1" si="78"/>
        <v>Вт 24.11.20 15.10 ДОТ)</v>
      </c>
      <c r="AJ75" s="20" t="str">
        <f t="shared" ca="1" si="78"/>
        <v/>
      </c>
      <c r="AK75" s="20" t="e">
        <f>IF(#REF!=" ","",IF(#REF!="","",CONCATENATE($C75," ",#REF!," ",MID(#REF!,10,5))))</f>
        <v>#REF!</v>
      </c>
      <c r="AL75" s="20" t="str">
        <f t="shared" ca="1" si="72"/>
        <v/>
      </c>
      <c r="AM75" s="20" t="str">
        <f t="shared" si="72"/>
        <v/>
      </c>
      <c r="AN75" s="11" t="str">
        <f t="shared" ca="1" si="70"/>
        <v>Башурова</v>
      </c>
      <c r="AO75" s="10" t="str">
        <f t="shared" ca="1" si="60"/>
        <v/>
      </c>
      <c r="AP75" s="10" t="str">
        <f t="shared" ca="1" si="60"/>
        <v>Вт 24.11.20  9.40 ДОТ) Башурова</v>
      </c>
      <c r="AQ75" s="10" t="str">
        <f t="shared" ca="1" si="60"/>
        <v/>
      </c>
      <c r="AR75" s="10" t="str">
        <f t="shared" ca="1" si="60"/>
        <v/>
      </c>
      <c r="AS75" s="10" t="str">
        <f t="shared" ca="1" si="60"/>
        <v>Вт 24.11.20 13.30 ДОТ) Башурова</v>
      </c>
      <c r="AT75" s="10" t="str">
        <f t="shared" ca="1" si="60"/>
        <v>Вт 24.11.20 15.10 ДОТ) Башурова</v>
      </c>
      <c r="AU75" s="10" t="str">
        <f t="shared" ca="1" si="60"/>
        <v/>
      </c>
      <c r="AV75" s="10" t="e">
        <f t="shared" si="60"/>
        <v>#REF!</v>
      </c>
      <c r="AW75" s="10" t="str">
        <f t="shared" ca="1" si="60"/>
        <v/>
      </c>
      <c r="AX75" s="10" t="str">
        <f t="shared" si="60"/>
        <v/>
      </c>
      <c r="AZ75" s="12" t="str">
        <f t="shared" ca="1" si="61"/>
        <v/>
      </c>
      <c r="BA75" s="12">
        <f t="shared" ca="1" si="61"/>
        <v>75</v>
      </c>
      <c r="BB75" s="12" t="str">
        <f t="shared" ca="1" si="61"/>
        <v/>
      </c>
      <c r="BC75" s="12" t="str">
        <f t="shared" ca="1" si="61"/>
        <v/>
      </c>
      <c r="BD75" s="12">
        <f t="shared" ca="1" si="61"/>
        <v>75</v>
      </c>
      <c r="BE75" s="12">
        <f t="shared" ca="1" si="61"/>
        <v>75</v>
      </c>
      <c r="BF75" s="12" t="str">
        <f t="shared" ca="1" si="61"/>
        <v/>
      </c>
      <c r="BG75" s="12" t="e">
        <f t="shared" si="61"/>
        <v>#REF!</v>
      </c>
      <c r="BH75" s="12" t="str">
        <f t="shared" ca="1" si="61"/>
        <v/>
      </c>
      <c r="BI75" s="12" t="str">
        <f t="shared" si="61"/>
        <v/>
      </c>
    </row>
    <row r="76" spans="1:61" ht="23.25" customHeight="1" x14ac:dyDescent="0.2">
      <c r="A76" s="1">
        <f ca="1">IF(COUNTIF($D76:$L76," ")=10,"",IF(VLOOKUP(MAX($A$1:A75),$A$1:C75,3,FALSE)=0,"",MAX($A$1:A75)+1))</f>
        <v>76</v>
      </c>
      <c r="B76" s="13" t="str">
        <f>$B73</f>
        <v>Башурова Е.В.</v>
      </c>
      <c r="C76" s="2" t="str">
        <f ca="1">IF($B76="","",$R$4)</f>
        <v>Ср 25.11.20</v>
      </c>
      <c r="D76" s="14" t="str">
        <f t="shared" ref="D76:K76" ca="1" si="80">IF($B76&gt;"",IF(ISERROR(SEARCH($B76,S$4))," ",MID(S$4,FIND("%курс ",S$4,FIND($B76,S$4))+6,7)&amp;"
("&amp;MID(S$4,FIND("ауд.",S$4,FIND($B76,S$4))+4,FIND("№",S$4,FIND("ауд.",S$4,FIND($B76,S$4)))-(FIND("ауд.",S$4,FIND($B76,S$4))+4))&amp;")"),"")</f>
        <v xml:space="preserve"> </v>
      </c>
      <c r="E76" s="14" t="str">
        <f t="shared" ca="1" si="80"/>
        <v xml:space="preserve"> </v>
      </c>
      <c r="F76" s="14" t="str">
        <f t="shared" ca="1" si="80"/>
        <v xml:space="preserve"> </v>
      </c>
      <c r="G76" s="14" t="str">
        <f t="shared" ca="1" si="80"/>
        <v xml:space="preserve"> </v>
      </c>
      <c r="H76" s="14" t="str">
        <f t="shared" ca="1" si="80"/>
        <v>П -9 -2
(ДОТ)</v>
      </c>
      <c r="I76" s="14" t="str">
        <f t="shared" ca="1" si="80"/>
        <v>СА -9-2
(ДОТ)</v>
      </c>
      <c r="J76" s="14" t="str">
        <f t="shared" ca="1" si="80"/>
        <v xml:space="preserve"> </v>
      </c>
      <c r="K76" s="14" t="str">
        <f t="shared" ca="1" si="80"/>
        <v xml:space="preserve"> </v>
      </c>
      <c r="L76" s="14"/>
      <c r="M76" s="25"/>
      <c r="AD76" s="20" t="str">
        <f t="shared" ca="1" si="78"/>
        <v/>
      </c>
      <c r="AE76" s="20" t="str">
        <f t="shared" ca="1" si="78"/>
        <v/>
      </c>
      <c r="AF76" s="20" t="str">
        <f t="shared" ca="1" si="78"/>
        <v/>
      </c>
      <c r="AG76" s="20" t="str">
        <f t="shared" ca="1" si="78"/>
        <v/>
      </c>
      <c r="AH76" s="20" t="str">
        <f t="shared" ca="1" si="78"/>
        <v>Ср 25.11.20 13.30 ДОТ)</v>
      </c>
      <c r="AI76" s="20" t="str">
        <f t="shared" ca="1" si="78"/>
        <v>Ср 25.11.20 15.10 ДОТ)</v>
      </c>
      <c r="AJ76" s="20" t="str">
        <f t="shared" ca="1" si="78"/>
        <v/>
      </c>
      <c r="AK76" s="20" t="e">
        <f>IF(#REF!=" ","",IF(#REF!="","",CONCATENATE($C76," ",#REF!," ",MID(#REF!,10,5))))</f>
        <v>#REF!</v>
      </c>
      <c r="AL76" s="20" t="str">
        <f t="shared" ca="1" si="72"/>
        <v/>
      </c>
      <c r="AM76" s="20" t="str">
        <f t="shared" si="72"/>
        <v/>
      </c>
      <c r="AN76" s="11" t="str">
        <f t="shared" ca="1" si="70"/>
        <v>Башурова</v>
      </c>
      <c r="AO76" s="10" t="str">
        <f t="shared" ca="1" si="60"/>
        <v/>
      </c>
      <c r="AP76" s="10" t="str">
        <f t="shared" ca="1" si="60"/>
        <v/>
      </c>
      <c r="AQ76" s="10" t="str">
        <f t="shared" ca="1" si="60"/>
        <v/>
      </c>
      <c r="AR76" s="10" t="str">
        <f t="shared" ca="1" si="60"/>
        <v/>
      </c>
      <c r="AS76" s="10" t="str">
        <f t="shared" ca="1" si="60"/>
        <v>Ср 25.11.20 13.30 ДОТ) Башурова</v>
      </c>
      <c r="AT76" s="10" t="str">
        <f t="shared" ca="1" si="60"/>
        <v>Ср 25.11.20 15.10 ДОТ) Башурова</v>
      </c>
      <c r="AU76" s="10" t="str">
        <f t="shared" ca="1" si="60"/>
        <v/>
      </c>
      <c r="AV76" s="10" t="e">
        <f t="shared" si="60"/>
        <v>#REF!</v>
      </c>
      <c r="AW76" s="10" t="str">
        <f t="shared" ca="1" si="60"/>
        <v/>
      </c>
      <c r="AX76" s="10" t="str">
        <f t="shared" si="60"/>
        <v/>
      </c>
      <c r="AZ76" s="12" t="str">
        <f t="shared" ca="1" si="61"/>
        <v/>
      </c>
      <c r="BA76" s="12" t="str">
        <f t="shared" ca="1" si="61"/>
        <v/>
      </c>
      <c r="BB76" s="12" t="str">
        <f t="shared" ca="1" si="61"/>
        <v/>
      </c>
      <c r="BC76" s="12" t="str">
        <f t="shared" ca="1" si="61"/>
        <v/>
      </c>
      <c r="BD76" s="12">
        <f t="shared" ca="1" si="61"/>
        <v>76</v>
      </c>
      <c r="BE76" s="12">
        <f t="shared" ca="1" si="61"/>
        <v>76</v>
      </c>
      <c r="BF76" s="12" t="str">
        <f t="shared" ca="1" si="61"/>
        <v/>
      </c>
      <c r="BG76" s="12" t="e">
        <f t="shared" si="61"/>
        <v>#REF!</v>
      </c>
      <c r="BH76" s="12" t="str">
        <f t="shared" ca="1" si="61"/>
        <v/>
      </c>
      <c r="BI76" s="12" t="str">
        <f t="shared" si="61"/>
        <v/>
      </c>
    </row>
    <row r="77" spans="1:61" ht="23.25" customHeight="1" x14ac:dyDescent="0.2">
      <c r="A77" s="1">
        <f ca="1">IF(COUNTIF($D77:$L77," ")=10,"",IF(VLOOKUP(MAX($A$1:A76),$A$1:C76,3,FALSE)=0,"",MAX($A$1:A76)+1))</f>
        <v>77</v>
      </c>
      <c r="B77" s="13" t="str">
        <f>$B73</f>
        <v>Башурова Е.В.</v>
      </c>
      <c r="C77" s="2" t="str">
        <f ca="1">IF($B77="","",$R$5)</f>
        <v>Чт 26.11.20</v>
      </c>
      <c r="D77" s="23" t="str">
        <f t="shared" ref="D77:K77" ca="1" si="81">IF($B77&gt;"",IF(ISERROR(SEARCH($B77,S$5))," ",MID(S$5,FIND("%курс ",S$5,FIND($B77,S$5))+6,7)&amp;"
("&amp;MID(S$5,FIND("ауд.",S$5,FIND($B77,S$5))+4,FIND("№",S$5,FIND("ауд.",S$5,FIND($B77,S$5)))-(FIND("ауд.",S$5,FIND($B77,S$5))+4))&amp;")"),"")</f>
        <v xml:space="preserve"> </v>
      </c>
      <c r="E77" s="23" t="str">
        <f t="shared" ca="1" si="81"/>
        <v>С -11-2
(ДОТ)</v>
      </c>
      <c r="F77" s="23" t="str">
        <f t="shared" ca="1" si="81"/>
        <v xml:space="preserve"> </v>
      </c>
      <c r="G77" s="23" t="str">
        <f t="shared" ca="1" si="81"/>
        <v xml:space="preserve"> </v>
      </c>
      <c r="H77" s="23" t="str">
        <f t="shared" ca="1" si="81"/>
        <v>П -11-1
(П-102)</v>
      </c>
      <c r="I77" s="23" t="str">
        <f t="shared" ca="1" si="81"/>
        <v>П -9 -2
(ДОТ)</v>
      </c>
      <c r="J77" s="23" t="str">
        <f t="shared" ca="1" si="81"/>
        <v xml:space="preserve"> </v>
      </c>
      <c r="K77" s="23" t="str">
        <f t="shared" ca="1" si="81"/>
        <v xml:space="preserve"> </v>
      </c>
      <c r="L77" s="23"/>
      <c r="M77" s="25"/>
      <c r="AD77" s="20" t="str">
        <f t="shared" ca="1" si="78"/>
        <v/>
      </c>
      <c r="AE77" s="20" t="str">
        <f t="shared" ca="1" si="78"/>
        <v>Чт 26.11.20  9.40 ДОТ)</v>
      </c>
      <c r="AF77" s="20" t="str">
        <f t="shared" ca="1" si="78"/>
        <v/>
      </c>
      <c r="AG77" s="20" t="str">
        <f t="shared" ca="1" si="78"/>
        <v/>
      </c>
      <c r="AH77" s="20" t="str">
        <f t="shared" ca="1" si="78"/>
        <v>Чт 26.11.20 13.30 П-102</v>
      </c>
      <c r="AI77" s="20" t="str">
        <f t="shared" ca="1" si="78"/>
        <v>Чт 26.11.20 15.10 ДОТ)</v>
      </c>
      <c r="AJ77" s="20" t="str">
        <f t="shared" ca="1" si="78"/>
        <v/>
      </c>
      <c r="AK77" s="20" t="e">
        <f>IF(#REF!=" ","",IF(#REF!="","",CONCATENATE($C77," ",#REF!," ",MID(#REF!,10,5))))</f>
        <v>#REF!</v>
      </c>
      <c r="AL77" s="20" t="str">
        <f t="shared" ca="1" si="72"/>
        <v/>
      </c>
      <c r="AM77" s="20" t="str">
        <f t="shared" si="72"/>
        <v/>
      </c>
      <c r="AN77" s="11" t="str">
        <f t="shared" ca="1" si="70"/>
        <v>Башурова</v>
      </c>
      <c r="AO77" s="10" t="str">
        <f t="shared" ca="1" si="60"/>
        <v/>
      </c>
      <c r="AP77" s="10" t="str">
        <f t="shared" ca="1" si="60"/>
        <v>Чт 26.11.20  9.40 ДОТ) Башурова</v>
      </c>
      <c r="AQ77" s="10" t="str">
        <f t="shared" ca="1" si="60"/>
        <v/>
      </c>
      <c r="AR77" s="10" t="str">
        <f t="shared" ca="1" si="60"/>
        <v/>
      </c>
      <c r="AS77" s="10" t="str">
        <f t="shared" ca="1" si="60"/>
        <v>Чт 26.11.20 13.30 П-102 Башурова</v>
      </c>
      <c r="AT77" s="10" t="str">
        <f t="shared" ca="1" si="60"/>
        <v>Чт 26.11.20 15.10 ДОТ) Башурова</v>
      </c>
      <c r="AU77" s="10" t="str">
        <f t="shared" ca="1" si="60"/>
        <v/>
      </c>
      <c r="AV77" s="10" t="e">
        <f t="shared" si="60"/>
        <v>#REF!</v>
      </c>
      <c r="AW77" s="10" t="str">
        <f t="shared" ca="1" si="60"/>
        <v/>
      </c>
      <c r="AX77" s="10" t="str">
        <f t="shared" si="60"/>
        <v/>
      </c>
      <c r="AZ77" s="12" t="str">
        <f t="shared" ca="1" si="61"/>
        <v/>
      </c>
      <c r="BA77" s="12">
        <f t="shared" ca="1" si="61"/>
        <v>77</v>
      </c>
      <c r="BB77" s="12" t="str">
        <f t="shared" ca="1" si="61"/>
        <v/>
      </c>
      <c r="BC77" s="12" t="str">
        <f t="shared" ca="1" si="61"/>
        <v/>
      </c>
      <c r="BD77" s="12">
        <f t="shared" ca="1" si="61"/>
        <v>77</v>
      </c>
      <c r="BE77" s="12">
        <f t="shared" ca="1" si="61"/>
        <v>77</v>
      </c>
      <c r="BF77" s="12" t="str">
        <f t="shared" ca="1" si="61"/>
        <v/>
      </c>
      <c r="BG77" s="12" t="e">
        <f t="shared" si="61"/>
        <v>#REF!</v>
      </c>
      <c r="BH77" s="12" t="str">
        <f t="shared" ca="1" si="61"/>
        <v/>
      </c>
      <c r="BI77" s="12" t="str">
        <f t="shared" si="61"/>
        <v/>
      </c>
    </row>
    <row r="78" spans="1:61" ht="23.25" customHeight="1" x14ac:dyDescent="0.2">
      <c r="A78" s="1">
        <f ca="1">IF(COUNTIF($D78:$L78," ")=10,"",IF(VLOOKUP(MAX($A$1:A77),$A$1:C77,3,FALSE)=0,"",MAX($A$1:A77)+1))</f>
        <v>78</v>
      </c>
      <c r="B78" s="13" t="str">
        <f>$B73</f>
        <v>Башурова Е.В.</v>
      </c>
      <c r="C78" s="2" t="str">
        <f ca="1">IF($B78="","",$R$6)</f>
        <v>Пт 27.11.20</v>
      </c>
      <c r="D78" s="23" t="str">
        <f t="shared" ref="D78:K78" ca="1" si="82">IF($B78&gt;"",IF(ISERROR(SEARCH($B78,S$6))," ",MID(S$6,FIND("%курс ",S$6,FIND($B78,S$6))+6,7)&amp;"
("&amp;MID(S$6,FIND("ауд.",S$6,FIND($B78,S$6))+4,FIND("№",S$6,FIND("ауд.",S$6,FIND($B78,S$6)))-(FIND("ауд.",S$6,FIND($B78,S$6))+4))&amp;")"),"")</f>
        <v xml:space="preserve"> </v>
      </c>
      <c r="E78" s="23" t="str">
        <f t="shared" ca="1" si="82"/>
        <v xml:space="preserve"> </v>
      </c>
      <c r="F78" s="23" t="str">
        <f t="shared" ca="1" si="82"/>
        <v xml:space="preserve"> </v>
      </c>
      <c r="G78" s="23" t="str">
        <f t="shared" ca="1" si="82"/>
        <v xml:space="preserve"> </v>
      </c>
      <c r="H78" s="23" t="str">
        <f t="shared" ca="1" si="82"/>
        <v>П -11-1
(П-302)</v>
      </c>
      <c r="I78" s="23" t="str">
        <f t="shared" ca="1" si="82"/>
        <v xml:space="preserve"> </v>
      </c>
      <c r="J78" s="23" t="str">
        <f t="shared" ca="1" si="82"/>
        <v xml:space="preserve"> </v>
      </c>
      <c r="K78" s="23" t="str">
        <f t="shared" ca="1" si="82"/>
        <v xml:space="preserve"> </v>
      </c>
      <c r="L78" s="23"/>
      <c r="M78" s="25"/>
      <c r="AD78" s="20" t="str">
        <f t="shared" ca="1" si="78"/>
        <v/>
      </c>
      <c r="AE78" s="20" t="str">
        <f t="shared" ca="1" si="78"/>
        <v/>
      </c>
      <c r="AF78" s="20" t="str">
        <f t="shared" ca="1" si="78"/>
        <v/>
      </c>
      <c r="AG78" s="20" t="str">
        <f t="shared" ca="1" si="78"/>
        <v/>
      </c>
      <c r="AH78" s="20" t="str">
        <f t="shared" ca="1" si="78"/>
        <v>Пт 27.11.20 13.30 П-302</v>
      </c>
      <c r="AI78" s="20" t="str">
        <f t="shared" ca="1" si="78"/>
        <v/>
      </c>
      <c r="AJ78" s="20" t="str">
        <f t="shared" ca="1" si="78"/>
        <v/>
      </c>
      <c r="AK78" s="20" t="e">
        <f>IF(#REF!=" ","",IF(#REF!="","",CONCATENATE($C78," ",#REF!," ",MID(#REF!,10,5))))</f>
        <v>#REF!</v>
      </c>
      <c r="AL78" s="20" t="str">
        <f t="shared" ca="1" si="72"/>
        <v/>
      </c>
      <c r="AM78" s="20" t="str">
        <f t="shared" si="72"/>
        <v/>
      </c>
      <c r="AN78" s="11" t="str">
        <f t="shared" ca="1" si="70"/>
        <v>Башурова</v>
      </c>
      <c r="AO78" s="10" t="str">
        <f t="shared" ca="1" si="60"/>
        <v/>
      </c>
      <c r="AP78" s="10" t="str">
        <f t="shared" ca="1" si="60"/>
        <v/>
      </c>
      <c r="AQ78" s="10" t="str">
        <f t="shared" ca="1" si="60"/>
        <v/>
      </c>
      <c r="AR78" s="10" t="str">
        <f t="shared" ca="1" si="60"/>
        <v/>
      </c>
      <c r="AS78" s="10" t="str">
        <f t="shared" ca="1" si="60"/>
        <v>Пт 27.11.20 13.30 П-302 Башурова</v>
      </c>
      <c r="AT78" s="10" t="str">
        <f t="shared" ca="1" si="60"/>
        <v/>
      </c>
      <c r="AU78" s="10" t="str">
        <f t="shared" ca="1" si="60"/>
        <v/>
      </c>
      <c r="AV78" s="10" t="e">
        <f t="shared" si="60"/>
        <v>#REF!</v>
      </c>
      <c r="AW78" s="10" t="str">
        <f t="shared" ca="1" si="60"/>
        <v/>
      </c>
      <c r="AX78" s="10" t="str">
        <f t="shared" si="60"/>
        <v/>
      </c>
      <c r="AZ78" s="12" t="str">
        <f t="shared" ca="1" si="61"/>
        <v/>
      </c>
      <c r="BA78" s="12" t="str">
        <f t="shared" ca="1" si="61"/>
        <v/>
      </c>
      <c r="BB78" s="12" t="str">
        <f t="shared" ca="1" si="61"/>
        <v/>
      </c>
      <c r="BC78" s="12" t="str">
        <f t="shared" ca="1" si="61"/>
        <v/>
      </c>
      <c r="BD78" s="12">
        <f t="shared" ca="1" si="61"/>
        <v>78</v>
      </c>
      <c r="BE78" s="12" t="str">
        <f t="shared" ca="1" si="61"/>
        <v/>
      </c>
      <c r="BF78" s="12" t="str">
        <f t="shared" ca="1" si="61"/>
        <v/>
      </c>
      <c r="BG78" s="12" t="e">
        <f t="shared" si="61"/>
        <v>#REF!</v>
      </c>
      <c r="BH78" s="12" t="str">
        <f t="shared" ca="1" si="61"/>
        <v/>
      </c>
      <c r="BI78" s="12" t="str">
        <f t="shared" si="61"/>
        <v/>
      </c>
    </row>
    <row r="79" spans="1:61" ht="23.25" customHeight="1" x14ac:dyDescent="0.2">
      <c r="A79" s="1">
        <f ca="1">IF(COUNTIF($D79:$L79," ")=10,"",IF(VLOOKUP(MAX($A$1:A78),$A$1:C78,3,FALSE)=0,"",MAX($A$1:A78)+1))</f>
        <v>79</v>
      </c>
      <c r="B79" s="13" t="str">
        <f>$B73</f>
        <v>Башурова Е.В.</v>
      </c>
      <c r="C79" s="2" t="str">
        <f ca="1">IF($B79="","",$R$7)</f>
        <v>Сб 28.11.20</v>
      </c>
      <c r="D79" s="23" t="str">
        <f t="shared" ref="D79:K79" ca="1" si="83">IF($B79&gt;"",IF(ISERROR(SEARCH($B79,S$7))," ",MID(S$7,FIND("%курс ",S$7,FIND($B79,S$7))+6,7)&amp;"
("&amp;MID(S$7,FIND("ауд.",S$7,FIND($B79,S$7))+4,FIND("№",S$7,FIND("ауд.",S$7,FIND($B79,S$7)))-(FIND("ауд.",S$7,FIND($B79,S$7))+4))&amp;")"),"")</f>
        <v xml:space="preserve"> </v>
      </c>
      <c r="E79" s="23" t="str">
        <f t="shared" ca="1" si="83"/>
        <v xml:space="preserve"> </v>
      </c>
      <c r="F79" s="23" t="str">
        <f t="shared" ca="1" si="83"/>
        <v>СА -9-2
(ДОТ)</v>
      </c>
      <c r="G79" s="23" t="str">
        <f t="shared" ca="1" si="83"/>
        <v xml:space="preserve"> </v>
      </c>
      <c r="H79" s="23" t="str">
        <f t="shared" ca="1" si="83"/>
        <v>СА -9-2
(ДОТ)</v>
      </c>
      <c r="I79" s="23" t="str">
        <f t="shared" ca="1" si="83"/>
        <v xml:space="preserve"> </v>
      </c>
      <c r="J79" s="23" t="str">
        <f t="shared" ca="1" si="83"/>
        <v xml:space="preserve"> </v>
      </c>
      <c r="K79" s="23" t="str">
        <f t="shared" ca="1" si="83"/>
        <v xml:space="preserve"> </v>
      </c>
      <c r="L79" s="23"/>
      <c r="M79" s="25"/>
      <c r="AD79" s="20" t="str">
        <f t="shared" ca="1" si="78"/>
        <v/>
      </c>
      <c r="AE79" s="20" t="str">
        <f t="shared" ca="1" si="78"/>
        <v/>
      </c>
      <c r="AF79" s="20" t="str">
        <f t="shared" ca="1" si="78"/>
        <v>Сб 28.11.20 11.20 ДОТ)</v>
      </c>
      <c r="AG79" s="20" t="str">
        <f t="shared" ca="1" si="78"/>
        <v/>
      </c>
      <c r="AH79" s="20" t="str">
        <f t="shared" ca="1" si="78"/>
        <v>Сб 28.11.20 13.30 ДОТ)</v>
      </c>
      <c r="AI79" s="20" t="str">
        <f t="shared" ca="1" si="78"/>
        <v/>
      </c>
      <c r="AJ79" s="20" t="str">
        <f t="shared" ca="1" si="78"/>
        <v/>
      </c>
      <c r="AK79" s="20" t="e">
        <f>IF(#REF!=" ","",IF(#REF!="","",CONCATENATE($C79," ",#REF!," ",MID(#REF!,10,5))))</f>
        <v>#REF!</v>
      </c>
      <c r="AL79" s="20" t="str">
        <f t="shared" ca="1" si="72"/>
        <v/>
      </c>
      <c r="AM79" s="20" t="str">
        <f t="shared" si="72"/>
        <v/>
      </c>
      <c r="AN79" s="11" t="str">
        <f t="shared" ca="1" si="70"/>
        <v>Башурова</v>
      </c>
      <c r="AO79" s="10" t="str">
        <f t="shared" ca="1" si="60"/>
        <v/>
      </c>
      <c r="AP79" s="10" t="str">
        <f t="shared" ca="1" si="60"/>
        <v/>
      </c>
      <c r="AQ79" s="10" t="str">
        <f t="shared" ca="1" si="60"/>
        <v>Сб 28.11.20 11.20 ДОТ) Башурова</v>
      </c>
      <c r="AR79" s="10" t="str">
        <f t="shared" ca="1" si="60"/>
        <v/>
      </c>
      <c r="AS79" s="10" t="str">
        <f t="shared" ca="1" si="60"/>
        <v>Сб 28.11.20 13.30 ДОТ) Башурова</v>
      </c>
      <c r="AT79" s="10" t="str">
        <f t="shared" ca="1" si="60"/>
        <v/>
      </c>
      <c r="AU79" s="10" t="str">
        <f t="shared" ca="1" si="60"/>
        <v/>
      </c>
      <c r="AV79" s="10" t="e">
        <f t="shared" si="60"/>
        <v>#REF!</v>
      </c>
      <c r="AW79" s="10" t="str">
        <f t="shared" ca="1" si="60"/>
        <v/>
      </c>
      <c r="AX79" s="10" t="str">
        <f t="shared" si="60"/>
        <v/>
      </c>
      <c r="AZ79" s="12" t="str">
        <f t="shared" ca="1" si="61"/>
        <v/>
      </c>
      <c r="BA79" s="12" t="str">
        <f t="shared" ca="1" si="61"/>
        <v/>
      </c>
      <c r="BB79" s="12">
        <f t="shared" ca="1" si="61"/>
        <v>79</v>
      </c>
      <c r="BC79" s="12" t="str">
        <f t="shared" ca="1" si="61"/>
        <v/>
      </c>
      <c r="BD79" s="12">
        <f t="shared" ca="1" si="61"/>
        <v>79</v>
      </c>
      <c r="BE79" s="12" t="str">
        <f t="shared" ca="1" si="61"/>
        <v/>
      </c>
      <c r="BF79" s="12" t="str">
        <f t="shared" ca="1" si="61"/>
        <v/>
      </c>
      <c r="BG79" s="12" t="e">
        <f t="shared" si="61"/>
        <v>#REF!</v>
      </c>
      <c r="BH79" s="12" t="str">
        <f t="shared" ca="1" si="61"/>
        <v/>
      </c>
      <c r="BI79" s="12" t="str">
        <f t="shared" si="61"/>
        <v/>
      </c>
    </row>
    <row r="80" spans="1:61" ht="23.25" customHeight="1" x14ac:dyDescent="0.2">
      <c r="A80" s="1">
        <f ca="1">IF(COUNTIF($D80:$L80," ")=10,"",IF(VLOOKUP(MAX($A$1:A79),$A$1:C79,3,FALSE)=0,"",MAX($A$1:A79)+1))</f>
        <v>80</v>
      </c>
      <c r="B80" s="13" t="str">
        <f>$B73</f>
        <v>Башурова Е.В.</v>
      </c>
      <c r="C80" s="2" t="str">
        <f ca="1">IF($B80="","",$R$8)</f>
        <v>Вс 29.11.20</v>
      </c>
      <c r="D80" s="23" t="str">
        <f t="shared" ref="D80:K80" ca="1" si="84">IF($B80&gt;"",IF(ISERROR(SEARCH($B80,S$8))," ",MID(S$8,FIND("%курс ",S$8,FIND($B80,S$8))+6,7)&amp;"
("&amp;MID(S$8,FIND("ауд.",S$8,FIND($B80,S$8))+4,FIND("№",S$8,FIND("ауд.",S$8,FIND($B80,S$8)))-(FIND("ауд.",S$8,FIND($B80,S$8))+4))&amp;")"),"")</f>
        <v xml:space="preserve"> </v>
      </c>
      <c r="E80" s="23" t="str">
        <f t="shared" ca="1" si="84"/>
        <v xml:space="preserve"> </v>
      </c>
      <c r="F80" s="23" t="str">
        <f t="shared" ca="1" si="84"/>
        <v xml:space="preserve"> </v>
      </c>
      <c r="G80" s="23" t="str">
        <f t="shared" ca="1" si="84"/>
        <v xml:space="preserve"> </v>
      </c>
      <c r="H80" s="23" t="str">
        <f t="shared" ca="1" si="84"/>
        <v xml:space="preserve"> </v>
      </c>
      <c r="I80" s="23" t="str">
        <f t="shared" ca="1" si="84"/>
        <v xml:space="preserve"> </v>
      </c>
      <c r="J80" s="23" t="str">
        <f t="shared" ca="1" si="84"/>
        <v xml:space="preserve"> </v>
      </c>
      <c r="K80" s="23" t="str">
        <f t="shared" ca="1" si="84"/>
        <v xml:space="preserve"> </v>
      </c>
      <c r="L80" s="23"/>
      <c r="M80" s="25"/>
      <c r="AD80" s="20" t="str">
        <f t="shared" ca="1" si="78"/>
        <v/>
      </c>
      <c r="AE80" s="20" t="str">
        <f t="shared" ca="1" si="78"/>
        <v/>
      </c>
      <c r="AF80" s="20" t="str">
        <f t="shared" ca="1" si="78"/>
        <v/>
      </c>
      <c r="AG80" s="20" t="str">
        <f t="shared" ca="1" si="78"/>
        <v/>
      </c>
      <c r="AH80" s="20" t="str">
        <f t="shared" ca="1" si="78"/>
        <v/>
      </c>
      <c r="AI80" s="20" t="str">
        <f t="shared" ca="1" si="78"/>
        <v/>
      </c>
      <c r="AJ80" s="20" t="str">
        <f t="shared" ca="1" si="78"/>
        <v/>
      </c>
      <c r="AK80" s="20" t="e">
        <f>IF(#REF!=" ","",IF(#REF!="","",CONCATENATE($C80," ",#REF!," ",MID(#REF!,10,5))))</f>
        <v>#REF!</v>
      </c>
      <c r="AL80" s="20" t="str">
        <f t="shared" ca="1" si="72"/>
        <v/>
      </c>
      <c r="AM80" s="20" t="str">
        <f t="shared" si="72"/>
        <v/>
      </c>
      <c r="AN80" s="11" t="str">
        <f t="shared" ca="1" si="70"/>
        <v>Башурова</v>
      </c>
      <c r="AO80" s="10" t="str">
        <f t="shared" ca="1" si="60"/>
        <v/>
      </c>
      <c r="AP80" s="10" t="str">
        <f t="shared" ca="1" si="60"/>
        <v/>
      </c>
      <c r="AQ80" s="10" t="str">
        <f t="shared" ca="1" si="60"/>
        <v/>
      </c>
      <c r="AR80" s="10" t="str">
        <f t="shared" ca="1" si="60"/>
        <v/>
      </c>
      <c r="AS80" s="10" t="str">
        <f t="shared" ca="1" si="60"/>
        <v/>
      </c>
      <c r="AT80" s="10" t="str">
        <f t="shared" ca="1" si="60"/>
        <v/>
      </c>
      <c r="AU80" s="10" t="str">
        <f t="shared" ca="1" si="60"/>
        <v/>
      </c>
      <c r="AV80" s="10" t="e">
        <f t="shared" si="60"/>
        <v>#REF!</v>
      </c>
      <c r="AW80" s="10" t="str">
        <f t="shared" ca="1" si="60"/>
        <v/>
      </c>
      <c r="AX80" s="10" t="str">
        <f t="shared" si="60"/>
        <v/>
      </c>
      <c r="AZ80" s="12" t="str">
        <f t="shared" ca="1" si="61"/>
        <v/>
      </c>
      <c r="BA80" s="12" t="str">
        <f t="shared" ca="1" si="61"/>
        <v/>
      </c>
      <c r="BB80" s="12" t="str">
        <f t="shared" ca="1" si="61"/>
        <v/>
      </c>
      <c r="BC80" s="12" t="str">
        <f t="shared" ca="1" si="61"/>
        <v/>
      </c>
      <c r="BD80" s="12" t="str">
        <f t="shared" ca="1" si="61"/>
        <v/>
      </c>
      <c r="BE80" s="12" t="str">
        <f t="shared" ca="1" si="61"/>
        <v/>
      </c>
      <c r="BF80" s="12" t="str">
        <f t="shared" ca="1" si="61"/>
        <v/>
      </c>
      <c r="BG80" s="12" t="e">
        <f t="shared" si="61"/>
        <v>#REF!</v>
      </c>
      <c r="BH80" s="12" t="str">
        <f t="shared" ca="1" si="61"/>
        <v/>
      </c>
      <c r="BI80" s="12" t="str">
        <f t="shared" si="61"/>
        <v/>
      </c>
    </row>
    <row r="81" spans="1:61" ht="23.25" customHeight="1" x14ac:dyDescent="0.2">
      <c r="A81" s="1">
        <f ca="1">IF(COUNTIF($D81:$L81," ")=10,"",IF(VLOOKUP(MAX($A$1:A80),$A$1:C80,3,FALSE)=0,"",MAX($A$1:A80)+1))</f>
        <v>81</v>
      </c>
      <c r="C81" s="2"/>
      <c r="D81" s="23"/>
      <c r="E81" s="23"/>
      <c r="F81" s="23"/>
      <c r="G81" s="23"/>
      <c r="H81" s="23"/>
      <c r="I81" s="23"/>
      <c r="J81" s="23"/>
      <c r="K81" s="23"/>
      <c r="L81" s="23"/>
      <c r="M81" s="25"/>
      <c r="AD81" s="20"/>
      <c r="AE81" s="20"/>
      <c r="AF81" s="20"/>
      <c r="AG81" s="20"/>
      <c r="AH81" s="20"/>
      <c r="AI81" s="20"/>
      <c r="AJ81" s="20"/>
      <c r="AK81" s="20"/>
      <c r="AL81" s="20"/>
      <c r="AM81" s="20"/>
      <c r="AN81" s="11" t="str">
        <f t="shared" si="70"/>
        <v/>
      </c>
      <c r="AO81" s="10" t="str">
        <f t="shared" si="60"/>
        <v/>
      </c>
      <c r="AP81" s="10" t="str">
        <f t="shared" si="60"/>
        <v/>
      </c>
      <c r="AQ81" s="10" t="str">
        <f t="shared" si="60"/>
        <v/>
      </c>
      <c r="AR81" s="10" t="str">
        <f t="shared" si="60"/>
        <v/>
      </c>
      <c r="AS81" s="10" t="str">
        <f t="shared" si="60"/>
        <v/>
      </c>
      <c r="AT81" s="10" t="str">
        <f t="shared" si="60"/>
        <v/>
      </c>
      <c r="AU81" s="10" t="str">
        <f t="shared" si="60"/>
        <v/>
      </c>
      <c r="AV81" s="10" t="str">
        <f t="shared" si="60"/>
        <v/>
      </c>
      <c r="AW81" s="10" t="str">
        <f t="shared" si="60"/>
        <v/>
      </c>
      <c r="AX81" s="10" t="str">
        <f t="shared" si="60"/>
        <v/>
      </c>
      <c r="AZ81" s="12" t="str">
        <f t="shared" si="61"/>
        <v/>
      </c>
      <c r="BA81" s="12" t="str">
        <f t="shared" si="61"/>
        <v/>
      </c>
      <c r="BB81" s="12" t="str">
        <f t="shared" si="61"/>
        <v/>
      </c>
      <c r="BC81" s="12" t="str">
        <f t="shared" si="61"/>
        <v/>
      </c>
      <c r="BD81" s="12" t="str">
        <f t="shared" si="61"/>
        <v/>
      </c>
      <c r="BE81" s="12" t="str">
        <f t="shared" si="61"/>
        <v/>
      </c>
      <c r="BF81" s="12" t="str">
        <f t="shared" si="61"/>
        <v/>
      </c>
      <c r="BG81" s="12" t="str">
        <f t="shared" si="61"/>
        <v/>
      </c>
      <c r="BH81" s="12" t="str">
        <f t="shared" si="61"/>
        <v/>
      </c>
      <c r="BI81" s="12" t="str">
        <f t="shared" si="61"/>
        <v/>
      </c>
    </row>
    <row r="82" spans="1:61" ht="23.25" customHeight="1" x14ac:dyDescent="0.2">
      <c r="A82" s="1">
        <f ca="1">IF(COUNTIF($D83:$L89," ")=70,"",MAX($A$1:A81)+1)</f>
        <v>82</v>
      </c>
      <c r="B82" s="2" t="str">
        <f>IF($C82="","",$C82)</f>
        <v>Бондарь И.М.</v>
      </c>
      <c r="C82" s="3" t="str">
        <f>IF(ISERROR(VLOOKUP((ROW()-1)/9+1,'[1]Преподавательский состав'!$A$2:$B$181,2,FALSE)),"",VLOOKUP((ROW()-1)/9+1,'[1]Преподавательский состав'!$A$2:$B$181,2,FALSE))</f>
        <v>Бондарь И.М.</v>
      </c>
      <c r="D82" s="3" t="str">
        <f>IF($C82="","",T(" 8.00"))</f>
        <v xml:space="preserve"> 8.00</v>
      </c>
      <c r="E82" s="3" t="str">
        <f>IF($C82="","",T(" 9.40"))</f>
        <v xml:space="preserve"> 9.40</v>
      </c>
      <c r="F82" s="3" t="str">
        <f>IF($C82="","",T("11.20"))</f>
        <v>11.20</v>
      </c>
      <c r="G82" s="4" t="str">
        <f>IF($C82="","",T(""))</f>
        <v/>
      </c>
      <c r="H82" s="4" t="str">
        <f>IF($C82="","",T("13.30"))</f>
        <v>13.30</v>
      </c>
      <c r="I82" s="4" t="str">
        <f>IF($C82="","",T("15.10"))</f>
        <v>15.10</v>
      </c>
      <c r="J82" s="3" t="str">
        <f>IF($C82="","",T("17.00"))</f>
        <v>17.00</v>
      </c>
      <c r="K82" s="3" t="str">
        <f>IF($C82="","",T("18.40"))</f>
        <v>18.40</v>
      </c>
      <c r="L82" s="3"/>
      <c r="M82" s="17"/>
      <c r="AD82" s="20"/>
      <c r="AE82" s="20"/>
      <c r="AF82" s="20"/>
      <c r="AG82" s="20"/>
      <c r="AH82" s="20"/>
      <c r="AI82" s="20"/>
      <c r="AJ82" s="20"/>
      <c r="AK82" s="20"/>
      <c r="AL82" s="20"/>
      <c r="AM82" s="20"/>
      <c r="AN82" s="11" t="str">
        <f t="shared" si="70"/>
        <v/>
      </c>
      <c r="AO82" s="10" t="str">
        <f t="shared" si="60"/>
        <v/>
      </c>
      <c r="AP82" s="10" t="str">
        <f t="shared" si="60"/>
        <v/>
      </c>
      <c r="AQ82" s="10" t="str">
        <f t="shared" si="60"/>
        <v/>
      </c>
      <c r="AR82" s="10" t="str">
        <f t="shared" si="60"/>
        <v/>
      </c>
      <c r="AS82" s="10" t="str">
        <f t="shared" si="60"/>
        <v/>
      </c>
      <c r="AT82" s="10" t="str">
        <f t="shared" ref="AT82:AX145" si="85">IF(AI82="","",CONCATENATE(AI82," ",$AN82))</f>
        <v/>
      </c>
      <c r="AU82" s="10" t="str">
        <f t="shared" si="85"/>
        <v/>
      </c>
      <c r="AV82" s="10" t="str">
        <f t="shared" si="85"/>
        <v/>
      </c>
      <c r="AW82" s="10" t="str">
        <f t="shared" si="85"/>
        <v/>
      </c>
      <c r="AX82" s="10" t="str">
        <f t="shared" si="85"/>
        <v/>
      </c>
      <c r="AZ82" s="12" t="str">
        <f t="shared" si="61"/>
        <v/>
      </c>
      <c r="BA82" s="12" t="str">
        <f t="shared" si="61"/>
        <v/>
      </c>
      <c r="BB82" s="12" t="str">
        <f t="shared" si="61"/>
        <v/>
      </c>
      <c r="BC82" s="12" t="str">
        <f t="shared" si="61"/>
        <v/>
      </c>
      <c r="BD82" s="12" t="str">
        <f t="shared" si="61"/>
        <v/>
      </c>
      <c r="BE82" s="12" t="str">
        <f t="shared" ref="BE82:BI145" si="86">IF(AI82="","",ROW())</f>
        <v/>
      </c>
      <c r="BF82" s="12" t="str">
        <f t="shared" si="86"/>
        <v/>
      </c>
      <c r="BG82" s="12" t="str">
        <f t="shared" si="86"/>
        <v/>
      </c>
      <c r="BH82" s="12" t="str">
        <f t="shared" si="86"/>
        <v/>
      </c>
      <c r="BI82" s="12" t="str">
        <f t="shared" si="86"/>
        <v/>
      </c>
    </row>
    <row r="83" spans="1:61" ht="23.25" customHeight="1" x14ac:dyDescent="0.2">
      <c r="A83" s="1">
        <f ca="1">IF(COUNTIF($D83:$L83," ")=10,"",IF(VLOOKUP(MAX($A$1:A82),$A$1:C82,3,FALSE)=0,"",MAX($A$1:A82)+1))</f>
        <v>83</v>
      </c>
      <c r="B83" s="13" t="str">
        <f>$B82</f>
        <v>Бондарь И.М.</v>
      </c>
      <c r="C83" s="2" t="str">
        <f ca="1">IF($B83="","",$R$2)</f>
        <v>Пн 23.11.20</v>
      </c>
      <c r="D83" s="14" t="str">
        <f t="shared" ref="D83:K83" ca="1" si="87">IF($B83&gt;"",IF(ISERROR(SEARCH($B83,S$2))," ",MID(S$2,FIND("%курс ",S$2,FIND($B83,S$2))+6,7)&amp;"
("&amp;MID(S$2,FIND("ауд.",S$2,FIND($B83,S$2))+4,FIND("№",S$2,FIND("ауд.",S$2,FIND($B83,S$2)))-(FIND("ауд.",S$2,FIND($B83,S$2))+4))&amp;")"),"")</f>
        <v>П -9 -1
(П-202)</v>
      </c>
      <c r="E83" s="14" t="str">
        <f t="shared" ca="1" si="87"/>
        <v xml:space="preserve"> </v>
      </c>
      <c r="F83" s="14" t="str">
        <f t="shared" ca="1" si="87"/>
        <v xml:space="preserve"> </v>
      </c>
      <c r="G83" s="14" t="str">
        <f t="shared" ca="1" si="87"/>
        <v xml:space="preserve"> </v>
      </c>
      <c r="H83" s="14" t="str">
        <f t="shared" ca="1" si="87"/>
        <v xml:space="preserve"> </v>
      </c>
      <c r="I83" s="14" t="str">
        <f t="shared" ca="1" si="87"/>
        <v>С -9 -2
(ДОТ)</v>
      </c>
      <c r="J83" s="14" t="str">
        <f t="shared" ca="1" si="87"/>
        <v>С -9 -2
(ДОТ)</v>
      </c>
      <c r="K83" s="14" t="str">
        <f t="shared" ca="1" si="87"/>
        <v>П -9 -2
(ДОТ)</v>
      </c>
      <c r="L83" s="14"/>
      <c r="M83" s="25"/>
      <c r="AD83" s="20" t="str">
        <f t="shared" ref="AD83:AJ89" ca="1" si="88">IF(D83=" ","",IF(D83="","",CONCATENATE($C83," ",D$1," ",MID(D83,10,5))))</f>
        <v>Пн 23.11.20  8.00 П-202</v>
      </c>
      <c r="AE83" s="20" t="str">
        <f t="shared" ca="1" si="88"/>
        <v/>
      </c>
      <c r="AF83" s="20" t="str">
        <f t="shared" ca="1" si="88"/>
        <v/>
      </c>
      <c r="AG83" s="20" t="str">
        <f t="shared" ca="1" si="88"/>
        <v/>
      </c>
      <c r="AH83" s="20" t="str">
        <f t="shared" ca="1" si="88"/>
        <v/>
      </c>
      <c r="AI83" s="20" t="str">
        <f t="shared" ca="1" si="88"/>
        <v>Пн 23.11.20 15.10 ДОТ)</v>
      </c>
      <c r="AJ83" s="20" t="str">
        <f t="shared" ca="1" si="88"/>
        <v>Пн 23.11.20 17.00 ДОТ)</v>
      </c>
      <c r="AK83" s="20" t="e">
        <f>IF(#REF!=" ","",IF(#REF!="","",CONCATENATE($C83," ",#REF!," ",MID(#REF!,10,5))))</f>
        <v>#REF!</v>
      </c>
      <c r="AL83" s="20" t="str">
        <f t="shared" ca="1" si="72"/>
        <v>Пн 23.11.20 18.40 ДОТ)</v>
      </c>
      <c r="AM83" s="20" t="str">
        <f t="shared" si="72"/>
        <v/>
      </c>
      <c r="AN83" s="11" t="str">
        <f t="shared" ca="1" si="70"/>
        <v>Бондарь</v>
      </c>
      <c r="AO83" s="10" t="str">
        <f t="shared" ref="AO83:AS146" ca="1" si="89">IF(AD83="","",CONCATENATE(AD83," ",$AN83))</f>
        <v>Пн 23.11.20  8.00 П-202 Бондарь</v>
      </c>
      <c r="AP83" s="10" t="str">
        <f t="shared" ca="1" si="89"/>
        <v/>
      </c>
      <c r="AQ83" s="10" t="str">
        <f t="shared" ca="1" si="89"/>
        <v/>
      </c>
      <c r="AR83" s="10" t="str">
        <f t="shared" ca="1" si="89"/>
        <v/>
      </c>
      <c r="AS83" s="10" t="str">
        <f t="shared" ca="1" si="89"/>
        <v/>
      </c>
      <c r="AT83" s="10" t="str">
        <f t="shared" ca="1" si="85"/>
        <v>Пн 23.11.20 15.10 ДОТ) Бондарь</v>
      </c>
      <c r="AU83" s="10" t="str">
        <f t="shared" ca="1" si="85"/>
        <v>Пн 23.11.20 17.00 ДОТ) Бондарь</v>
      </c>
      <c r="AV83" s="10" t="e">
        <f t="shared" si="85"/>
        <v>#REF!</v>
      </c>
      <c r="AW83" s="10" t="str">
        <f t="shared" ca="1" si="85"/>
        <v>Пн 23.11.20 18.40 ДОТ) Бондарь</v>
      </c>
      <c r="AX83" s="10" t="str">
        <f t="shared" si="85"/>
        <v/>
      </c>
      <c r="AZ83" s="12">
        <f t="shared" ref="AZ83:BD146" ca="1" si="90">IF(AD83="","",ROW())</f>
        <v>83</v>
      </c>
      <c r="BA83" s="12" t="str">
        <f t="shared" ca="1" si="90"/>
        <v/>
      </c>
      <c r="BB83" s="12" t="str">
        <f t="shared" ca="1" si="90"/>
        <v/>
      </c>
      <c r="BC83" s="12" t="str">
        <f t="shared" ca="1" si="90"/>
        <v/>
      </c>
      <c r="BD83" s="12" t="str">
        <f t="shared" ca="1" si="90"/>
        <v/>
      </c>
      <c r="BE83" s="12">
        <f t="shared" ca="1" si="86"/>
        <v>83</v>
      </c>
      <c r="BF83" s="12">
        <f t="shared" ca="1" si="86"/>
        <v>83</v>
      </c>
      <c r="BG83" s="12" t="e">
        <f t="shared" si="86"/>
        <v>#REF!</v>
      </c>
      <c r="BH83" s="12">
        <f t="shared" ca="1" si="86"/>
        <v>83</v>
      </c>
      <c r="BI83" s="12" t="str">
        <f t="shared" si="86"/>
        <v/>
      </c>
    </row>
    <row r="84" spans="1:61" ht="23.25" customHeight="1" x14ac:dyDescent="0.2">
      <c r="A84" s="1">
        <f ca="1">IF(COUNTIF($D84:$L84," ")=10,"",IF(VLOOKUP(MAX($A$1:A83),$A$1:C83,3,FALSE)=0,"",MAX($A$1:A83)+1))</f>
        <v>84</v>
      </c>
      <c r="B84" s="13" t="str">
        <f>$B82</f>
        <v>Бондарь И.М.</v>
      </c>
      <c r="C84" s="2" t="str">
        <f ca="1">IF($B84="","",$R$3)</f>
        <v>Вт 24.11.20</v>
      </c>
      <c r="D84" s="14" t="str">
        <f t="shared" ref="D84:K84" ca="1" si="91">IF($B84&gt;"",IF(ISERROR(SEARCH($B84,S$3))," ",MID(S$3,FIND("%курс ",S$3,FIND($B84,S$3))+6,7)&amp;"
("&amp;MID(S$3,FIND("ауд.",S$3,FIND($B84,S$3))+4,FIND("№",S$3,FIND("ауд.",S$3,FIND($B84,S$3)))-(FIND("ауд.",S$3,FIND($B84,S$3))+4))&amp;")"),"")</f>
        <v xml:space="preserve"> </v>
      </c>
      <c r="E84" s="14" t="str">
        <f t="shared" ca="1" si="91"/>
        <v>СА -9-1
(П-310)</v>
      </c>
      <c r="F84" s="14" t="str">
        <f t="shared" ca="1" si="91"/>
        <v xml:space="preserve"> </v>
      </c>
      <c r="G84" s="14" t="str">
        <f t="shared" ca="1" si="91"/>
        <v xml:space="preserve"> </v>
      </c>
      <c r="H84" s="14" t="str">
        <f t="shared" ca="1" si="91"/>
        <v xml:space="preserve"> </v>
      </c>
      <c r="I84" s="14" t="str">
        <f t="shared" ca="1" si="91"/>
        <v>П -9 -2
(ДОТ)</v>
      </c>
      <c r="J84" s="14" t="str">
        <f t="shared" ca="1" si="91"/>
        <v>П -9 -2
(ДОТ)</v>
      </c>
      <c r="K84" s="14" t="str">
        <f t="shared" ca="1" si="91"/>
        <v xml:space="preserve"> </v>
      </c>
      <c r="L84" s="14"/>
      <c r="M84" s="25"/>
      <c r="AD84" s="20" t="str">
        <f t="shared" ca="1" si="88"/>
        <v/>
      </c>
      <c r="AE84" s="20" t="str">
        <f t="shared" ca="1" si="88"/>
        <v>Вт 24.11.20  9.40 П-310</v>
      </c>
      <c r="AF84" s="20" t="str">
        <f t="shared" ca="1" si="88"/>
        <v/>
      </c>
      <c r="AG84" s="20" t="str">
        <f t="shared" ca="1" si="88"/>
        <v/>
      </c>
      <c r="AH84" s="20" t="str">
        <f t="shared" ca="1" si="88"/>
        <v/>
      </c>
      <c r="AI84" s="20" t="str">
        <f t="shared" ca="1" si="88"/>
        <v>Вт 24.11.20 15.10 ДОТ)</v>
      </c>
      <c r="AJ84" s="20" t="str">
        <f t="shared" ca="1" si="88"/>
        <v>Вт 24.11.20 17.00 ДОТ)</v>
      </c>
      <c r="AK84" s="20" t="e">
        <f>IF(#REF!=" ","",IF(#REF!="","",CONCATENATE($C84," ",#REF!," ",MID(#REF!,10,5))))</f>
        <v>#REF!</v>
      </c>
      <c r="AL84" s="20" t="str">
        <f t="shared" ca="1" si="72"/>
        <v/>
      </c>
      <c r="AM84" s="20" t="str">
        <f t="shared" si="72"/>
        <v/>
      </c>
      <c r="AN84" s="11" t="str">
        <f t="shared" ca="1" si="70"/>
        <v>Бондарь</v>
      </c>
      <c r="AO84" s="10" t="str">
        <f t="shared" ca="1" si="89"/>
        <v/>
      </c>
      <c r="AP84" s="10" t="str">
        <f t="shared" ca="1" si="89"/>
        <v>Вт 24.11.20  9.40 П-310 Бондарь</v>
      </c>
      <c r="AQ84" s="10" t="str">
        <f t="shared" ca="1" si="89"/>
        <v/>
      </c>
      <c r="AR84" s="10" t="str">
        <f t="shared" ca="1" si="89"/>
        <v/>
      </c>
      <c r="AS84" s="10" t="str">
        <f t="shared" ca="1" si="89"/>
        <v/>
      </c>
      <c r="AT84" s="10" t="str">
        <f t="shared" ca="1" si="85"/>
        <v>Вт 24.11.20 15.10 ДОТ) Бондарь</v>
      </c>
      <c r="AU84" s="10" t="str">
        <f t="shared" ca="1" si="85"/>
        <v>Вт 24.11.20 17.00 ДОТ) Бондарь</v>
      </c>
      <c r="AV84" s="10" t="e">
        <f t="shared" si="85"/>
        <v>#REF!</v>
      </c>
      <c r="AW84" s="10" t="str">
        <f t="shared" ca="1" si="85"/>
        <v/>
      </c>
      <c r="AX84" s="10" t="str">
        <f t="shared" si="85"/>
        <v/>
      </c>
      <c r="AZ84" s="12" t="str">
        <f t="shared" ca="1" si="90"/>
        <v/>
      </c>
      <c r="BA84" s="12">
        <f t="shared" ca="1" si="90"/>
        <v>84</v>
      </c>
      <c r="BB84" s="12" t="str">
        <f t="shared" ca="1" si="90"/>
        <v/>
      </c>
      <c r="BC84" s="12" t="str">
        <f t="shared" ca="1" si="90"/>
        <v/>
      </c>
      <c r="BD84" s="12" t="str">
        <f t="shared" ca="1" si="90"/>
        <v/>
      </c>
      <c r="BE84" s="12">
        <f t="shared" ca="1" si="86"/>
        <v>84</v>
      </c>
      <c r="BF84" s="12">
        <f t="shared" ca="1" si="86"/>
        <v>84</v>
      </c>
      <c r="BG84" s="12" t="e">
        <f t="shared" si="86"/>
        <v>#REF!</v>
      </c>
      <c r="BH84" s="12" t="str">
        <f t="shared" ca="1" si="86"/>
        <v/>
      </c>
      <c r="BI84" s="12" t="str">
        <f t="shared" si="86"/>
        <v/>
      </c>
    </row>
    <row r="85" spans="1:61" ht="23.25" customHeight="1" x14ac:dyDescent="0.2">
      <c r="A85" s="1">
        <f ca="1">IF(COUNTIF($D85:$L85," ")=10,"",IF(VLOOKUP(MAX($A$1:A84),$A$1:C84,3,FALSE)=0,"",MAX($A$1:A84)+1))</f>
        <v>85</v>
      </c>
      <c r="B85" s="13" t="str">
        <f>$B82</f>
        <v>Бондарь И.М.</v>
      </c>
      <c r="C85" s="2" t="str">
        <f ca="1">IF($B85="","",$R$4)</f>
        <v>Ср 25.11.20</v>
      </c>
      <c r="D85" s="14" t="str">
        <f t="shared" ref="D85:K85" ca="1" si="92">IF($B85&gt;"",IF(ISERROR(SEARCH($B85,S$4))," ",MID(S$4,FIND("%курс ",S$4,FIND($B85,S$4))+6,7)&amp;"
("&amp;MID(S$4,FIND("ауд.",S$4,FIND($B85,S$4))+4,FIND("№",S$4,FIND("ауд.",S$4,FIND($B85,S$4)))-(FIND("ауд.",S$4,FIND($B85,S$4))+4))&amp;")"),"")</f>
        <v>П -9 -1
(П-301)</v>
      </c>
      <c r="E85" s="14" t="str">
        <f t="shared" ca="1" si="92"/>
        <v>СА -9-1
(П-408)</v>
      </c>
      <c r="F85" s="14" t="str">
        <f t="shared" ca="1" si="92"/>
        <v>П -9 -1
(П-109)</v>
      </c>
      <c r="G85" s="14" t="str">
        <f t="shared" ca="1" si="92"/>
        <v xml:space="preserve"> </v>
      </c>
      <c r="H85" s="14" t="str">
        <f t="shared" ca="1" si="92"/>
        <v>П -9 -2
(ДОТ)</v>
      </c>
      <c r="I85" s="14" t="str">
        <f t="shared" ca="1" si="92"/>
        <v>П -9 -2
(ДОТ)</v>
      </c>
      <c r="J85" s="14" t="str">
        <f t="shared" ca="1" si="92"/>
        <v>П -9 -2
(ДОТ)</v>
      </c>
      <c r="K85" s="14" t="str">
        <f t="shared" ca="1" si="92"/>
        <v xml:space="preserve"> </v>
      </c>
      <c r="L85" s="14"/>
      <c r="M85" s="25"/>
      <c r="AD85" s="20" t="str">
        <f t="shared" ca="1" si="88"/>
        <v>Ср 25.11.20  8.00 П-301</v>
      </c>
      <c r="AE85" s="20" t="str">
        <f t="shared" ca="1" si="88"/>
        <v>Ср 25.11.20  9.40 П-408</v>
      </c>
      <c r="AF85" s="20" t="str">
        <f t="shared" ca="1" si="88"/>
        <v>Ср 25.11.20 11.20 П-109</v>
      </c>
      <c r="AG85" s="20" t="str">
        <f t="shared" ca="1" si="88"/>
        <v/>
      </c>
      <c r="AH85" s="20" t="str">
        <f t="shared" ca="1" si="88"/>
        <v>Ср 25.11.20 13.30 ДОТ)</v>
      </c>
      <c r="AI85" s="20" t="str">
        <f t="shared" ca="1" si="88"/>
        <v>Ср 25.11.20 15.10 ДОТ)</v>
      </c>
      <c r="AJ85" s="20" t="str">
        <f t="shared" ca="1" si="88"/>
        <v>Ср 25.11.20 17.00 ДОТ)</v>
      </c>
      <c r="AK85" s="20" t="e">
        <f>IF(#REF!=" ","",IF(#REF!="","",CONCATENATE($C85," ",#REF!," ",MID(#REF!,10,5))))</f>
        <v>#REF!</v>
      </c>
      <c r="AL85" s="20" t="str">
        <f t="shared" ca="1" si="72"/>
        <v/>
      </c>
      <c r="AM85" s="20" t="str">
        <f t="shared" si="72"/>
        <v/>
      </c>
      <c r="AN85" s="11" t="str">
        <f t="shared" ca="1" si="70"/>
        <v>Бондарь</v>
      </c>
      <c r="AO85" s="10" t="str">
        <f t="shared" ca="1" si="89"/>
        <v>Ср 25.11.20  8.00 П-301 Бондарь</v>
      </c>
      <c r="AP85" s="10" t="str">
        <f t="shared" ca="1" si="89"/>
        <v>Ср 25.11.20  9.40 П-408 Бондарь</v>
      </c>
      <c r="AQ85" s="10" t="str">
        <f t="shared" ca="1" si="89"/>
        <v>Ср 25.11.20 11.20 П-109 Бондарь</v>
      </c>
      <c r="AR85" s="10" t="str">
        <f t="shared" ca="1" si="89"/>
        <v/>
      </c>
      <c r="AS85" s="10" t="str">
        <f t="shared" ca="1" si="89"/>
        <v>Ср 25.11.20 13.30 ДОТ) Бондарь</v>
      </c>
      <c r="AT85" s="10" t="str">
        <f t="shared" ca="1" si="85"/>
        <v>Ср 25.11.20 15.10 ДОТ) Бондарь</v>
      </c>
      <c r="AU85" s="10" t="str">
        <f t="shared" ca="1" si="85"/>
        <v>Ср 25.11.20 17.00 ДОТ) Бондарь</v>
      </c>
      <c r="AV85" s="10" t="e">
        <f t="shared" si="85"/>
        <v>#REF!</v>
      </c>
      <c r="AW85" s="10" t="str">
        <f t="shared" ca="1" si="85"/>
        <v/>
      </c>
      <c r="AX85" s="10" t="str">
        <f t="shared" si="85"/>
        <v/>
      </c>
      <c r="AZ85" s="12">
        <f t="shared" ca="1" si="90"/>
        <v>85</v>
      </c>
      <c r="BA85" s="12">
        <f t="shared" ca="1" si="90"/>
        <v>85</v>
      </c>
      <c r="BB85" s="12">
        <f t="shared" ca="1" si="90"/>
        <v>85</v>
      </c>
      <c r="BC85" s="12" t="str">
        <f t="shared" ca="1" si="90"/>
        <v/>
      </c>
      <c r="BD85" s="12">
        <f t="shared" ca="1" si="90"/>
        <v>85</v>
      </c>
      <c r="BE85" s="12">
        <f t="shared" ca="1" si="86"/>
        <v>85</v>
      </c>
      <c r="BF85" s="12">
        <f t="shared" ca="1" si="86"/>
        <v>85</v>
      </c>
      <c r="BG85" s="12" t="e">
        <f t="shared" si="86"/>
        <v>#REF!</v>
      </c>
      <c r="BH85" s="12" t="str">
        <f t="shared" ca="1" si="86"/>
        <v/>
      </c>
      <c r="BI85" s="12" t="str">
        <f t="shared" si="86"/>
        <v/>
      </c>
    </row>
    <row r="86" spans="1:61" ht="23.25" customHeight="1" x14ac:dyDescent="0.2">
      <c r="A86" s="1">
        <f ca="1">IF(COUNTIF($D86:$L86," ")=10,"",IF(VLOOKUP(MAX($A$1:A85),$A$1:C85,3,FALSE)=0,"",MAX($A$1:A85)+1))</f>
        <v>86</v>
      </c>
      <c r="B86" s="13" t="str">
        <f>$B82</f>
        <v>Бондарь И.М.</v>
      </c>
      <c r="C86" s="2" t="str">
        <f ca="1">IF($B86="","",$R$5)</f>
        <v>Чт 26.11.20</v>
      </c>
      <c r="D86" s="23" t="str">
        <f t="shared" ref="D86:K86" ca="1" si="93">IF($B86&gt;"",IF(ISERROR(SEARCH($B86,S$5))," ",MID(S$5,FIND("%курс ",S$5,FIND($B86,S$5))+6,7)&amp;"
("&amp;MID(S$5,FIND("ауд.",S$5,FIND($B86,S$5))+4,FIND("№",S$5,FIND("ауд.",S$5,FIND($B86,S$5)))-(FIND("ауд.",S$5,FIND($B86,S$5))+4))&amp;")"),"")</f>
        <v xml:space="preserve"> </v>
      </c>
      <c r="E86" s="23" t="str">
        <f t="shared" ca="1" si="93"/>
        <v>П -9 -1
(П-202)</v>
      </c>
      <c r="F86" s="23" t="str">
        <f t="shared" ca="1" si="93"/>
        <v>П -9 -1
(П-102)</v>
      </c>
      <c r="G86" s="23" t="str">
        <f t="shared" ca="1" si="93"/>
        <v xml:space="preserve"> </v>
      </c>
      <c r="H86" s="23" t="str">
        <f t="shared" ca="1" si="93"/>
        <v xml:space="preserve"> </v>
      </c>
      <c r="I86" s="23" t="str">
        <f t="shared" ca="1" si="93"/>
        <v>П -9 -2
(ДОТ)</v>
      </c>
      <c r="J86" s="23" t="str">
        <f t="shared" ca="1" si="93"/>
        <v>П -9 -2
(ДОТ)</v>
      </c>
      <c r="K86" s="23" t="str">
        <f t="shared" ca="1" si="93"/>
        <v>П -9 -2
(ДОТ)</v>
      </c>
      <c r="L86" s="23"/>
      <c r="M86" s="25"/>
      <c r="AD86" s="20" t="str">
        <f t="shared" ca="1" si="88"/>
        <v/>
      </c>
      <c r="AE86" s="20" t="str">
        <f t="shared" ca="1" si="88"/>
        <v>Чт 26.11.20  9.40 П-202</v>
      </c>
      <c r="AF86" s="20" t="str">
        <f t="shared" ca="1" si="88"/>
        <v>Чт 26.11.20 11.20 П-102</v>
      </c>
      <c r="AG86" s="20" t="str">
        <f t="shared" ca="1" si="88"/>
        <v/>
      </c>
      <c r="AH86" s="20" t="str">
        <f t="shared" ca="1" si="88"/>
        <v/>
      </c>
      <c r="AI86" s="20" t="str">
        <f t="shared" ca="1" si="88"/>
        <v>Чт 26.11.20 15.10 ДОТ)</v>
      </c>
      <c r="AJ86" s="20" t="str">
        <f t="shared" ca="1" si="88"/>
        <v>Чт 26.11.20 17.00 ДОТ)</v>
      </c>
      <c r="AK86" s="20" t="e">
        <f>IF(#REF!=" ","",IF(#REF!="","",CONCATENATE($C86," ",#REF!," ",MID(#REF!,10,5))))</f>
        <v>#REF!</v>
      </c>
      <c r="AL86" s="20" t="str">
        <f t="shared" ca="1" si="72"/>
        <v>Чт 26.11.20 18.40 ДОТ)</v>
      </c>
      <c r="AM86" s="20" t="str">
        <f t="shared" si="72"/>
        <v/>
      </c>
      <c r="AN86" s="11" t="str">
        <f t="shared" ca="1" si="70"/>
        <v>Бондарь</v>
      </c>
      <c r="AO86" s="10" t="str">
        <f t="shared" ca="1" si="89"/>
        <v/>
      </c>
      <c r="AP86" s="10" t="str">
        <f t="shared" ca="1" si="89"/>
        <v>Чт 26.11.20  9.40 П-202 Бондарь</v>
      </c>
      <c r="AQ86" s="10" t="str">
        <f t="shared" ca="1" si="89"/>
        <v>Чт 26.11.20 11.20 П-102 Бондарь</v>
      </c>
      <c r="AR86" s="10" t="str">
        <f t="shared" ca="1" si="89"/>
        <v/>
      </c>
      <c r="AS86" s="10" t="str">
        <f t="shared" ca="1" si="89"/>
        <v/>
      </c>
      <c r="AT86" s="10" t="str">
        <f t="shared" ca="1" si="85"/>
        <v>Чт 26.11.20 15.10 ДОТ) Бондарь</v>
      </c>
      <c r="AU86" s="10" t="str">
        <f t="shared" ca="1" si="85"/>
        <v>Чт 26.11.20 17.00 ДОТ) Бондарь</v>
      </c>
      <c r="AV86" s="10" t="e">
        <f t="shared" si="85"/>
        <v>#REF!</v>
      </c>
      <c r="AW86" s="10" t="str">
        <f t="shared" ca="1" si="85"/>
        <v>Чт 26.11.20 18.40 ДОТ) Бондарь</v>
      </c>
      <c r="AX86" s="10" t="str">
        <f t="shared" si="85"/>
        <v/>
      </c>
      <c r="AZ86" s="12" t="str">
        <f t="shared" ca="1" si="90"/>
        <v/>
      </c>
      <c r="BA86" s="12">
        <f t="shared" ca="1" si="90"/>
        <v>86</v>
      </c>
      <c r="BB86" s="12">
        <f t="shared" ca="1" si="90"/>
        <v>86</v>
      </c>
      <c r="BC86" s="12" t="str">
        <f t="shared" ca="1" si="90"/>
        <v/>
      </c>
      <c r="BD86" s="12" t="str">
        <f t="shared" ca="1" si="90"/>
        <v/>
      </c>
      <c r="BE86" s="12">
        <f t="shared" ca="1" si="86"/>
        <v>86</v>
      </c>
      <c r="BF86" s="12">
        <f t="shared" ca="1" si="86"/>
        <v>86</v>
      </c>
      <c r="BG86" s="12" t="e">
        <f t="shared" si="86"/>
        <v>#REF!</v>
      </c>
      <c r="BH86" s="12">
        <f t="shared" ca="1" si="86"/>
        <v>86</v>
      </c>
      <c r="BI86" s="12" t="str">
        <f t="shared" si="86"/>
        <v/>
      </c>
    </row>
    <row r="87" spans="1:61" ht="23.25" customHeight="1" x14ac:dyDescent="0.2">
      <c r="A87" s="1">
        <f ca="1">IF(COUNTIF($D87:$L87," ")=10,"",IF(VLOOKUP(MAX($A$1:A86),$A$1:C86,3,FALSE)=0,"",MAX($A$1:A86)+1))</f>
        <v>87</v>
      </c>
      <c r="B87" s="13" t="str">
        <f>$B82</f>
        <v>Бондарь И.М.</v>
      </c>
      <c r="C87" s="2" t="str">
        <f ca="1">IF($B87="","",$R$6)</f>
        <v>Пт 27.11.20</v>
      </c>
      <c r="D87" s="23" t="str">
        <f t="shared" ref="D87:K87" ca="1" si="94">IF($B87&gt;"",IF(ISERROR(SEARCH($B87,S$6))," ",MID(S$6,FIND("%курс ",S$6,FIND($B87,S$6))+6,7)&amp;"
("&amp;MID(S$6,FIND("ауд.",S$6,FIND($B87,S$6))+4,FIND("№",S$6,FIND("ауд.",S$6,FIND($B87,S$6)))-(FIND("ауд.",S$6,FIND($B87,S$6))+4))&amp;")"),"")</f>
        <v xml:space="preserve"> </v>
      </c>
      <c r="E87" s="23" t="str">
        <f t="shared" ca="1" si="94"/>
        <v>П -9 -1
(П-202)</v>
      </c>
      <c r="F87" s="23" t="str">
        <f t="shared" ca="1" si="94"/>
        <v>П -9 -1
(П-203)</v>
      </c>
      <c r="G87" s="23" t="str">
        <f t="shared" ca="1" si="94"/>
        <v xml:space="preserve"> </v>
      </c>
      <c r="H87" s="23" t="str">
        <f t="shared" ca="1" si="94"/>
        <v>П -9 -2
(ДОТ)</v>
      </c>
      <c r="I87" s="23" t="str">
        <f t="shared" ca="1" si="94"/>
        <v>С -9 -2
(ДОТ)</v>
      </c>
      <c r="J87" s="23" t="str">
        <f t="shared" ca="1" si="94"/>
        <v>С -9 -2
(ДОТ)</v>
      </c>
      <c r="K87" s="23" t="str">
        <f t="shared" ca="1" si="94"/>
        <v>С -9 -2
(ДОТ)</v>
      </c>
      <c r="L87" s="23"/>
      <c r="M87" s="25"/>
      <c r="AD87" s="20" t="str">
        <f t="shared" ca="1" si="88"/>
        <v/>
      </c>
      <c r="AE87" s="20" t="str">
        <f t="shared" ca="1" si="88"/>
        <v>Пт 27.11.20  9.40 П-202</v>
      </c>
      <c r="AF87" s="20" t="str">
        <f t="shared" ca="1" si="88"/>
        <v>Пт 27.11.20 11.20 П-203</v>
      </c>
      <c r="AG87" s="20" t="str">
        <f t="shared" ca="1" si="88"/>
        <v/>
      </c>
      <c r="AH87" s="20" t="str">
        <f t="shared" ca="1" si="88"/>
        <v>Пт 27.11.20 13.30 ДОТ)</v>
      </c>
      <c r="AI87" s="20" t="str">
        <f t="shared" ca="1" si="88"/>
        <v>Пт 27.11.20 15.10 ДОТ)</v>
      </c>
      <c r="AJ87" s="20" t="str">
        <f t="shared" ca="1" si="88"/>
        <v>Пт 27.11.20 17.00 ДОТ)</v>
      </c>
      <c r="AK87" s="20" t="e">
        <f>IF(#REF!=" ","",IF(#REF!="","",CONCATENATE($C87," ",#REF!," ",MID(#REF!,10,5))))</f>
        <v>#REF!</v>
      </c>
      <c r="AL87" s="20" t="str">
        <f t="shared" ca="1" si="72"/>
        <v>Пт 27.11.20 18.40 ДОТ)</v>
      </c>
      <c r="AM87" s="20" t="str">
        <f t="shared" si="72"/>
        <v/>
      </c>
      <c r="AN87" s="11" t="str">
        <f t="shared" ca="1" si="70"/>
        <v>Бондарь</v>
      </c>
      <c r="AO87" s="10" t="str">
        <f t="shared" ca="1" si="89"/>
        <v/>
      </c>
      <c r="AP87" s="10" t="str">
        <f t="shared" ca="1" si="89"/>
        <v>Пт 27.11.20  9.40 П-202 Бондарь</v>
      </c>
      <c r="AQ87" s="10" t="str">
        <f t="shared" ca="1" si="89"/>
        <v>Пт 27.11.20 11.20 П-203 Бондарь</v>
      </c>
      <c r="AR87" s="10" t="str">
        <f t="shared" ca="1" si="89"/>
        <v/>
      </c>
      <c r="AS87" s="10" t="str">
        <f t="shared" ca="1" si="89"/>
        <v>Пт 27.11.20 13.30 ДОТ) Бондарь</v>
      </c>
      <c r="AT87" s="10" t="str">
        <f t="shared" ca="1" si="85"/>
        <v>Пт 27.11.20 15.10 ДОТ) Бондарь</v>
      </c>
      <c r="AU87" s="10" t="str">
        <f t="shared" ca="1" si="85"/>
        <v>Пт 27.11.20 17.00 ДОТ) Бондарь</v>
      </c>
      <c r="AV87" s="10" t="e">
        <f t="shared" si="85"/>
        <v>#REF!</v>
      </c>
      <c r="AW87" s="10" t="str">
        <f t="shared" ca="1" si="85"/>
        <v>Пт 27.11.20 18.40 ДОТ) Бондарь</v>
      </c>
      <c r="AX87" s="10" t="str">
        <f t="shared" si="85"/>
        <v/>
      </c>
      <c r="AZ87" s="12" t="str">
        <f t="shared" ca="1" si="90"/>
        <v/>
      </c>
      <c r="BA87" s="12">
        <f t="shared" ca="1" si="90"/>
        <v>87</v>
      </c>
      <c r="BB87" s="12">
        <f t="shared" ca="1" si="90"/>
        <v>87</v>
      </c>
      <c r="BC87" s="12" t="str">
        <f t="shared" ca="1" si="90"/>
        <v/>
      </c>
      <c r="BD87" s="12">
        <f t="shared" ca="1" si="90"/>
        <v>87</v>
      </c>
      <c r="BE87" s="12">
        <f t="shared" ca="1" si="86"/>
        <v>87</v>
      </c>
      <c r="BF87" s="12">
        <f t="shared" ca="1" si="86"/>
        <v>87</v>
      </c>
      <c r="BG87" s="12" t="e">
        <f t="shared" si="86"/>
        <v>#REF!</v>
      </c>
      <c r="BH87" s="12">
        <f t="shared" ca="1" si="86"/>
        <v>87</v>
      </c>
      <c r="BI87" s="12" t="str">
        <f t="shared" si="86"/>
        <v/>
      </c>
    </row>
    <row r="88" spans="1:61" ht="23.25" customHeight="1" x14ac:dyDescent="0.2">
      <c r="A88" s="1">
        <f ca="1">IF(COUNTIF($D88:$L88," ")=10,"",IF(VLOOKUP(MAX($A$1:A87),$A$1:C87,3,FALSE)=0,"",MAX($A$1:A87)+1))</f>
        <v>88</v>
      </c>
      <c r="B88" s="13" t="str">
        <f>$B82</f>
        <v>Бондарь И.М.</v>
      </c>
      <c r="C88" s="2" t="str">
        <f ca="1">IF($B88="","",$R$7)</f>
        <v>Сб 28.11.20</v>
      </c>
      <c r="D88" s="23" t="str">
        <f t="shared" ref="D88:K88" ca="1" si="95">IF($B88&gt;"",IF(ISERROR(SEARCH($B88,S$7))," ",MID(S$7,FIND("%курс ",S$7,FIND($B88,S$7))+6,7)&amp;"
("&amp;MID(S$7,FIND("ауд.",S$7,FIND($B88,S$7))+4,FIND("№",S$7,FIND("ауд.",S$7,FIND($B88,S$7)))-(FIND("ауд.",S$7,FIND($B88,S$7))+4))&amp;")"),"")</f>
        <v xml:space="preserve"> </v>
      </c>
      <c r="E88" s="23" t="str">
        <f t="shared" ca="1" si="95"/>
        <v>П -9 -1
(П-301)</v>
      </c>
      <c r="F88" s="23" t="str">
        <f t="shared" ca="1" si="95"/>
        <v xml:space="preserve"> </v>
      </c>
      <c r="G88" s="23" t="str">
        <f t="shared" ca="1" si="95"/>
        <v xml:space="preserve"> </v>
      </c>
      <c r="H88" s="23" t="str">
        <f t="shared" ca="1" si="95"/>
        <v>П -9 -2
(ДОТ)</v>
      </c>
      <c r="I88" s="23" t="str">
        <f t="shared" ca="1" si="95"/>
        <v xml:space="preserve"> </v>
      </c>
      <c r="J88" s="23" t="str">
        <f t="shared" ca="1" si="95"/>
        <v xml:space="preserve"> </v>
      </c>
      <c r="K88" s="23" t="str">
        <f t="shared" ca="1" si="95"/>
        <v xml:space="preserve"> </v>
      </c>
      <c r="L88" s="23"/>
      <c r="M88" s="25"/>
      <c r="AD88" s="20" t="str">
        <f t="shared" ca="1" si="88"/>
        <v/>
      </c>
      <c r="AE88" s="20" t="str">
        <f t="shared" ca="1" si="88"/>
        <v>Сб 28.11.20  9.40 П-301</v>
      </c>
      <c r="AF88" s="20" t="str">
        <f t="shared" ca="1" si="88"/>
        <v/>
      </c>
      <c r="AG88" s="20" t="str">
        <f t="shared" ca="1" si="88"/>
        <v/>
      </c>
      <c r="AH88" s="20" t="str">
        <f t="shared" ca="1" si="88"/>
        <v>Сб 28.11.20 13.30 ДОТ)</v>
      </c>
      <c r="AI88" s="20" t="str">
        <f t="shared" ca="1" si="88"/>
        <v/>
      </c>
      <c r="AJ88" s="20" t="str">
        <f t="shared" ca="1" si="88"/>
        <v/>
      </c>
      <c r="AK88" s="20" t="e">
        <f>IF(#REF!=" ","",IF(#REF!="","",CONCATENATE($C88," ",#REF!," ",MID(#REF!,10,5))))</f>
        <v>#REF!</v>
      </c>
      <c r="AL88" s="20" t="str">
        <f t="shared" ca="1" si="72"/>
        <v/>
      </c>
      <c r="AM88" s="20" t="str">
        <f t="shared" si="72"/>
        <v/>
      </c>
      <c r="AN88" s="11" t="str">
        <f t="shared" ca="1" si="70"/>
        <v>Бондарь</v>
      </c>
      <c r="AO88" s="10" t="str">
        <f t="shared" ca="1" si="89"/>
        <v/>
      </c>
      <c r="AP88" s="10" t="str">
        <f t="shared" ca="1" si="89"/>
        <v>Сб 28.11.20  9.40 П-301 Бондарь</v>
      </c>
      <c r="AQ88" s="10" t="str">
        <f t="shared" ca="1" si="89"/>
        <v/>
      </c>
      <c r="AR88" s="10" t="str">
        <f t="shared" ca="1" si="89"/>
        <v/>
      </c>
      <c r="AS88" s="10" t="str">
        <f t="shared" ca="1" si="89"/>
        <v>Сб 28.11.20 13.30 ДОТ) Бондарь</v>
      </c>
      <c r="AT88" s="10" t="str">
        <f t="shared" ca="1" si="85"/>
        <v/>
      </c>
      <c r="AU88" s="10" t="str">
        <f t="shared" ca="1" si="85"/>
        <v/>
      </c>
      <c r="AV88" s="10" t="e">
        <f t="shared" si="85"/>
        <v>#REF!</v>
      </c>
      <c r="AW88" s="10" t="str">
        <f t="shared" ca="1" si="85"/>
        <v/>
      </c>
      <c r="AX88" s="10" t="str">
        <f t="shared" si="85"/>
        <v/>
      </c>
      <c r="AZ88" s="12" t="str">
        <f t="shared" ca="1" si="90"/>
        <v/>
      </c>
      <c r="BA88" s="12">
        <f t="shared" ca="1" si="90"/>
        <v>88</v>
      </c>
      <c r="BB88" s="12" t="str">
        <f t="shared" ca="1" si="90"/>
        <v/>
      </c>
      <c r="BC88" s="12" t="str">
        <f t="shared" ca="1" si="90"/>
        <v/>
      </c>
      <c r="BD88" s="12">
        <f t="shared" ca="1" si="90"/>
        <v>88</v>
      </c>
      <c r="BE88" s="12" t="str">
        <f t="shared" ca="1" si="86"/>
        <v/>
      </c>
      <c r="BF88" s="12" t="str">
        <f t="shared" ca="1" si="86"/>
        <v/>
      </c>
      <c r="BG88" s="12" t="e">
        <f t="shared" si="86"/>
        <v>#REF!</v>
      </c>
      <c r="BH88" s="12" t="str">
        <f t="shared" ca="1" si="86"/>
        <v/>
      </c>
      <c r="BI88" s="12" t="str">
        <f t="shared" si="86"/>
        <v/>
      </c>
    </row>
    <row r="89" spans="1:61" ht="23.25" customHeight="1" x14ac:dyDescent="0.2">
      <c r="A89" s="1">
        <f ca="1">IF(COUNTIF($D89:$L89," ")=10,"",IF(VLOOKUP(MAX($A$1:A88),$A$1:C88,3,FALSE)=0,"",MAX($A$1:A88)+1))</f>
        <v>89</v>
      </c>
      <c r="B89" s="13" t="str">
        <f>$B82</f>
        <v>Бондарь И.М.</v>
      </c>
      <c r="C89" s="2" t="str">
        <f ca="1">IF($B89="","",$R$8)</f>
        <v>Вс 29.11.20</v>
      </c>
      <c r="D89" s="23" t="str">
        <f t="shared" ref="D89:K89" ca="1" si="96">IF($B89&gt;"",IF(ISERROR(SEARCH($B89,S$8))," ",MID(S$8,FIND("%курс ",S$8,FIND($B89,S$8))+6,7)&amp;"
("&amp;MID(S$8,FIND("ауд.",S$8,FIND($B89,S$8))+4,FIND("№",S$8,FIND("ауд.",S$8,FIND($B89,S$8)))-(FIND("ауд.",S$8,FIND($B89,S$8))+4))&amp;")"),"")</f>
        <v xml:space="preserve"> </v>
      </c>
      <c r="E89" s="23" t="str">
        <f t="shared" ca="1" si="96"/>
        <v xml:space="preserve"> </v>
      </c>
      <c r="F89" s="23" t="str">
        <f t="shared" ca="1" si="96"/>
        <v xml:space="preserve"> </v>
      </c>
      <c r="G89" s="23" t="str">
        <f t="shared" ca="1" si="96"/>
        <v xml:space="preserve"> </v>
      </c>
      <c r="H89" s="23" t="str">
        <f t="shared" ca="1" si="96"/>
        <v xml:space="preserve"> </v>
      </c>
      <c r="I89" s="23" t="str">
        <f t="shared" ca="1" si="96"/>
        <v xml:space="preserve"> </v>
      </c>
      <c r="J89" s="23" t="str">
        <f t="shared" ca="1" si="96"/>
        <v xml:space="preserve"> </v>
      </c>
      <c r="K89" s="23" t="str">
        <f t="shared" ca="1" si="96"/>
        <v xml:space="preserve"> </v>
      </c>
      <c r="L89" s="23"/>
      <c r="M89" s="25"/>
      <c r="AD89" s="20" t="str">
        <f t="shared" ca="1" si="88"/>
        <v/>
      </c>
      <c r="AE89" s="20" t="str">
        <f t="shared" ca="1" si="88"/>
        <v/>
      </c>
      <c r="AF89" s="20" t="str">
        <f t="shared" ca="1" si="88"/>
        <v/>
      </c>
      <c r="AG89" s="20" t="str">
        <f t="shared" ca="1" si="88"/>
        <v/>
      </c>
      <c r="AH89" s="20" t="str">
        <f t="shared" ca="1" si="88"/>
        <v/>
      </c>
      <c r="AI89" s="20" t="str">
        <f t="shared" ca="1" si="88"/>
        <v/>
      </c>
      <c r="AJ89" s="20" t="str">
        <f t="shared" ca="1" si="88"/>
        <v/>
      </c>
      <c r="AK89" s="20" t="e">
        <f>IF(#REF!=" ","",IF(#REF!="","",CONCATENATE($C89," ",#REF!," ",MID(#REF!,10,5))))</f>
        <v>#REF!</v>
      </c>
      <c r="AL89" s="20" t="str">
        <f t="shared" ca="1" si="72"/>
        <v/>
      </c>
      <c r="AM89" s="20" t="str">
        <f t="shared" si="72"/>
        <v/>
      </c>
      <c r="AN89" s="11" t="str">
        <f t="shared" ca="1" si="70"/>
        <v>Бондарь</v>
      </c>
      <c r="AO89" s="10" t="str">
        <f t="shared" ca="1" si="89"/>
        <v/>
      </c>
      <c r="AP89" s="10" t="str">
        <f t="shared" ca="1" si="89"/>
        <v/>
      </c>
      <c r="AQ89" s="10" t="str">
        <f t="shared" ca="1" si="89"/>
        <v/>
      </c>
      <c r="AR89" s="10" t="str">
        <f t="shared" ca="1" si="89"/>
        <v/>
      </c>
      <c r="AS89" s="10" t="str">
        <f t="shared" ca="1" si="89"/>
        <v/>
      </c>
      <c r="AT89" s="10" t="str">
        <f t="shared" ca="1" si="85"/>
        <v/>
      </c>
      <c r="AU89" s="10" t="str">
        <f t="shared" ca="1" si="85"/>
        <v/>
      </c>
      <c r="AV89" s="10" t="e">
        <f t="shared" si="85"/>
        <v>#REF!</v>
      </c>
      <c r="AW89" s="10" t="str">
        <f t="shared" ca="1" si="85"/>
        <v/>
      </c>
      <c r="AX89" s="10" t="str">
        <f t="shared" si="85"/>
        <v/>
      </c>
      <c r="AZ89" s="12" t="str">
        <f t="shared" ca="1" si="90"/>
        <v/>
      </c>
      <c r="BA89" s="12" t="str">
        <f t="shared" ca="1" si="90"/>
        <v/>
      </c>
      <c r="BB89" s="12" t="str">
        <f t="shared" ca="1" si="90"/>
        <v/>
      </c>
      <c r="BC89" s="12" t="str">
        <f t="shared" ca="1" si="90"/>
        <v/>
      </c>
      <c r="BD89" s="12" t="str">
        <f t="shared" ca="1" si="90"/>
        <v/>
      </c>
      <c r="BE89" s="12" t="str">
        <f t="shared" ca="1" si="86"/>
        <v/>
      </c>
      <c r="BF89" s="12" t="str">
        <f t="shared" ca="1" si="86"/>
        <v/>
      </c>
      <c r="BG89" s="12" t="e">
        <f t="shared" si="86"/>
        <v>#REF!</v>
      </c>
      <c r="BH89" s="12" t="str">
        <f t="shared" ca="1" si="86"/>
        <v/>
      </c>
      <c r="BI89" s="12" t="str">
        <f t="shared" si="86"/>
        <v/>
      </c>
    </row>
    <row r="90" spans="1:61" ht="23.25" customHeight="1" x14ac:dyDescent="0.2">
      <c r="A90" s="1">
        <f ca="1">IF(COUNTIF($D90:$L90," ")=10,"",IF(VLOOKUP(MAX($A$1:A89),$A$1:C89,3,FALSE)=0,"",MAX($A$1:A89)+1))</f>
        <v>90</v>
      </c>
      <c r="C90" s="2"/>
      <c r="D90" s="23"/>
      <c r="E90" s="23"/>
      <c r="F90" s="23"/>
      <c r="G90" s="23"/>
      <c r="H90" s="23"/>
      <c r="I90" s="23"/>
      <c r="J90" s="23"/>
      <c r="K90" s="23"/>
      <c r="L90" s="23"/>
      <c r="M90" s="17"/>
      <c r="AD90" s="20"/>
      <c r="AE90" s="20"/>
      <c r="AF90" s="20"/>
      <c r="AG90" s="20"/>
      <c r="AH90" s="20"/>
      <c r="AI90" s="20"/>
      <c r="AJ90" s="20"/>
      <c r="AK90" s="20"/>
      <c r="AL90" s="20"/>
      <c r="AM90" s="20"/>
      <c r="AN90" s="11" t="str">
        <f t="shared" si="70"/>
        <v/>
      </c>
      <c r="AO90" s="10" t="str">
        <f t="shared" si="89"/>
        <v/>
      </c>
      <c r="AP90" s="10" t="str">
        <f t="shared" si="89"/>
        <v/>
      </c>
      <c r="AQ90" s="10" t="str">
        <f t="shared" si="89"/>
        <v/>
      </c>
      <c r="AR90" s="10" t="str">
        <f t="shared" si="89"/>
        <v/>
      </c>
      <c r="AS90" s="10" t="str">
        <f t="shared" si="89"/>
        <v/>
      </c>
      <c r="AT90" s="10" t="str">
        <f t="shared" si="85"/>
        <v/>
      </c>
      <c r="AU90" s="10" t="str">
        <f t="shared" si="85"/>
        <v/>
      </c>
      <c r="AV90" s="10" t="str">
        <f t="shared" si="85"/>
        <v/>
      </c>
      <c r="AW90" s="10" t="str">
        <f t="shared" si="85"/>
        <v/>
      </c>
      <c r="AX90" s="10" t="str">
        <f t="shared" si="85"/>
        <v/>
      </c>
      <c r="AZ90" s="12" t="str">
        <f t="shared" si="90"/>
        <v/>
      </c>
      <c r="BA90" s="12" t="str">
        <f t="shared" si="90"/>
        <v/>
      </c>
      <c r="BB90" s="12" t="str">
        <f t="shared" si="90"/>
        <v/>
      </c>
      <c r="BC90" s="12" t="str">
        <f t="shared" si="90"/>
        <v/>
      </c>
      <c r="BD90" s="12" t="str">
        <f t="shared" si="90"/>
        <v/>
      </c>
      <c r="BE90" s="12" t="str">
        <f t="shared" si="86"/>
        <v/>
      </c>
      <c r="BF90" s="12" t="str">
        <f t="shared" si="86"/>
        <v/>
      </c>
      <c r="BG90" s="12" t="str">
        <f t="shared" si="86"/>
        <v/>
      </c>
      <c r="BH90" s="12" t="str">
        <f t="shared" si="86"/>
        <v/>
      </c>
      <c r="BI90" s="12" t="str">
        <f t="shared" si="86"/>
        <v/>
      </c>
    </row>
    <row r="91" spans="1:61" ht="23.25" customHeight="1" x14ac:dyDescent="0.2">
      <c r="A91" s="1">
        <f ca="1">IF(COUNTIF($D92:$L98," ")=70,"",MAX($A$1:A90)+1)</f>
        <v>91</v>
      </c>
      <c r="B91" s="2" t="str">
        <f>IF($C91="","",$C91)</f>
        <v>Бурдельный Н.В.</v>
      </c>
      <c r="C91" s="3" t="str">
        <f>IF(ISERROR(VLOOKUP((ROW()-1)/9+1,'[1]Преподавательский состав'!$A$2:$B$181,2,FALSE)),"",VLOOKUP((ROW()-1)/9+1,'[1]Преподавательский состав'!$A$2:$B$181,2,FALSE))</f>
        <v>Бурдельный Н.В.</v>
      </c>
      <c r="D91" s="3" t="str">
        <f>IF($C91="","",T(" 8.00"))</f>
        <v xml:space="preserve"> 8.00</v>
      </c>
      <c r="E91" s="3" t="str">
        <f>IF($C91="","",T(" 9.40"))</f>
        <v xml:space="preserve"> 9.40</v>
      </c>
      <c r="F91" s="3" t="str">
        <f>IF($C91="","",T("11.20"))</f>
        <v>11.20</v>
      </c>
      <c r="G91" s="4" t="str">
        <f>IF($C91="","",T(""))</f>
        <v/>
      </c>
      <c r="H91" s="4" t="str">
        <f>IF($C91="","",T("13.30"))</f>
        <v>13.30</v>
      </c>
      <c r="I91" s="4" t="str">
        <f>IF($C91="","",T("15.10"))</f>
        <v>15.10</v>
      </c>
      <c r="J91" s="3" t="str">
        <f>IF($C91="","",T("17.00"))</f>
        <v>17.00</v>
      </c>
      <c r="K91" s="3" t="str">
        <f>IF($C91="","",T("18.40"))</f>
        <v>18.40</v>
      </c>
      <c r="L91" s="3"/>
      <c r="M91" s="25"/>
      <c r="AD91" s="20"/>
      <c r="AE91" s="20"/>
      <c r="AF91" s="20"/>
      <c r="AG91" s="20"/>
      <c r="AH91" s="20"/>
      <c r="AI91" s="20"/>
      <c r="AJ91" s="20"/>
      <c r="AK91" s="20"/>
      <c r="AL91" s="20"/>
      <c r="AM91" s="20"/>
      <c r="AN91" s="11" t="str">
        <f t="shared" si="70"/>
        <v/>
      </c>
      <c r="AO91" s="10" t="str">
        <f t="shared" si="89"/>
        <v/>
      </c>
      <c r="AP91" s="10" t="str">
        <f t="shared" si="89"/>
        <v/>
      </c>
      <c r="AQ91" s="10" t="str">
        <f t="shared" si="89"/>
        <v/>
      </c>
      <c r="AR91" s="10" t="str">
        <f t="shared" si="89"/>
        <v/>
      </c>
      <c r="AS91" s="10" t="str">
        <f t="shared" si="89"/>
        <v/>
      </c>
      <c r="AT91" s="10" t="str">
        <f t="shared" si="85"/>
        <v/>
      </c>
      <c r="AU91" s="10" t="str">
        <f t="shared" si="85"/>
        <v/>
      </c>
      <c r="AV91" s="10" t="str">
        <f t="shared" si="85"/>
        <v/>
      </c>
      <c r="AW91" s="10" t="str">
        <f t="shared" si="85"/>
        <v/>
      </c>
      <c r="AX91" s="10" t="str">
        <f t="shared" si="85"/>
        <v/>
      </c>
      <c r="AZ91" s="12" t="str">
        <f t="shared" si="90"/>
        <v/>
      </c>
      <c r="BA91" s="12" t="str">
        <f t="shared" si="90"/>
        <v/>
      </c>
      <c r="BB91" s="12" t="str">
        <f t="shared" si="90"/>
        <v/>
      </c>
      <c r="BC91" s="12" t="str">
        <f t="shared" si="90"/>
        <v/>
      </c>
      <c r="BD91" s="12" t="str">
        <f t="shared" si="90"/>
        <v/>
      </c>
      <c r="BE91" s="12" t="str">
        <f t="shared" si="86"/>
        <v/>
      </c>
      <c r="BF91" s="12" t="str">
        <f t="shared" si="86"/>
        <v/>
      </c>
      <c r="BG91" s="12" t="str">
        <f t="shared" si="86"/>
        <v/>
      </c>
      <c r="BH91" s="12" t="str">
        <f t="shared" si="86"/>
        <v/>
      </c>
      <c r="BI91" s="12" t="str">
        <f t="shared" si="86"/>
        <v/>
      </c>
    </row>
    <row r="92" spans="1:61" ht="23.25" customHeight="1" x14ac:dyDescent="0.2">
      <c r="A92" s="1">
        <f ca="1">IF(COUNTIF($D92:$L92," ")=10,"",IF(VLOOKUP(MAX($A$1:A91),$A$1:C91,3,FALSE)=0,"",MAX($A$1:A91)+1))</f>
        <v>92</v>
      </c>
      <c r="B92" s="13" t="str">
        <f>$B91</f>
        <v>Бурдельный Н.В.</v>
      </c>
      <c r="C92" s="2" t="str">
        <f ca="1">IF($B92="","",$R$2)</f>
        <v>Пн 23.11.20</v>
      </c>
      <c r="D92" s="14" t="str">
        <f t="shared" ref="D92:K92" ca="1" si="97">IF($B92&gt;"",IF(ISERROR(SEARCH($B92,S$2))," ",MID(S$2,FIND("%курс ",S$2,FIND($B92,S$2))+6,7)&amp;"
("&amp;MID(S$2,FIND("ауд.",S$2,FIND($B92,S$2))+4,FIND("№",S$2,FIND("ауд.",S$2,FIND($B92,S$2)))-(FIND("ауд.",S$2,FIND($B92,S$2))+4))&amp;")"),"")</f>
        <v xml:space="preserve"> </v>
      </c>
      <c r="E92" s="14" t="str">
        <f t="shared" ca="1" si="97"/>
        <v xml:space="preserve"> </v>
      </c>
      <c r="F92" s="14" t="str">
        <f t="shared" ca="1" si="97"/>
        <v xml:space="preserve"> </v>
      </c>
      <c r="G92" s="14" t="str">
        <f t="shared" ca="1" si="97"/>
        <v xml:space="preserve"> </v>
      </c>
      <c r="H92" s="14" t="str">
        <f t="shared" ca="1" si="97"/>
        <v xml:space="preserve"> </v>
      </c>
      <c r="I92" s="14" t="str">
        <f t="shared" ca="1" si="97"/>
        <v xml:space="preserve"> </v>
      </c>
      <c r="J92" s="14" t="str">
        <f t="shared" ca="1" si="97"/>
        <v xml:space="preserve"> </v>
      </c>
      <c r="K92" s="14" t="str">
        <f t="shared" ca="1" si="97"/>
        <v xml:space="preserve"> </v>
      </c>
      <c r="L92" s="14"/>
      <c r="M92" s="25"/>
      <c r="AD92" s="20" t="str">
        <f t="shared" ref="AD92:AJ98" ca="1" si="98">IF(D92=" ","",IF(D92="","",CONCATENATE($C92," ",D$1," ",MID(D92,10,5))))</f>
        <v/>
      </c>
      <c r="AE92" s="20" t="str">
        <f t="shared" ca="1" si="98"/>
        <v/>
      </c>
      <c r="AF92" s="20" t="str">
        <f t="shared" ca="1" si="98"/>
        <v/>
      </c>
      <c r="AG92" s="20" t="str">
        <f t="shared" ca="1" si="98"/>
        <v/>
      </c>
      <c r="AH92" s="20" t="str">
        <f t="shared" ca="1" si="98"/>
        <v/>
      </c>
      <c r="AI92" s="20" t="str">
        <f t="shared" ca="1" si="98"/>
        <v/>
      </c>
      <c r="AJ92" s="20" t="str">
        <f t="shared" ca="1" si="98"/>
        <v/>
      </c>
      <c r="AK92" s="20" t="e">
        <f>IF(#REF!=" ","",IF(#REF!="","",CONCATENATE($C92," ",#REF!," ",MID(#REF!,10,5))))</f>
        <v>#REF!</v>
      </c>
      <c r="AL92" s="20" t="str">
        <f t="shared" ca="1" si="72"/>
        <v/>
      </c>
      <c r="AM92" s="20" t="str">
        <f t="shared" si="72"/>
        <v/>
      </c>
      <c r="AN92" s="11" t="str">
        <f t="shared" ca="1" si="70"/>
        <v>Бурдельный</v>
      </c>
      <c r="AO92" s="10" t="str">
        <f t="shared" ca="1" si="89"/>
        <v/>
      </c>
      <c r="AP92" s="10" t="str">
        <f t="shared" ca="1" si="89"/>
        <v/>
      </c>
      <c r="AQ92" s="10" t="str">
        <f t="shared" ca="1" si="89"/>
        <v/>
      </c>
      <c r="AR92" s="10" t="str">
        <f t="shared" ca="1" si="89"/>
        <v/>
      </c>
      <c r="AS92" s="10" t="str">
        <f t="shared" ca="1" si="89"/>
        <v/>
      </c>
      <c r="AT92" s="10" t="str">
        <f t="shared" ca="1" si="85"/>
        <v/>
      </c>
      <c r="AU92" s="10" t="str">
        <f t="shared" ca="1" si="85"/>
        <v/>
      </c>
      <c r="AV92" s="10" t="e">
        <f t="shared" si="85"/>
        <v>#REF!</v>
      </c>
      <c r="AW92" s="10" t="str">
        <f t="shared" ca="1" si="85"/>
        <v/>
      </c>
      <c r="AX92" s="10" t="str">
        <f t="shared" si="85"/>
        <v/>
      </c>
      <c r="AZ92" s="12" t="str">
        <f t="shared" ca="1" si="90"/>
        <v/>
      </c>
      <c r="BA92" s="12" t="str">
        <f t="shared" ca="1" si="90"/>
        <v/>
      </c>
      <c r="BB92" s="12" t="str">
        <f t="shared" ca="1" si="90"/>
        <v/>
      </c>
      <c r="BC92" s="12" t="str">
        <f t="shared" ca="1" si="90"/>
        <v/>
      </c>
      <c r="BD92" s="12" t="str">
        <f t="shared" ca="1" si="90"/>
        <v/>
      </c>
      <c r="BE92" s="12" t="str">
        <f t="shared" ca="1" si="86"/>
        <v/>
      </c>
      <c r="BF92" s="12" t="str">
        <f t="shared" ca="1" si="86"/>
        <v/>
      </c>
      <c r="BG92" s="12" t="e">
        <f t="shared" si="86"/>
        <v>#REF!</v>
      </c>
      <c r="BH92" s="12" t="str">
        <f t="shared" ca="1" si="86"/>
        <v/>
      </c>
      <c r="BI92" s="12" t="str">
        <f t="shared" si="86"/>
        <v/>
      </c>
    </row>
    <row r="93" spans="1:61" ht="23.25" customHeight="1" x14ac:dyDescent="0.2">
      <c r="A93" s="1">
        <f ca="1">IF(COUNTIF($D93:$L93," ")=10,"",IF(VLOOKUP(MAX($A$1:A92),$A$1:C92,3,FALSE)=0,"",MAX($A$1:A92)+1))</f>
        <v>93</v>
      </c>
      <c r="B93" s="13" t="str">
        <f>$B91</f>
        <v>Бурдельный Н.В.</v>
      </c>
      <c r="C93" s="2" t="str">
        <f ca="1">IF($B93="","",$R$3)</f>
        <v>Вт 24.11.20</v>
      </c>
      <c r="D93" s="14" t="str">
        <f t="shared" ref="D93:K93" ca="1" si="99">IF($B93&gt;"",IF(ISERROR(SEARCH($B93,S$3))," ",MID(S$3,FIND("%курс ",S$3,FIND($B93,S$3))+6,7)&amp;"
("&amp;MID(S$3,FIND("ауд.",S$3,FIND($B93,S$3))+4,FIND("№",S$3,FIND("ауд.",S$3,FIND($B93,S$3)))-(FIND("ауд.",S$3,FIND($B93,S$3))+4))&amp;")"),"")</f>
        <v xml:space="preserve"> </v>
      </c>
      <c r="E93" s="14" t="str">
        <f t="shared" ca="1" si="99"/>
        <v xml:space="preserve"> </v>
      </c>
      <c r="F93" s="14" t="str">
        <f t="shared" ca="1" si="99"/>
        <v xml:space="preserve"> </v>
      </c>
      <c r="G93" s="14" t="str">
        <f t="shared" ca="1" si="99"/>
        <v xml:space="preserve"> </v>
      </c>
      <c r="H93" s="14" t="str">
        <f t="shared" ca="1" si="99"/>
        <v xml:space="preserve"> </v>
      </c>
      <c r="I93" s="14" t="str">
        <f t="shared" ca="1" si="99"/>
        <v xml:space="preserve"> </v>
      </c>
      <c r="J93" s="14" t="str">
        <f t="shared" ca="1" si="99"/>
        <v xml:space="preserve"> </v>
      </c>
      <c r="K93" s="14" t="str">
        <f t="shared" ca="1" si="99"/>
        <v xml:space="preserve"> </v>
      </c>
      <c r="L93" s="14"/>
      <c r="M93" s="25"/>
      <c r="AD93" s="20" t="str">
        <f t="shared" ca="1" si="98"/>
        <v/>
      </c>
      <c r="AE93" s="20" t="str">
        <f t="shared" ca="1" si="98"/>
        <v/>
      </c>
      <c r="AF93" s="20" t="str">
        <f t="shared" ca="1" si="98"/>
        <v/>
      </c>
      <c r="AG93" s="20" t="str">
        <f t="shared" ca="1" si="98"/>
        <v/>
      </c>
      <c r="AH93" s="20" t="str">
        <f t="shared" ca="1" si="98"/>
        <v/>
      </c>
      <c r="AI93" s="20" t="str">
        <f t="shared" ca="1" si="98"/>
        <v/>
      </c>
      <c r="AJ93" s="20" t="str">
        <f t="shared" ca="1" si="98"/>
        <v/>
      </c>
      <c r="AK93" s="20" t="e">
        <f>IF(#REF!=" ","",IF(#REF!="","",CONCATENATE($C93," ",#REF!," ",MID(#REF!,10,5))))</f>
        <v>#REF!</v>
      </c>
      <c r="AL93" s="20" t="str">
        <f t="shared" ca="1" si="72"/>
        <v/>
      </c>
      <c r="AM93" s="20" t="str">
        <f t="shared" si="72"/>
        <v/>
      </c>
      <c r="AN93" s="11" t="str">
        <f t="shared" ca="1" si="70"/>
        <v>Бурдельный</v>
      </c>
      <c r="AO93" s="10" t="str">
        <f t="shared" ca="1" si="89"/>
        <v/>
      </c>
      <c r="AP93" s="10" t="str">
        <f t="shared" ca="1" si="89"/>
        <v/>
      </c>
      <c r="AQ93" s="10" t="str">
        <f t="shared" ca="1" si="89"/>
        <v/>
      </c>
      <c r="AR93" s="10" t="str">
        <f t="shared" ca="1" si="89"/>
        <v/>
      </c>
      <c r="AS93" s="10" t="str">
        <f t="shared" ca="1" si="89"/>
        <v/>
      </c>
      <c r="AT93" s="10" t="str">
        <f t="shared" ca="1" si="85"/>
        <v/>
      </c>
      <c r="AU93" s="10" t="str">
        <f t="shared" ca="1" si="85"/>
        <v/>
      </c>
      <c r="AV93" s="10" t="e">
        <f t="shared" si="85"/>
        <v>#REF!</v>
      </c>
      <c r="AW93" s="10" t="str">
        <f t="shared" ca="1" si="85"/>
        <v/>
      </c>
      <c r="AX93" s="10" t="str">
        <f t="shared" si="85"/>
        <v/>
      </c>
      <c r="AZ93" s="12" t="str">
        <f t="shared" ca="1" si="90"/>
        <v/>
      </c>
      <c r="BA93" s="12" t="str">
        <f t="shared" ca="1" si="90"/>
        <v/>
      </c>
      <c r="BB93" s="12" t="str">
        <f t="shared" ca="1" si="90"/>
        <v/>
      </c>
      <c r="BC93" s="12" t="str">
        <f t="shared" ca="1" si="90"/>
        <v/>
      </c>
      <c r="BD93" s="12" t="str">
        <f t="shared" ca="1" si="90"/>
        <v/>
      </c>
      <c r="BE93" s="12" t="str">
        <f t="shared" ca="1" si="86"/>
        <v/>
      </c>
      <c r="BF93" s="12" t="str">
        <f t="shared" ca="1" si="86"/>
        <v/>
      </c>
      <c r="BG93" s="12" t="e">
        <f t="shared" si="86"/>
        <v>#REF!</v>
      </c>
      <c r="BH93" s="12" t="str">
        <f t="shared" ca="1" si="86"/>
        <v/>
      </c>
      <c r="BI93" s="12" t="str">
        <f t="shared" si="86"/>
        <v/>
      </c>
    </row>
    <row r="94" spans="1:61" ht="23.25" customHeight="1" x14ac:dyDescent="0.2">
      <c r="A94" s="1">
        <f ca="1">IF(COUNTIF($D94:$L94," ")=10,"",IF(VLOOKUP(MAX($A$1:A93),$A$1:C93,3,FALSE)=0,"",MAX($A$1:A93)+1))</f>
        <v>94</v>
      </c>
      <c r="B94" s="13" t="str">
        <f>$B91</f>
        <v>Бурдельный Н.В.</v>
      </c>
      <c r="C94" s="2" t="str">
        <f ca="1">IF($B94="","",$R$4)</f>
        <v>Ср 25.11.20</v>
      </c>
      <c r="D94" s="14" t="str">
        <f t="shared" ref="D94:K94" ca="1" si="100">IF($B94&gt;"",IF(ISERROR(SEARCH($B94,S$4))," ",MID(S$4,FIND("%курс ",S$4,FIND($B94,S$4))+6,7)&amp;"
("&amp;MID(S$4,FIND("ауд.",S$4,FIND($B94,S$4))+4,FIND("№",S$4,FIND("ауд.",S$4,FIND($B94,S$4)))-(FIND("ауд.",S$4,FIND($B94,S$4))+4))&amp;")"),"")</f>
        <v xml:space="preserve"> </v>
      </c>
      <c r="E94" s="14" t="str">
        <f t="shared" ca="1" si="100"/>
        <v xml:space="preserve"> </v>
      </c>
      <c r="F94" s="14" t="str">
        <f t="shared" ca="1" si="100"/>
        <v xml:space="preserve"> </v>
      </c>
      <c r="G94" s="14" t="str">
        <f t="shared" ca="1" si="100"/>
        <v xml:space="preserve"> </v>
      </c>
      <c r="H94" s="14" t="str">
        <f t="shared" ca="1" si="100"/>
        <v xml:space="preserve"> </v>
      </c>
      <c r="I94" s="14" t="str">
        <f t="shared" ca="1" si="100"/>
        <v xml:space="preserve"> </v>
      </c>
      <c r="J94" s="14" t="str">
        <f t="shared" ca="1" si="100"/>
        <v xml:space="preserve"> </v>
      </c>
      <c r="K94" s="14" t="str">
        <f t="shared" ca="1" si="100"/>
        <v xml:space="preserve"> </v>
      </c>
      <c r="L94" s="14"/>
      <c r="M94" s="25"/>
      <c r="AD94" s="20" t="str">
        <f t="shared" ca="1" si="98"/>
        <v/>
      </c>
      <c r="AE94" s="20" t="str">
        <f t="shared" ca="1" si="98"/>
        <v/>
      </c>
      <c r="AF94" s="20" t="str">
        <f t="shared" ca="1" si="98"/>
        <v/>
      </c>
      <c r="AG94" s="20" t="str">
        <f t="shared" ca="1" si="98"/>
        <v/>
      </c>
      <c r="AH94" s="20" t="str">
        <f t="shared" ca="1" si="98"/>
        <v/>
      </c>
      <c r="AI94" s="20" t="str">
        <f t="shared" ca="1" si="98"/>
        <v/>
      </c>
      <c r="AJ94" s="20" t="str">
        <f t="shared" ca="1" si="98"/>
        <v/>
      </c>
      <c r="AK94" s="20" t="e">
        <f>IF(#REF!=" ","",IF(#REF!="","",CONCATENATE($C94," ",#REF!," ",MID(#REF!,10,5))))</f>
        <v>#REF!</v>
      </c>
      <c r="AL94" s="20" t="str">
        <f t="shared" ca="1" si="72"/>
        <v/>
      </c>
      <c r="AM94" s="20" t="str">
        <f t="shared" si="72"/>
        <v/>
      </c>
      <c r="AN94" s="11" t="str">
        <f t="shared" ca="1" si="70"/>
        <v>Бурдельный</v>
      </c>
      <c r="AO94" s="10" t="str">
        <f t="shared" ca="1" si="89"/>
        <v/>
      </c>
      <c r="AP94" s="10" t="str">
        <f t="shared" ca="1" si="89"/>
        <v/>
      </c>
      <c r="AQ94" s="10" t="str">
        <f t="shared" ca="1" si="89"/>
        <v/>
      </c>
      <c r="AR94" s="10" t="str">
        <f t="shared" ca="1" si="89"/>
        <v/>
      </c>
      <c r="AS94" s="10" t="str">
        <f t="shared" ca="1" si="89"/>
        <v/>
      </c>
      <c r="AT94" s="10" t="str">
        <f t="shared" ca="1" si="85"/>
        <v/>
      </c>
      <c r="AU94" s="10" t="str">
        <f t="shared" ca="1" si="85"/>
        <v/>
      </c>
      <c r="AV94" s="10" t="e">
        <f t="shared" si="85"/>
        <v>#REF!</v>
      </c>
      <c r="AW94" s="10" t="str">
        <f t="shared" ca="1" si="85"/>
        <v/>
      </c>
      <c r="AX94" s="10" t="str">
        <f t="shared" si="85"/>
        <v/>
      </c>
      <c r="AZ94" s="12" t="str">
        <f t="shared" ca="1" si="90"/>
        <v/>
      </c>
      <c r="BA94" s="12" t="str">
        <f t="shared" ca="1" si="90"/>
        <v/>
      </c>
      <c r="BB94" s="12" t="str">
        <f t="shared" ca="1" si="90"/>
        <v/>
      </c>
      <c r="BC94" s="12" t="str">
        <f t="shared" ca="1" si="90"/>
        <v/>
      </c>
      <c r="BD94" s="12" t="str">
        <f t="shared" ca="1" si="90"/>
        <v/>
      </c>
      <c r="BE94" s="12" t="str">
        <f t="shared" ca="1" si="86"/>
        <v/>
      </c>
      <c r="BF94" s="12" t="str">
        <f t="shared" ca="1" si="86"/>
        <v/>
      </c>
      <c r="BG94" s="12" t="e">
        <f t="shared" si="86"/>
        <v>#REF!</v>
      </c>
      <c r="BH94" s="12" t="str">
        <f t="shared" ca="1" si="86"/>
        <v/>
      </c>
      <c r="BI94" s="12" t="str">
        <f t="shared" si="86"/>
        <v/>
      </c>
    </row>
    <row r="95" spans="1:61" ht="23.25" customHeight="1" x14ac:dyDescent="0.2">
      <c r="A95" s="1">
        <f ca="1">IF(COUNTIF($D95:$L95," ")=10,"",IF(VLOOKUP(MAX($A$1:A94),$A$1:C94,3,FALSE)=0,"",MAX($A$1:A94)+1))</f>
        <v>95</v>
      </c>
      <c r="B95" s="13" t="str">
        <f>$B91</f>
        <v>Бурдельный Н.В.</v>
      </c>
      <c r="C95" s="2" t="str">
        <f ca="1">IF($B95="","",$R$5)</f>
        <v>Чт 26.11.20</v>
      </c>
      <c r="D95" s="23" t="str">
        <f t="shared" ref="D95:K95" ca="1" si="101">IF($B95&gt;"",IF(ISERROR(SEARCH($B95,S$5))," ",MID(S$5,FIND("%курс ",S$5,FIND($B95,S$5))+6,7)&amp;"
("&amp;MID(S$5,FIND("ауд.",S$5,FIND($B95,S$5))+4,FIND("№",S$5,FIND("ауд.",S$5,FIND($B95,S$5)))-(FIND("ауд.",S$5,FIND($B95,S$5))+4))&amp;")"),"")</f>
        <v xml:space="preserve"> </v>
      </c>
      <c r="E95" s="23" t="str">
        <f t="shared" ca="1" si="101"/>
        <v xml:space="preserve"> </v>
      </c>
      <c r="F95" s="23" t="str">
        <f t="shared" ca="1" si="101"/>
        <v xml:space="preserve"> </v>
      </c>
      <c r="G95" s="23" t="str">
        <f t="shared" ca="1" si="101"/>
        <v xml:space="preserve"> </v>
      </c>
      <c r="H95" s="23" t="str">
        <f t="shared" ca="1" si="101"/>
        <v xml:space="preserve"> </v>
      </c>
      <c r="I95" s="23" t="str">
        <f t="shared" ca="1" si="101"/>
        <v xml:space="preserve"> </v>
      </c>
      <c r="J95" s="23" t="str">
        <f t="shared" ca="1" si="101"/>
        <v xml:space="preserve"> </v>
      </c>
      <c r="K95" s="23" t="str">
        <f t="shared" ca="1" si="101"/>
        <v xml:space="preserve"> </v>
      </c>
      <c r="L95" s="23"/>
      <c r="M95" s="25"/>
      <c r="AD95" s="20" t="str">
        <f t="shared" ca="1" si="98"/>
        <v/>
      </c>
      <c r="AE95" s="20" t="str">
        <f t="shared" ca="1" si="98"/>
        <v/>
      </c>
      <c r="AF95" s="20" t="str">
        <f t="shared" ca="1" si="98"/>
        <v/>
      </c>
      <c r="AG95" s="20" t="str">
        <f t="shared" ca="1" si="98"/>
        <v/>
      </c>
      <c r="AH95" s="20" t="str">
        <f t="shared" ca="1" si="98"/>
        <v/>
      </c>
      <c r="AI95" s="20" t="str">
        <f t="shared" ca="1" si="98"/>
        <v/>
      </c>
      <c r="AJ95" s="20" t="str">
        <f t="shared" ca="1" si="98"/>
        <v/>
      </c>
      <c r="AK95" s="20" t="e">
        <f>IF(#REF!=" ","",IF(#REF!="","",CONCATENATE($C95," ",#REF!," ",MID(#REF!,10,5))))</f>
        <v>#REF!</v>
      </c>
      <c r="AL95" s="20" t="str">
        <f t="shared" ca="1" si="72"/>
        <v/>
      </c>
      <c r="AM95" s="20" t="str">
        <f t="shared" si="72"/>
        <v/>
      </c>
      <c r="AN95" s="11" t="str">
        <f t="shared" ca="1" si="70"/>
        <v>Бурдельный</v>
      </c>
      <c r="AO95" s="10" t="str">
        <f t="shared" ca="1" si="89"/>
        <v/>
      </c>
      <c r="AP95" s="10" t="str">
        <f t="shared" ca="1" si="89"/>
        <v/>
      </c>
      <c r="AQ95" s="10" t="str">
        <f t="shared" ca="1" si="89"/>
        <v/>
      </c>
      <c r="AR95" s="10" t="str">
        <f t="shared" ca="1" si="89"/>
        <v/>
      </c>
      <c r="AS95" s="10" t="str">
        <f t="shared" ca="1" si="89"/>
        <v/>
      </c>
      <c r="AT95" s="10" t="str">
        <f t="shared" ca="1" si="85"/>
        <v/>
      </c>
      <c r="AU95" s="10" t="str">
        <f t="shared" ca="1" si="85"/>
        <v/>
      </c>
      <c r="AV95" s="10" t="e">
        <f t="shared" si="85"/>
        <v>#REF!</v>
      </c>
      <c r="AW95" s="10" t="str">
        <f t="shared" ca="1" si="85"/>
        <v/>
      </c>
      <c r="AX95" s="10" t="str">
        <f t="shared" si="85"/>
        <v/>
      </c>
      <c r="AZ95" s="12" t="str">
        <f t="shared" ca="1" si="90"/>
        <v/>
      </c>
      <c r="BA95" s="12" t="str">
        <f t="shared" ca="1" si="90"/>
        <v/>
      </c>
      <c r="BB95" s="12" t="str">
        <f t="shared" ca="1" si="90"/>
        <v/>
      </c>
      <c r="BC95" s="12" t="str">
        <f t="shared" ca="1" si="90"/>
        <v/>
      </c>
      <c r="BD95" s="12" t="str">
        <f t="shared" ca="1" si="90"/>
        <v/>
      </c>
      <c r="BE95" s="12" t="str">
        <f t="shared" ca="1" si="86"/>
        <v/>
      </c>
      <c r="BF95" s="12" t="str">
        <f t="shared" ca="1" si="86"/>
        <v/>
      </c>
      <c r="BG95" s="12" t="e">
        <f t="shared" si="86"/>
        <v>#REF!</v>
      </c>
      <c r="BH95" s="12" t="str">
        <f t="shared" ca="1" si="86"/>
        <v/>
      </c>
      <c r="BI95" s="12" t="str">
        <f t="shared" si="86"/>
        <v/>
      </c>
    </row>
    <row r="96" spans="1:61" ht="23.25" customHeight="1" x14ac:dyDescent="0.2">
      <c r="A96" s="1">
        <f ca="1">IF(COUNTIF($D96:$L96," ")=10,"",IF(VLOOKUP(MAX($A$1:A95),$A$1:C95,3,FALSE)=0,"",MAX($A$1:A95)+1))</f>
        <v>96</v>
      </c>
      <c r="B96" s="13" t="str">
        <f>$B91</f>
        <v>Бурдельный Н.В.</v>
      </c>
      <c r="C96" s="2" t="str">
        <f ca="1">IF($B96="","",$R$6)</f>
        <v>Пт 27.11.20</v>
      </c>
      <c r="D96" s="23" t="str">
        <f t="shared" ref="D96:K96" ca="1" si="102">IF($B96&gt;"",IF(ISERROR(SEARCH($B96,S$6))," ",MID(S$6,FIND("%курс ",S$6,FIND($B96,S$6))+6,7)&amp;"
("&amp;MID(S$6,FIND("ауд.",S$6,FIND($B96,S$6))+4,FIND("№",S$6,FIND("ауд.",S$6,FIND($B96,S$6)))-(FIND("ауд.",S$6,FIND($B96,S$6))+4))&amp;")"),"")</f>
        <v xml:space="preserve"> </v>
      </c>
      <c r="E96" s="23" t="str">
        <f t="shared" ca="1" si="102"/>
        <v xml:space="preserve"> </v>
      </c>
      <c r="F96" s="23" t="str">
        <f t="shared" ca="1" si="102"/>
        <v xml:space="preserve"> </v>
      </c>
      <c r="G96" s="23" t="str">
        <f t="shared" ca="1" si="102"/>
        <v xml:space="preserve"> </v>
      </c>
      <c r="H96" s="23" t="str">
        <f t="shared" ca="1" si="102"/>
        <v xml:space="preserve"> </v>
      </c>
      <c r="I96" s="23" t="str">
        <f t="shared" ca="1" si="102"/>
        <v xml:space="preserve"> </v>
      </c>
      <c r="J96" s="23" t="str">
        <f t="shared" ca="1" si="102"/>
        <v xml:space="preserve"> </v>
      </c>
      <c r="K96" s="23" t="str">
        <f t="shared" ca="1" si="102"/>
        <v xml:space="preserve"> </v>
      </c>
      <c r="L96" s="23"/>
      <c r="M96" s="25"/>
      <c r="AD96" s="20" t="str">
        <f t="shared" ca="1" si="98"/>
        <v/>
      </c>
      <c r="AE96" s="20" t="str">
        <f t="shared" ca="1" si="98"/>
        <v/>
      </c>
      <c r="AF96" s="20" t="str">
        <f t="shared" ca="1" si="98"/>
        <v/>
      </c>
      <c r="AG96" s="20" t="str">
        <f t="shared" ca="1" si="98"/>
        <v/>
      </c>
      <c r="AH96" s="20" t="str">
        <f t="shared" ca="1" si="98"/>
        <v/>
      </c>
      <c r="AI96" s="20" t="str">
        <f t="shared" ca="1" si="98"/>
        <v/>
      </c>
      <c r="AJ96" s="20" t="str">
        <f t="shared" ca="1" si="98"/>
        <v/>
      </c>
      <c r="AK96" s="20" t="e">
        <f>IF(#REF!=" ","",IF(#REF!="","",CONCATENATE($C96," ",#REF!," ",MID(#REF!,10,5))))</f>
        <v>#REF!</v>
      </c>
      <c r="AL96" s="20" t="str">
        <f t="shared" ca="1" si="72"/>
        <v/>
      </c>
      <c r="AM96" s="20" t="str">
        <f t="shared" si="72"/>
        <v/>
      </c>
      <c r="AN96" s="11" t="str">
        <f t="shared" ca="1" si="70"/>
        <v>Бурдельный</v>
      </c>
      <c r="AO96" s="10" t="str">
        <f t="shared" ca="1" si="89"/>
        <v/>
      </c>
      <c r="AP96" s="10" t="str">
        <f t="shared" ca="1" si="89"/>
        <v/>
      </c>
      <c r="AQ96" s="10" t="str">
        <f t="shared" ca="1" si="89"/>
        <v/>
      </c>
      <c r="AR96" s="10" t="str">
        <f t="shared" ca="1" si="89"/>
        <v/>
      </c>
      <c r="AS96" s="10" t="str">
        <f t="shared" ca="1" si="89"/>
        <v/>
      </c>
      <c r="AT96" s="10" t="str">
        <f t="shared" ca="1" si="85"/>
        <v/>
      </c>
      <c r="AU96" s="10" t="str">
        <f t="shared" ca="1" si="85"/>
        <v/>
      </c>
      <c r="AV96" s="10" t="e">
        <f t="shared" si="85"/>
        <v>#REF!</v>
      </c>
      <c r="AW96" s="10" t="str">
        <f t="shared" ca="1" si="85"/>
        <v/>
      </c>
      <c r="AX96" s="10" t="str">
        <f t="shared" si="85"/>
        <v/>
      </c>
      <c r="AZ96" s="12" t="str">
        <f t="shared" ca="1" si="90"/>
        <v/>
      </c>
      <c r="BA96" s="12" t="str">
        <f t="shared" ca="1" si="90"/>
        <v/>
      </c>
      <c r="BB96" s="12" t="str">
        <f t="shared" ca="1" si="90"/>
        <v/>
      </c>
      <c r="BC96" s="12" t="str">
        <f t="shared" ca="1" si="90"/>
        <v/>
      </c>
      <c r="BD96" s="12" t="str">
        <f t="shared" ca="1" si="90"/>
        <v/>
      </c>
      <c r="BE96" s="12" t="str">
        <f t="shared" ca="1" si="86"/>
        <v/>
      </c>
      <c r="BF96" s="12" t="str">
        <f t="shared" ca="1" si="86"/>
        <v/>
      </c>
      <c r="BG96" s="12" t="e">
        <f t="shared" si="86"/>
        <v>#REF!</v>
      </c>
      <c r="BH96" s="12" t="str">
        <f t="shared" ca="1" si="86"/>
        <v/>
      </c>
      <c r="BI96" s="12" t="str">
        <f t="shared" si="86"/>
        <v/>
      </c>
    </row>
    <row r="97" spans="1:61" ht="23.25" customHeight="1" x14ac:dyDescent="0.2">
      <c r="A97" s="1">
        <f ca="1">IF(COUNTIF($D97:$L97," ")=10,"",IF(VLOOKUP(MAX($A$1:A96),$A$1:C96,3,FALSE)=0,"",MAX($A$1:A96)+1))</f>
        <v>97</v>
      </c>
      <c r="B97" s="13" t="str">
        <f>$B91</f>
        <v>Бурдельный Н.В.</v>
      </c>
      <c r="C97" s="2" t="str">
        <f ca="1">IF($B97="","",$R$7)</f>
        <v>Сб 28.11.20</v>
      </c>
      <c r="D97" s="23" t="str">
        <f t="shared" ref="D97:K97" ca="1" si="103">IF($B97&gt;"",IF(ISERROR(SEARCH($B97,S$7))," ",MID(S$7,FIND("%курс ",S$7,FIND($B97,S$7))+6,7)&amp;"
("&amp;MID(S$7,FIND("ауд.",S$7,FIND($B97,S$7))+4,FIND("№",S$7,FIND("ауд.",S$7,FIND($B97,S$7)))-(FIND("ауд.",S$7,FIND($B97,S$7))+4))&amp;")"),"")</f>
        <v>П -9 -1
(к-302)</v>
      </c>
      <c r="E97" s="23" t="str">
        <f t="shared" ca="1" si="103"/>
        <v>П -9 -1
(к-309)</v>
      </c>
      <c r="F97" s="23" t="str">
        <f t="shared" ca="1" si="103"/>
        <v xml:space="preserve"> </v>
      </c>
      <c r="G97" s="23" t="str">
        <f t="shared" ca="1" si="103"/>
        <v xml:space="preserve"> </v>
      </c>
      <c r="H97" s="23" t="str">
        <f t="shared" ca="1" si="103"/>
        <v xml:space="preserve"> </v>
      </c>
      <c r="I97" s="23" t="str">
        <f t="shared" ca="1" si="103"/>
        <v xml:space="preserve"> </v>
      </c>
      <c r="J97" s="23" t="str">
        <f t="shared" ca="1" si="103"/>
        <v xml:space="preserve"> </v>
      </c>
      <c r="K97" s="23" t="str">
        <f t="shared" ca="1" si="103"/>
        <v xml:space="preserve"> </v>
      </c>
      <c r="L97" s="23"/>
      <c r="M97" s="25"/>
      <c r="AD97" s="20" t="str">
        <f t="shared" ca="1" si="98"/>
        <v>Сб 28.11.20  8.00 к-302</v>
      </c>
      <c r="AE97" s="20" t="str">
        <f t="shared" ca="1" si="98"/>
        <v>Сб 28.11.20  9.40 к-309</v>
      </c>
      <c r="AF97" s="20" t="str">
        <f t="shared" ca="1" si="98"/>
        <v/>
      </c>
      <c r="AG97" s="20" t="str">
        <f t="shared" ca="1" si="98"/>
        <v/>
      </c>
      <c r="AH97" s="20" t="str">
        <f t="shared" ca="1" si="98"/>
        <v/>
      </c>
      <c r="AI97" s="20" t="str">
        <f t="shared" ca="1" si="98"/>
        <v/>
      </c>
      <c r="AJ97" s="20" t="str">
        <f t="shared" ca="1" si="98"/>
        <v/>
      </c>
      <c r="AK97" s="20" t="e">
        <f>IF(#REF!=" ","",IF(#REF!="","",CONCATENATE($C97," ",#REF!," ",MID(#REF!,10,5))))</f>
        <v>#REF!</v>
      </c>
      <c r="AL97" s="20" t="str">
        <f t="shared" ca="1" si="72"/>
        <v/>
      </c>
      <c r="AM97" s="20" t="str">
        <f t="shared" si="72"/>
        <v/>
      </c>
      <c r="AN97" s="11" t="str">
        <f t="shared" ca="1" si="70"/>
        <v>Бурдельный</v>
      </c>
      <c r="AO97" s="10" t="str">
        <f t="shared" ca="1" si="89"/>
        <v>Сб 28.11.20  8.00 к-302 Бурдельный</v>
      </c>
      <c r="AP97" s="10" t="str">
        <f t="shared" ca="1" si="89"/>
        <v>Сб 28.11.20  9.40 к-309 Бурдельный</v>
      </c>
      <c r="AQ97" s="10" t="str">
        <f t="shared" ca="1" si="89"/>
        <v/>
      </c>
      <c r="AR97" s="10" t="str">
        <f t="shared" ca="1" si="89"/>
        <v/>
      </c>
      <c r="AS97" s="10" t="str">
        <f t="shared" ca="1" si="89"/>
        <v/>
      </c>
      <c r="AT97" s="10" t="str">
        <f t="shared" ca="1" si="85"/>
        <v/>
      </c>
      <c r="AU97" s="10" t="str">
        <f t="shared" ca="1" si="85"/>
        <v/>
      </c>
      <c r="AV97" s="10" t="e">
        <f t="shared" si="85"/>
        <v>#REF!</v>
      </c>
      <c r="AW97" s="10" t="str">
        <f t="shared" ca="1" si="85"/>
        <v/>
      </c>
      <c r="AX97" s="10" t="str">
        <f t="shared" si="85"/>
        <v/>
      </c>
      <c r="AZ97" s="12">
        <f t="shared" ca="1" si="90"/>
        <v>97</v>
      </c>
      <c r="BA97" s="12">
        <f t="shared" ca="1" si="90"/>
        <v>97</v>
      </c>
      <c r="BB97" s="12" t="str">
        <f t="shared" ca="1" si="90"/>
        <v/>
      </c>
      <c r="BC97" s="12" t="str">
        <f t="shared" ca="1" si="90"/>
        <v/>
      </c>
      <c r="BD97" s="12" t="str">
        <f t="shared" ca="1" si="90"/>
        <v/>
      </c>
      <c r="BE97" s="12" t="str">
        <f t="shared" ca="1" si="86"/>
        <v/>
      </c>
      <c r="BF97" s="12" t="str">
        <f t="shared" ca="1" si="86"/>
        <v/>
      </c>
      <c r="BG97" s="12" t="e">
        <f t="shared" si="86"/>
        <v>#REF!</v>
      </c>
      <c r="BH97" s="12" t="str">
        <f t="shared" ca="1" si="86"/>
        <v/>
      </c>
      <c r="BI97" s="12" t="str">
        <f t="shared" si="86"/>
        <v/>
      </c>
    </row>
    <row r="98" spans="1:61" ht="23.25" customHeight="1" x14ac:dyDescent="0.2">
      <c r="A98" s="1">
        <f ca="1">IF(COUNTIF($D98:$L98," ")=10,"",IF(VLOOKUP(MAX($A$1:A97),$A$1:C97,3,FALSE)=0,"",MAX($A$1:A97)+1))</f>
        <v>98</v>
      </c>
      <c r="B98" s="13" t="str">
        <f>$B91</f>
        <v>Бурдельный Н.В.</v>
      </c>
      <c r="C98" s="2" t="str">
        <f ca="1">IF($B98="","",$R$8)</f>
        <v>Вс 29.11.20</v>
      </c>
      <c r="D98" s="23" t="str">
        <f t="shared" ref="D98:K98" ca="1" si="104">IF($B98&gt;"",IF(ISERROR(SEARCH($B98,S$8))," ",MID(S$8,FIND("%курс ",S$8,FIND($B98,S$8))+6,7)&amp;"
("&amp;MID(S$8,FIND("ауд.",S$8,FIND($B98,S$8))+4,FIND("№",S$8,FIND("ауд.",S$8,FIND($B98,S$8)))-(FIND("ауд.",S$8,FIND($B98,S$8))+4))&amp;")"),"")</f>
        <v xml:space="preserve"> </v>
      </c>
      <c r="E98" s="23" t="str">
        <f t="shared" ca="1" si="104"/>
        <v xml:space="preserve"> </v>
      </c>
      <c r="F98" s="23" t="str">
        <f t="shared" ca="1" si="104"/>
        <v xml:space="preserve"> </v>
      </c>
      <c r="G98" s="23" t="str">
        <f t="shared" ca="1" si="104"/>
        <v xml:space="preserve"> </v>
      </c>
      <c r="H98" s="23" t="str">
        <f t="shared" ca="1" si="104"/>
        <v xml:space="preserve"> </v>
      </c>
      <c r="I98" s="23" t="str">
        <f t="shared" ca="1" si="104"/>
        <v xml:space="preserve"> </v>
      </c>
      <c r="J98" s="23" t="str">
        <f t="shared" ca="1" si="104"/>
        <v xml:space="preserve"> </v>
      </c>
      <c r="K98" s="23" t="str">
        <f t="shared" ca="1" si="104"/>
        <v xml:space="preserve"> </v>
      </c>
      <c r="L98" s="23"/>
      <c r="M98" s="17"/>
      <c r="AD98" s="20" t="str">
        <f t="shared" ca="1" si="98"/>
        <v/>
      </c>
      <c r="AE98" s="20" t="str">
        <f t="shared" ca="1" si="98"/>
        <v/>
      </c>
      <c r="AF98" s="20" t="str">
        <f t="shared" ca="1" si="98"/>
        <v/>
      </c>
      <c r="AG98" s="20" t="str">
        <f t="shared" ca="1" si="98"/>
        <v/>
      </c>
      <c r="AH98" s="20" t="str">
        <f t="shared" ca="1" si="98"/>
        <v/>
      </c>
      <c r="AI98" s="20" t="str">
        <f t="shared" ca="1" si="98"/>
        <v/>
      </c>
      <c r="AJ98" s="20" t="str">
        <f t="shared" ca="1" si="98"/>
        <v/>
      </c>
      <c r="AK98" s="20" t="e">
        <f>IF(#REF!=" ","",IF(#REF!="","",CONCATENATE($C98," ",#REF!," ",MID(#REF!,10,5))))</f>
        <v>#REF!</v>
      </c>
      <c r="AL98" s="20" t="str">
        <f t="shared" ca="1" si="72"/>
        <v/>
      </c>
      <c r="AM98" s="20" t="str">
        <f t="shared" si="72"/>
        <v/>
      </c>
      <c r="AN98" s="11" t="str">
        <f t="shared" ca="1" si="70"/>
        <v>Бурдельный</v>
      </c>
      <c r="AO98" s="10" t="str">
        <f t="shared" ca="1" si="89"/>
        <v/>
      </c>
      <c r="AP98" s="10" t="str">
        <f t="shared" ca="1" si="89"/>
        <v/>
      </c>
      <c r="AQ98" s="10" t="str">
        <f t="shared" ca="1" si="89"/>
        <v/>
      </c>
      <c r="AR98" s="10" t="str">
        <f t="shared" ca="1" si="89"/>
        <v/>
      </c>
      <c r="AS98" s="10" t="str">
        <f t="shared" ca="1" si="89"/>
        <v/>
      </c>
      <c r="AT98" s="10" t="str">
        <f t="shared" ca="1" si="85"/>
        <v/>
      </c>
      <c r="AU98" s="10" t="str">
        <f t="shared" ca="1" si="85"/>
        <v/>
      </c>
      <c r="AV98" s="10" t="e">
        <f t="shared" si="85"/>
        <v>#REF!</v>
      </c>
      <c r="AW98" s="10" t="str">
        <f t="shared" ca="1" si="85"/>
        <v/>
      </c>
      <c r="AX98" s="10" t="str">
        <f t="shared" si="85"/>
        <v/>
      </c>
      <c r="AZ98" s="12" t="str">
        <f t="shared" ca="1" si="90"/>
        <v/>
      </c>
      <c r="BA98" s="12" t="str">
        <f t="shared" ca="1" si="90"/>
        <v/>
      </c>
      <c r="BB98" s="12" t="str">
        <f t="shared" ca="1" si="90"/>
        <v/>
      </c>
      <c r="BC98" s="12" t="str">
        <f t="shared" ca="1" si="90"/>
        <v/>
      </c>
      <c r="BD98" s="12" t="str">
        <f t="shared" ca="1" si="90"/>
        <v/>
      </c>
      <c r="BE98" s="12" t="str">
        <f t="shared" ca="1" si="86"/>
        <v/>
      </c>
      <c r="BF98" s="12" t="str">
        <f t="shared" ca="1" si="86"/>
        <v/>
      </c>
      <c r="BG98" s="12" t="e">
        <f t="shared" si="86"/>
        <v>#REF!</v>
      </c>
      <c r="BH98" s="12" t="str">
        <f t="shared" ca="1" si="86"/>
        <v/>
      </c>
      <c r="BI98" s="12" t="str">
        <f t="shared" si="86"/>
        <v/>
      </c>
    </row>
    <row r="99" spans="1:61" ht="23.25" customHeight="1" x14ac:dyDescent="0.2">
      <c r="A99" s="1">
        <f ca="1">IF(COUNTIF($D99:$L99," ")=10,"",IF(VLOOKUP(MAX($A$1:A98),$A$1:C98,3,FALSE)=0,"",MAX($A$1:A98)+1))</f>
        <v>99</v>
      </c>
      <c r="C99" s="2"/>
      <c r="D99" s="23"/>
      <c r="E99" s="23"/>
      <c r="F99" s="23"/>
      <c r="G99" s="23"/>
      <c r="H99" s="23"/>
      <c r="I99" s="23"/>
      <c r="J99" s="23"/>
      <c r="K99" s="23"/>
      <c r="L99" s="23"/>
      <c r="M99" s="25"/>
      <c r="AD99" s="20"/>
      <c r="AE99" s="20"/>
      <c r="AF99" s="20"/>
      <c r="AG99" s="20"/>
      <c r="AH99" s="20"/>
      <c r="AI99" s="20"/>
      <c r="AJ99" s="20"/>
      <c r="AK99" s="20"/>
      <c r="AL99" s="20"/>
      <c r="AM99" s="20"/>
      <c r="AN99" s="11" t="str">
        <f t="shared" si="70"/>
        <v/>
      </c>
      <c r="AO99" s="10" t="str">
        <f t="shared" si="89"/>
        <v/>
      </c>
      <c r="AP99" s="10" t="str">
        <f t="shared" si="89"/>
        <v/>
      </c>
      <c r="AQ99" s="10" t="str">
        <f t="shared" si="89"/>
        <v/>
      </c>
      <c r="AR99" s="10" t="str">
        <f t="shared" si="89"/>
        <v/>
      </c>
      <c r="AS99" s="10" t="str">
        <f t="shared" si="89"/>
        <v/>
      </c>
      <c r="AT99" s="10" t="str">
        <f t="shared" si="85"/>
        <v/>
      </c>
      <c r="AU99" s="10" t="str">
        <f t="shared" si="85"/>
        <v/>
      </c>
      <c r="AV99" s="10" t="str">
        <f t="shared" si="85"/>
        <v/>
      </c>
      <c r="AW99" s="10" t="str">
        <f t="shared" si="85"/>
        <v/>
      </c>
      <c r="AX99" s="10" t="str">
        <f t="shared" si="85"/>
        <v/>
      </c>
      <c r="AZ99" s="12" t="str">
        <f t="shared" si="90"/>
        <v/>
      </c>
      <c r="BA99" s="12" t="str">
        <f t="shared" si="90"/>
        <v/>
      </c>
      <c r="BB99" s="12" t="str">
        <f t="shared" si="90"/>
        <v/>
      </c>
      <c r="BC99" s="12" t="str">
        <f t="shared" si="90"/>
        <v/>
      </c>
      <c r="BD99" s="12" t="str">
        <f t="shared" si="90"/>
        <v/>
      </c>
      <c r="BE99" s="12" t="str">
        <f t="shared" si="86"/>
        <v/>
      </c>
      <c r="BF99" s="12" t="str">
        <f t="shared" si="86"/>
        <v/>
      </c>
      <c r="BG99" s="12" t="str">
        <f t="shared" si="86"/>
        <v/>
      </c>
      <c r="BH99" s="12" t="str">
        <f t="shared" si="86"/>
        <v/>
      </c>
      <c r="BI99" s="12" t="str">
        <f t="shared" si="86"/>
        <v/>
      </c>
    </row>
    <row r="100" spans="1:61" ht="23.25" customHeight="1" x14ac:dyDescent="0.2">
      <c r="A100" s="1">
        <f ca="1">IF(COUNTIF($D101:$L107," ")=70,"",MAX($A$1:A99)+1)</f>
        <v>100</v>
      </c>
      <c r="B100" s="2" t="str">
        <f>IF($C100="","",$C100)</f>
        <v>Бурыгина Т.С.</v>
      </c>
      <c r="C100" s="3" t="str">
        <f>IF(ISERROR(VLOOKUP((ROW()-1)/9+1,'[1]Преподавательский состав'!$A$2:$B$181,2,FALSE)),"",VLOOKUP((ROW()-1)/9+1,'[1]Преподавательский состав'!$A$2:$B$181,2,FALSE))</f>
        <v>Бурыгина Т.С.</v>
      </c>
      <c r="D100" s="3" t="str">
        <f>IF($C100="","",T(" 8.00"))</f>
        <v xml:space="preserve"> 8.00</v>
      </c>
      <c r="E100" s="3" t="str">
        <f>IF($C100="","",T(" 9.40"))</f>
        <v xml:space="preserve"> 9.40</v>
      </c>
      <c r="F100" s="3" t="str">
        <f>IF($C100="","",T("11.20"))</f>
        <v>11.20</v>
      </c>
      <c r="G100" s="4" t="str">
        <f>IF($C100="","",T(""))</f>
        <v/>
      </c>
      <c r="H100" s="4" t="str">
        <f>IF($C100="","",T("13.30"))</f>
        <v>13.30</v>
      </c>
      <c r="I100" s="4" t="str">
        <f>IF($C100="","",T("15.10"))</f>
        <v>15.10</v>
      </c>
      <c r="J100" s="3" t="str">
        <f>IF($C100="","",T("17.00"))</f>
        <v>17.00</v>
      </c>
      <c r="K100" s="3" t="str">
        <f>IF($C100="","",T("18.40"))</f>
        <v>18.40</v>
      </c>
      <c r="L100" s="3"/>
      <c r="M100" s="25"/>
      <c r="AD100" s="20"/>
      <c r="AE100" s="20"/>
      <c r="AF100" s="20"/>
      <c r="AG100" s="20"/>
      <c r="AH100" s="20"/>
      <c r="AI100" s="20"/>
      <c r="AJ100" s="20"/>
      <c r="AK100" s="20"/>
      <c r="AL100" s="20"/>
      <c r="AM100" s="20"/>
      <c r="AN100" s="11" t="str">
        <f t="shared" si="70"/>
        <v/>
      </c>
      <c r="AO100" s="10" t="str">
        <f t="shared" si="89"/>
        <v/>
      </c>
      <c r="AP100" s="10" t="str">
        <f t="shared" si="89"/>
        <v/>
      </c>
      <c r="AQ100" s="10" t="str">
        <f t="shared" si="89"/>
        <v/>
      </c>
      <c r="AR100" s="10" t="str">
        <f t="shared" si="89"/>
        <v/>
      </c>
      <c r="AS100" s="10" t="str">
        <f t="shared" si="89"/>
        <v/>
      </c>
      <c r="AT100" s="10" t="str">
        <f t="shared" si="85"/>
        <v/>
      </c>
      <c r="AU100" s="10" t="str">
        <f t="shared" si="85"/>
        <v/>
      </c>
      <c r="AV100" s="10" t="str">
        <f t="shared" si="85"/>
        <v/>
      </c>
      <c r="AW100" s="10" t="str">
        <f t="shared" si="85"/>
        <v/>
      </c>
      <c r="AX100" s="10" t="str">
        <f t="shared" si="85"/>
        <v/>
      </c>
      <c r="AZ100" s="12" t="str">
        <f t="shared" si="90"/>
        <v/>
      </c>
      <c r="BA100" s="12" t="str">
        <f t="shared" si="90"/>
        <v/>
      </c>
      <c r="BB100" s="12" t="str">
        <f t="shared" si="90"/>
        <v/>
      </c>
      <c r="BC100" s="12" t="str">
        <f t="shared" si="90"/>
        <v/>
      </c>
      <c r="BD100" s="12" t="str">
        <f t="shared" si="90"/>
        <v/>
      </c>
      <c r="BE100" s="12" t="str">
        <f t="shared" si="86"/>
        <v/>
      </c>
      <c r="BF100" s="12" t="str">
        <f t="shared" si="86"/>
        <v/>
      </c>
      <c r="BG100" s="12" t="str">
        <f t="shared" si="86"/>
        <v/>
      </c>
      <c r="BH100" s="12" t="str">
        <f t="shared" si="86"/>
        <v/>
      </c>
      <c r="BI100" s="12" t="str">
        <f t="shared" si="86"/>
        <v/>
      </c>
    </row>
    <row r="101" spans="1:61" ht="23.25" customHeight="1" x14ac:dyDescent="0.2">
      <c r="A101" s="1">
        <f ca="1">IF(COUNTIF($D101:$L101," ")=10,"",IF(VLOOKUP(MAX($A$1:A100),$A$1:C100,3,FALSE)=0,"",MAX($A$1:A100)+1))</f>
        <v>101</v>
      </c>
      <c r="B101" s="13" t="str">
        <f>$B100</f>
        <v>Бурыгина Т.С.</v>
      </c>
      <c r="C101" s="2" t="str">
        <f ca="1">IF($B101="","",$R$2)</f>
        <v>Пн 23.11.20</v>
      </c>
      <c r="D101" s="14" t="str">
        <f t="shared" ref="D101:K101" ca="1" si="105">IF($B101&gt;"",IF(ISERROR(SEARCH($B101,S$2))," ",MID(S$2,FIND("%курс ",S$2,FIND($B101,S$2))+6,7)&amp;"
("&amp;MID(S$2,FIND("ауд.",S$2,FIND($B101,S$2))+4,FIND("№",S$2,FIND("ауд.",S$2,FIND($B101,S$2)))-(FIND("ауд.",S$2,FIND($B101,S$2))+4))&amp;")"),"")</f>
        <v xml:space="preserve"> </v>
      </c>
      <c r="E101" s="14" t="str">
        <f t="shared" ca="1" si="105"/>
        <v xml:space="preserve"> </v>
      </c>
      <c r="F101" s="14" t="str">
        <f t="shared" ca="1" si="105"/>
        <v xml:space="preserve"> </v>
      </c>
      <c r="G101" s="14" t="str">
        <f t="shared" ca="1" si="105"/>
        <v xml:space="preserve"> </v>
      </c>
      <c r="H101" s="14" t="str">
        <f t="shared" ca="1" si="105"/>
        <v xml:space="preserve"> </v>
      </c>
      <c r="I101" s="14" t="str">
        <f t="shared" ca="1" si="105"/>
        <v xml:space="preserve"> </v>
      </c>
      <c r="J101" s="14" t="str">
        <f t="shared" ca="1" si="105"/>
        <v xml:space="preserve"> </v>
      </c>
      <c r="K101" s="14" t="str">
        <f t="shared" ca="1" si="105"/>
        <v>П -11-1
(П-107)</v>
      </c>
      <c r="L101" s="14"/>
      <c r="M101" s="25"/>
      <c r="AD101" s="20" t="str">
        <f t="shared" ref="AD101:AJ107" ca="1" si="106">IF(D101=" ","",IF(D101="","",CONCATENATE($C101," ",D$1," ",MID(D101,10,5))))</f>
        <v/>
      </c>
      <c r="AE101" s="20" t="str">
        <f t="shared" ca="1" si="106"/>
        <v/>
      </c>
      <c r="AF101" s="20" t="str">
        <f t="shared" ca="1" si="106"/>
        <v/>
      </c>
      <c r="AG101" s="20" t="str">
        <f t="shared" ca="1" si="106"/>
        <v/>
      </c>
      <c r="AH101" s="20" t="str">
        <f t="shared" ca="1" si="106"/>
        <v/>
      </c>
      <c r="AI101" s="20" t="str">
        <f t="shared" ca="1" si="106"/>
        <v/>
      </c>
      <c r="AJ101" s="20" t="str">
        <f t="shared" ca="1" si="106"/>
        <v/>
      </c>
      <c r="AK101" s="20" t="e">
        <f>IF(#REF!=" ","",IF(#REF!="","",CONCATENATE($C101," ",#REF!," ",MID(#REF!,10,5))))</f>
        <v>#REF!</v>
      </c>
      <c r="AL101" s="20" t="str">
        <f t="shared" ca="1" si="72"/>
        <v>Пн 23.11.20 18.40 П-107</v>
      </c>
      <c r="AM101" s="20" t="str">
        <f t="shared" si="72"/>
        <v/>
      </c>
      <c r="AN101" s="11" t="str">
        <f t="shared" ca="1" si="70"/>
        <v>Бурыгина</v>
      </c>
      <c r="AO101" s="10" t="str">
        <f t="shared" ca="1" si="89"/>
        <v/>
      </c>
      <c r="AP101" s="10" t="str">
        <f t="shared" ca="1" si="89"/>
        <v/>
      </c>
      <c r="AQ101" s="10" t="str">
        <f t="shared" ca="1" si="89"/>
        <v/>
      </c>
      <c r="AR101" s="10" t="str">
        <f t="shared" ca="1" si="89"/>
        <v/>
      </c>
      <c r="AS101" s="10" t="str">
        <f t="shared" ca="1" si="89"/>
        <v/>
      </c>
      <c r="AT101" s="10" t="str">
        <f t="shared" ca="1" si="85"/>
        <v/>
      </c>
      <c r="AU101" s="10" t="str">
        <f t="shared" ca="1" si="85"/>
        <v/>
      </c>
      <c r="AV101" s="10" t="e">
        <f t="shared" si="85"/>
        <v>#REF!</v>
      </c>
      <c r="AW101" s="10" t="str">
        <f t="shared" ca="1" si="85"/>
        <v>Пн 23.11.20 18.40 П-107 Бурыгина</v>
      </c>
      <c r="AX101" s="10" t="str">
        <f t="shared" si="85"/>
        <v/>
      </c>
      <c r="AZ101" s="12" t="str">
        <f t="shared" ca="1" si="90"/>
        <v/>
      </c>
      <c r="BA101" s="12" t="str">
        <f t="shared" ca="1" si="90"/>
        <v/>
      </c>
      <c r="BB101" s="12" t="str">
        <f t="shared" ca="1" si="90"/>
        <v/>
      </c>
      <c r="BC101" s="12" t="str">
        <f t="shared" ca="1" si="90"/>
        <v/>
      </c>
      <c r="BD101" s="12" t="str">
        <f t="shared" ca="1" si="90"/>
        <v/>
      </c>
      <c r="BE101" s="12" t="str">
        <f t="shared" ca="1" si="86"/>
        <v/>
      </c>
      <c r="BF101" s="12" t="str">
        <f t="shared" ca="1" si="86"/>
        <v/>
      </c>
      <c r="BG101" s="12" t="e">
        <f t="shared" si="86"/>
        <v>#REF!</v>
      </c>
      <c r="BH101" s="12">
        <f t="shared" ca="1" si="86"/>
        <v>101</v>
      </c>
      <c r="BI101" s="12" t="str">
        <f t="shared" si="86"/>
        <v/>
      </c>
    </row>
    <row r="102" spans="1:61" ht="23.25" customHeight="1" x14ac:dyDescent="0.2">
      <c r="A102" s="1">
        <f ca="1">IF(COUNTIF($D102:$L102," ")=10,"",IF(VLOOKUP(MAX($A$1:A101),$A$1:C101,3,FALSE)=0,"",MAX($A$1:A101)+1))</f>
        <v>102</v>
      </c>
      <c r="B102" s="13" t="str">
        <f>$B100</f>
        <v>Бурыгина Т.С.</v>
      </c>
      <c r="C102" s="2" t="str">
        <f ca="1">IF($B102="","",$R$3)</f>
        <v>Вт 24.11.20</v>
      </c>
      <c r="D102" s="14" t="str">
        <f t="shared" ref="D102:K102" ca="1" si="107">IF($B102&gt;"",IF(ISERROR(SEARCH($B102,S$3))," ",MID(S$3,FIND("%курс ",S$3,FIND($B102,S$3))+6,7)&amp;"
("&amp;MID(S$3,FIND("ауд.",S$3,FIND($B102,S$3))+4,FIND("№",S$3,FIND("ауд.",S$3,FIND($B102,S$3)))-(FIND("ауд.",S$3,FIND($B102,S$3))+4))&amp;")"),"")</f>
        <v xml:space="preserve"> </v>
      </c>
      <c r="E102" s="14" t="str">
        <f t="shared" ca="1" si="107"/>
        <v xml:space="preserve"> </v>
      </c>
      <c r="F102" s="14" t="str">
        <f t="shared" ca="1" si="107"/>
        <v xml:space="preserve"> </v>
      </c>
      <c r="G102" s="14" t="str">
        <f t="shared" ca="1" si="107"/>
        <v xml:space="preserve"> </v>
      </c>
      <c r="H102" s="14" t="str">
        <f t="shared" ca="1" si="107"/>
        <v xml:space="preserve"> </v>
      </c>
      <c r="I102" s="14" t="str">
        <f t="shared" ca="1" si="107"/>
        <v xml:space="preserve"> </v>
      </c>
      <c r="J102" s="14" t="str">
        <f t="shared" ca="1" si="107"/>
        <v xml:space="preserve"> </v>
      </c>
      <c r="K102" s="14" t="str">
        <f t="shared" ca="1" si="107"/>
        <v>П -11-1
(П-203)</v>
      </c>
      <c r="L102" s="14"/>
      <c r="M102" s="25"/>
      <c r="AD102" s="20" t="str">
        <f t="shared" ca="1" si="106"/>
        <v/>
      </c>
      <c r="AE102" s="20" t="str">
        <f t="shared" ca="1" si="106"/>
        <v/>
      </c>
      <c r="AF102" s="20" t="str">
        <f t="shared" ca="1" si="106"/>
        <v/>
      </c>
      <c r="AG102" s="20" t="str">
        <f t="shared" ca="1" si="106"/>
        <v/>
      </c>
      <c r="AH102" s="20" t="str">
        <f t="shared" ca="1" si="106"/>
        <v/>
      </c>
      <c r="AI102" s="20" t="str">
        <f t="shared" ca="1" si="106"/>
        <v/>
      </c>
      <c r="AJ102" s="20" t="str">
        <f t="shared" ca="1" si="106"/>
        <v/>
      </c>
      <c r="AK102" s="20" t="e">
        <f>IF(#REF!=" ","",IF(#REF!="","",CONCATENATE($C102," ",#REF!," ",MID(#REF!,10,5))))</f>
        <v>#REF!</v>
      </c>
      <c r="AL102" s="20" t="str">
        <f t="shared" ca="1" si="72"/>
        <v>Вт 24.11.20 18.40 П-203</v>
      </c>
      <c r="AM102" s="20" t="str">
        <f t="shared" si="72"/>
        <v/>
      </c>
      <c r="AN102" s="11" t="str">
        <f t="shared" ca="1" si="70"/>
        <v>Бурыгина</v>
      </c>
      <c r="AO102" s="10" t="str">
        <f t="shared" ca="1" si="89"/>
        <v/>
      </c>
      <c r="AP102" s="10" t="str">
        <f t="shared" ca="1" si="89"/>
        <v/>
      </c>
      <c r="AQ102" s="10" t="str">
        <f t="shared" ca="1" si="89"/>
        <v/>
      </c>
      <c r="AR102" s="10" t="str">
        <f t="shared" ca="1" si="89"/>
        <v/>
      </c>
      <c r="AS102" s="10" t="str">
        <f t="shared" ca="1" si="89"/>
        <v/>
      </c>
      <c r="AT102" s="10" t="str">
        <f t="shared" ca="1" si="85"/>
        <v/>
      </c>
      <c r="AU102" s="10" t="str">
        <f t="shared" ca="1" si="85"/>
        <v/>
      </c>
      <c r="AV102" s="10" t="e">
        <f t="shared" si="85"/>
        <v>#REF!</v>
      </c>
      <c r="AW102" s="10" t="str">
        <f t="shared" ca="1" si="85"/>
        <v>Вт 24.11.20 18.40 П-203 Бурыгина</v>
      </c>
      <c r="AX102" s="10" t="str">
        <f t="shared" si="85"/>
        <v/>
      </c>
      <c r="AZ102" s="12" t="str">
        <f t="shared" ca="1" si="90"/>
        <v/>
      </c>
      <c r="BA102" s="12" t="str">
        <f t="shared" ca="1" si="90"/>
        <v/>
      </c>
      <c r="BB102" s="12" t="str">
        <f t="shared" ca="1" si="90"/>
        <v/>
      </c>
      <c r="BC102" s="12" t="str">
        <f t="shared" ca="1" si="90"/>
        <v/>
      </c>
      <c r="BD102" s="12" t="str">
        <f t="shared" ca="1" si="90"/>
        <v/>
      </c>
      <c r="BE102" s="12" t="str">
        <f t="shared" ca="1" si="86"/>
        <v/>
      </c>
      <c r="BF102" s="12" t="str">
        <f t="shared" ca="1" si="86"/>
        <v/>
      </c>
      <c r="BG102" s="12" t="e">
        <f t="shared" si="86"/>
        <v>#REF!</v>
      </c>
      <c r="BH102" s="12">
        <f t="shared" ca="1" si="86"/>
        <v>102</v>
      </c>
      <c r="BI102" s="12" t="str">
        <f t="shared" si="86"/>
        <v/>
      </c>
    </row>
    <row r="103" spans="1:61" ht="23.25" customHeight="1" x14ac:dyDescent="0.2">
      <c r="A103" s="1">
        <f ca="1">IF(COUNTIF($D103:$L103," ")=10,"",IF(VLOOKUP(MAX($A$1:A102),$A$1:C102,3,FALSE)=0,"",MAX($A$1:A102)+1))</f>
        <v>103</v>
      </c>
      <c r="B103" s="13" t="str">
        <f>$B100</f>
        <v>Бурыгина Т.С.</v>
      </c>
      <c r="C103" s="2" t="str">
        <f ca="1">IF($B103="","",$R$4)</f>
        <v>Ср 25.11.20</v>
      </c>
      <c r="D103" s="14" t="str">
        <f t="shared" ref="D103:K103" ca="1" si="108">IF($B103&gt;"",IF(ISERROR(SEARCH($B103,S$4))," ",MID(S$4,FIND("%курс ",S$4,FIND($B103,S$4))+6,7)&amp;"
("&amp;MID(S$4,FIND("ауд.",S$4,FIND($B103,S$4))+4,FIND("№",S$4,FIND("ауд.",S$4,FIND($B103,S$4)))-(FIND("ауд.",S$4,FIND($B103,S$4))+4))&amp;")"),"")</f>
        <v xml:space="preserve"> </v>
      </c>
      <c r="E103" s="14" t="str">
        <f t="shared" ca="1" si="108"/>
        <v xml:space="preserve"> </v>
      </c>
      <c r="F103" s="14" t="str">
        <f t="shared" ca="1" si="108"/>
        <v xml:space="preserve"> </v>
      </c>
      <c r="G103" s="14" t="str">
        <f t="shared" ca="1" si="108"/>
        <v xml:space="preserve"> </v>
      </c>
      <c r="H103" s="14" t="str">
        <f t="shared" ca="1" si="108"/>
        <v xml:space="preserve"> </v>
      </c>
      <c r="I103" s="14" t="str">
        <f t="shared" ca="1" si="108"/>
        <v xml:space="preserve"> </v>
      </c>
      <c r="J103" s="14" t="str">
        <f t="shared" ca="1" si="108"/>
        <v xml:space="preserve"> </v>
      </c>
      <c r="K103" s="14" t="str">
        <f t="shared" ca="1" si="108"/>
        <v>П -11-1
(П-109)</v>
      </c>
      <c r="L103" s="14"/>
      <c r="M103" s="25"/>
      <c r="AD103" s="20" t="str">
        <f t="shared" ca="1" si="106"/>
        <v/>
      </c>
      <c r="AE103" s="20" t="str">
        <f t="shared" ca="1" si="106"/>
        <v/>
      </c>
      <c r="AF103" s="20" t="str">
        <f t="shared" ca="1" si="106"/>
        <v/>
      </c>
      <c r="AG103" s="20" t="str">
        <f t="shared" ca="1" si="106"/>
        <v/>
      </c>
      <c r="AH103" s="20" t="str">
        <f t="shared" ca="1" si="106"/>
        <v/>
      </c>
      <c r="AI103" s="20" t="str">
        <f t="shared" ca="1" si="106"/>
        <v/>
      </c>
      <c r="AJ103" s="20" t="str">
        <f t="shared" ca="1" si="106"/>
        <v/>
      </c>
      <c r="AK103" s="20" t="e">
        <f>IF(#REF!=" ","",IF(#REF!="","",CONCATENATE($C103," ",#REF!," ",MID(#REF!,10,5))))</f>
        <v>#REF!</v>
      </c>
      <c r="AL103" s="20" t="str">
        <f t="shared" ca="1" si="72"/>
        <v>Ср 25.11.20 18.40 П-109</v>
      </c>
      <c r="AM103" s="20" t="str">
        <f t="shared" si="72"/>
        <v/>
      </c>
      <c r="AN103" s="11" t="str">
        <f t="shared" ca="1" si="70"/>
        <v>Бурыгина</v>
      </c>
      <c r="AO103" s="10" t="str">
        <f t="shared" ca="1" si="89"/>
        <v/>
      </c>
      <c r="AP103" s="10" t="str">
        <f t="shared" ca="1" si="89"/>
        <v/>
      </c>
      <c r="AQ103" s="10" t="str">
        <f t="shared" ca="1" si="89"/>
        <v/>
      </c>
      <c r="AR103" s="10" t="str">
        <f t="shared" ca="1" si="89"/>
        <v/>
      </c>
      <c r="AS103" s="10" t="str">
        <f t="shared" ca="1" si="89"/>
        <v/>
      </c>
      <c r="AT103" s="10" t="str">
        <f t="shared" ca="1" si="85"/>
        <v/>
      </c>
      <c r="AU103" s="10" t="str">
        <f t="shared" ca="1" si="85"/>
        <v/>
      </c>
      <c r="AV103" s="10" t="e">
        <f t="shared" si="85"/>
        <v>#REF!</v>
      </c>
      <c r="AW103" s="10" t="str">
        <f t="shared" ca="1" si="85"/>
        <v>Ср 25.11.20 18.40 П-109 Бурыгина</v>
      </c>
      <c r="AX103" s="10" t="str">
        <f t="shared" si="85"/>
        <v/>
      </c>
      <c r="AZ103" s="12" t="str">
        <f t="shared" ca="1" si="90"/>
        <v/>
      </c>
      <c r="BA103" s="12" t="str">
        <f t="shared" ca="1" si="90"/>
        <v/>
      </c>
      <c r="BB103" s="12" t="str">
        <f t="shared" ca="1" si="90"/>
        <v/>
      </c>
      <c r="BC103" s="12" t="str">
        <f t="shared" ca="1" si="90"/>
        <v/>
      </c>
      <c r="BD103" s="12" t="str">
        <f t="shared" ca="1" si="90"/>
        <v/>
      </c>
      <c r="BE103" s="12" t="str">
        <f t="shared" ca="1" si="86"/>
        <v/>
      </c>
      <c r="BF103" s="12" t="str">
        <f t="shared" ca="1" si="86"/>
        <v/>
      </c>
      <c r="BG103" s="12" t="e">
        <f t="shared" si="86"/>
        <v>#REF!</v>
      </c>
      <c r="BH103" s="12">
        <f t="shared" ca="1" si="86"/>
        <v>103</v>
      </c>
      <c r="BI103" s="12" t="str">
        <f t="shared" si="86"/>
        <v/>
      </c>
    </row>
    <row r="104" spans="1:61" ht="23.25" customHeight="1" x14ac:dyDescent="0.2">
      <c r="A104" s="1">
        <f ca="1">IF(COUNTIF($D104:$L104," ")=10,"",IF(VLOOKUP(MAX($A$1:A103),$A$1:C103,3,FALSE)=0,"",MAX($A$1:A103)+1))</f>
        <v>104</v>
      </c>
      <c r="B104" s="13" t="str">
        <f>$B100</f>
        <v>Бурыгина Т.С.</v>
      </c>
      <c r="C104" s="2" t="str">
        <f ca="1">IF($B104="","",$R$5)</f>
        <v>Чт 26.11.20</v>
      </c>
      <c r="D104" s="23" t="str">
        <f t="shared" ref="D104:K104" ca="1" si="109">IF($B104&gt;"",IF(ISERROR(SEARCH($B104,S$5))," ",MID(S$5,FIND("%курс ",S$5,FIND($B104,S$5))+6,7)&amp;"
("&amp;MID(S$5,FIND("ауд.",S$5,FIND($B104,S$5))+4,FIND("№",S$5,FIND("ауд.",S$5,FIND($B104,S$5)))-(FIND("ауд.",S$5,FIND($B104,S$5))+4))&amp;")"),"")</f>
        <v xml:space="preserve"> </v>
      </c>
      <c r="E104" s="23" t="str">
        <f t="shared" ca="1" si="109"/>
        <v xml:space="preserve"> </v>
      </c>
      <c r="F104" s="23" t="str">
        <f t="shared" ca="1" si="109"/>
        <v xml:space="preserve"> </v>
      </c>
      <c r="G104" s="23" t="str">
        <f t="shared" ca="1" si="109"/>
        <v xml:space="preserve"> </v>
      </c>
      <c r="H104" s="23" t="str">
        <f t="shared" ca="1" si="109"/>
        <v xml:space="preserve"> </v>
      </c>
      <c r="I104" s="23" t="str">
        <f t="shared" ca="1" si="109"/>
        <v xml:space="preserve"> </v>
      </c>
      <c r="J104" s="23" t="str">
        <f t="shared" ca="1" si="109"/>
        <v xml:space="preserve"> </v>
      </c>
      <c r="K104" s="23" t="str">
        <f t="shared" ca="1" si="109"/>
        <v>П -11-1
(П-109)</v>
      </c>
      <c r="L104" s="23"/>
      <c r="M104" s="25"/>
      <c r="AD104" s="20" t="str">
        <f t="shared" ca="1" si="106"/>
        <v/>
      </c>
      <c r="AE104" s="20" t="str">
        <f t="shared" ca="1" si="106"/>
        <v/>
      </c>
      <c r="AF104" s="20" t="str">
        <f t="shared" ca="1" si="106"/>
        <v/>
      </c>
      <c r="AG104" s="20" t="str">
        <f t="shared" ca="1" si="106"/>
        <v/>
      </c>
      <c r="AH104" s="20" t="str">
        <f t="shared" ca="1" si="106"/>
        <v/>
      </c>
      <c r="AI104" s="20" t="str">
        <f t="shared" ca="1" si="106"/>
        <v/>
      </c>
      <c r="AJ104" s="20" t="str">
        <f t="shared" ca="1" si="106"/>
        <v/>
      </c>
      <c r="AK104" s="20" t="e">
        <f>IF(#REF!=" ","",IF(#REF!="","",CONCATENATE($C104," ",#REF!," ",MID(#REF!,10,5))))</f>
        <v>#REF!</v>
      </c>
      <c r="AL104" s="20" t="str">
        <f t="shared" ca="1" si="72"/>
        <v>Чт 26.11.20 18.40 П-109</v>
      </c>
      <c r="AM104" s="20" t="str">
        <f t="shared" si="72"/>
        <v/>
      </c>
      <c r="AN104" s="11" t="str">
        <f t="shared" ca="1" si="70"/>
        <v>Бурыгина</v>
      </c>
      <c r="AO104" s="10" t="str">
        <f t="shared" ca="1" si="89"/>
        <v/>
      </c>
      <c r="AP104" s="10" t="str">
        <f t="shared" ca="1" si="89"/>
        <v/>
      </c>
      <c r="AQ104" s="10" t="str">
        <f t="shared" ca="1" si="89"/>
        <v/>
      </c>
      <c r="AR104" s="10" t="str">
        <f t="shared" ca="1" si="89"/>
        <v/>
      </c>
      <c r="AS104" s="10" t="str">
        <f t="shared" ca="1" si="89"/>
        <v/>
      </c>
      <c r="AT104" s="10" t="str">
        <f t="shared" ca="1" si="85"/>
        <v/>
      </c>
      <c r="AU104" s="10" t="str">
        <f t="shared" ca="1" si="85"/>
        <v/>
      </c>
      <c r="AV104" s="10" t="e">
        <f t="shared" si="85"/>
        <v>#REF!</v>
      </c>
      <c r="AW104" s="10" t="str">
        <f t="shared" ca="1" si="85"/>
        <v>Чт 26.11.20 18.40 П-109 Бурыгина</v>
      </c>
      <c r="AX104" s="10" t="str">
        <f t="shared" si="85"/>
        <v/>
      </c>
      <c r="AZ104" s="12" t="str">
        <f t="shared" ca="1" si="90"/>
        <v/>
      </c>
      <c r="BA104" s="12" t="str">
        <f t="shared" ca="1" si="90"/>
        <v/>
      </c>
      <c r="BB104" s="12" t="str">
        <f t="shared" ca="1" si="90"/>
        <v/>
      </c>
      <c r="BC104" s="12" t="str">
        <f t="shared" ca="1" si="90"/>
        <v/>
      </c>
      <c r="BD104" s="12" t="str">
        <f t="shared" ca="1" si="90"/>
        <v/>
      </c>
      <c r="BE104" s="12" t="str">
        <f t="shared" ca="1" si="86"/>
        <v/>
      </c>
      <c r="BF104" s="12" t="str">
        <f t="shared" ca="1" si="86"/>
        <v/>
      </c>
      <c r="BG104" s="12" t="e">
        <f t="shared" si="86"/>
        <v>#REF!</v>
      </c>
      <c r="BH104" s="12">
        <f t="shared" ca="1" si="86"/>
        <v>104</v>
      </c>
      <c r="BI104" s="12" t="str">
        <f t="shared" si="86"/>
        <v/>
      </c>
    </row>
    <row r="105" spans="1:61" ht="23.25" customHeight="1" x14ac:dyDescent="0.2">
      <c r="A105" s="1">
        <f ca="1">IF(COUNTIF($D105:$L105," ")=10,"",IF(VLOOKUP(MAX($A$1:A104),$A$1:C104,3,FALSE)=0,"",MAX($A$1:A104)+1))</f>
        <v>105</v>
      </c>
      <c r="B105" s="13" t="str">
        <f>$B100</f>
        <v>Бурыгина Т.С.</v>
      </c>
      <c r="C105" s="2" t="str">
        <f ca="1">IF($B105="","",$R$6)</f>
        <v>Пт 27.11.20</v>
      </c>
      <c r="D105" s="23" t="str">
        <f t="shared" ref="D105:K105" ca="1" si="110">IF($B105&gt;"",IF(ISERROR(SEARCH($B105,S$6))," ",MID(S$6,FIND("%курс ",S$6,FIND($B105,S$6))+6,7)&amp;"
("&amp;MID(S$6,FIND("ауд.",S$6,FIND($B105,S$6))+4,FIND("№",S$6,FIND("ауд.",S$6,FIND($B105,S$6)))-(FIND("ауд.",S$6,FIND($B105,S$6))+4))&amp;")"),"")</f>
        <v xml:space="preserve"> </v>
      </c>
      <c r="E105" s="23" t="str">
        <f t="shared" ca="1" si="110"/>
        <v xml:space="preserve"> </v>
      </c>
      <c r="F105" s="23" t="str">
        <f t="shared" ca="1" si="110"/>
        <v xml:space="preserve"> </v>
      </c>
      <c r="G105" s="23" t="str">
        <f t="shared" ca="1" si="110"/>
        <v xml:space="preserve"> </v>
      </c>
      <c r="H105" s="23" t="str">
        <f t="shared" ca="1" si="110"/>
        <v xml:space="preserve"> </v>
      </c>
      <c r="I105" s="23" t="str">
        <f t="shared" ca="1" si="110"/>
        <v xml:space="preserve"> </v>
      </c>
      <c r="J105" s="23" t="str">
        <f t="shared" ca="1" si="110"/>
        <v>П -11-1
(П-203)</v>
      </c>
      <c r="K105" s="23" t="str">
        <f t="shared" ca="1" si="110"/>
        <v>П -11-1
(П-205)</v>
      </c>
      <c r="L105" s="23"/>
      <c r="M105" s="25"/>
      <c r="AD105" s="20" t="str">
        <f t="shared" ca="1" si="106"/>
        <v/>
      </c>
      <c r="AE105" s="20" t="str">
        <f t="shared" ca="1" si="106"/>
        <v/>
      </c>
      <c r="AF105" s="20" t="str">
        <f t="shared" ca="1" si="106"/>
        <v/>
      </c>
      <c r="AG105" s="20" t="str">
        <f t="shared" ca="1" si="106"/>
        <v/>
      </c>
      <c r="AH105" s="20" t="str">
        <f t="shared" ca="1" si="106"/>
        <v/>
      </c>
      <c r="AI105" s="20" t="str">
        <f t="shared" ca="1" si="106"/>
        <v/>
      </c>
      <c r="AJ105" s="20" t="str">
        <f t="shared" ca="1" si="106"/>
        <v>Пт 27.11.20 17.00 П-203</v>
      </c>
      <c r="AK105" s="20" t="e">
        <f>IF(#REF!=" ","",IF(#REF!="","",CONCATENATE($C105," ",#REF!," ",MID(#REF!,10,5))))</f>
        <v>#REF!</v>
      </c>
      <c r="AL105" s="20" t="str">
        <f t="shared" ca="1" si="72"/>
        <v>Пт 27.11.20 18.40 П-205</v>
      </c>
      <c r="AM105" s="20" t="str">
        <f t="shared" si="72"/>
        <v/>
      </c>
      <c r="AN105" s="11" t="str">
        <f t="shared" ca="1" si="70"/>
        <v>Бурыгина</v>
      </c>
      <c r="AO105" s="10" t="str">
        <f t="shared" ca="1" si="89"/>
        <v/>
      </c>
      <c r="AP105" s="10" t="str">
        <f t="shared" ca="1" si="89"/>
        <v/>
      </c>
      <c r="AQ105" s="10" t="str">
        <f t="shared" ca="1" si="89"/>
        <v/>
      </c>
      <c r="AR105" s="10" t="str">
        <f t="shared" ca="1" si="89"/>
        <v/>
      </c>
      <c r="AS105" s="10" t="str">
        <f t="shared" ca="1" si="89"/>
        <v/>
      </c>
      <c r="AT105" s="10" t="str">
        <f t="shared" ca="1" si="85"/>
        <v/>
      </c>
      <c r="AU105" s="10" t="str">
        <f t="shared" ca="1" si="85"/>
        <v>Пт 27.11.20 17.00 П-203 Бурыгина</v>
      </c>
      <c r="AV105" s="10" t="e">
        <f t="shared" si="85"/>
        <v>#REF!</v>
      </c>
      <c r="AW105" s="10" t="str">
        <f t="shared" ca="1" si="85"/>
        <v>Пт 27.11.20 18.40 П-205 Бурыгина</v>
      </c>
      <c r="AX105" s="10" t="str">
        <f t="shared" si="85"/>
        <v/>
      </c>
      <c r="AZ105" s="12" t="str">
        <f t="shared" ca="1" si="90"/>
        <v/>
      </c>
      <c r="BA105" s="12" t="str">
        <f t="shared" ca="1" si="90"/>
        <v/>
      </c>
      <c r="BB105" s="12" t="str">
        <f t="shared" ca="1" si="90"/>
        <v/>
      </c>
      <c r="BC105" s="12" t="str">
        <f t="shared" ca="1" si="90"/>
        <v/>
      </c>
      <c r="BD105" s="12" t="str">
        <f t="shared" ca="1" si="90"/>
        <v/>
      </c>
      <c r="BE105" s="12" t="str">
        <f t="shared" ca="1" si="86"/>
        <v/>
      </c>
      <c r="BF105" s="12">
        <f t="shared" ca="1" si="86"/>
        <v>105</v>
      </c>
      <c r="BG105" s="12" t="e">
        <f t="shared" si="86"/>
        <v>#REF!</v>
      </c>
      <c r="BH105" s="12">
        <f t="shared" ca="1" si="86"/>
        <v>105</v>
      </c>
      <c r="BI105" s="12" t="str">
        <f t="shared" si="86"/>
        <v/>
      </c>
    </row>
    <row r="106" spans="1:61" ht="23.25" customHeight="1" x14ac:dyDescent="0.2">
      <c r="A106" s="1">
        <f ca="1">IF(COUNTIF($D106:$L106," ")=10,"",IF(VLOOKUP(MAX($A$1:A105),$A$1:C105,3,FALSE)=0,"",MAX($A$1:A105)+1))</f>
        <v>106</v>
      </c>
      <c r="B106" s="13" t="str">
        <f>$B100</f>
        <v>Бурыгина Т.С.</v>
      </c>
      <c r="C106" s="2" t="str">
        <f ca="1">IF($B106="","",$R$7)</f>
        <v>Сб 28.11.20</v>
      </c>
      <c r="D106" s="23" t="str">
        <f t="shared" ref="D106:K106" ca="1" si="111">IF($B106&gt;"",IF(ISERROR(SEARCH($B106,S$7))," ",MID(S$7,FIND("%курс ",S$7,FIND($B106,S$7))+6,7)&amp;"
("&amp;MID(S$7,FIND("ауд.",S$7,FIND($B106,S$7))+4,FIND("№",S$7,FIND("ауд.",S$7,FIND($B106,S$7)))-(FIND("ауд.",S$7,FIND($B106,S$7))+4))&amp;")"),"")</f>
        <v>П -11-1
(П-302)</v>
      </c>
      <c r="E106" s="23" t="str">
        <f t="shared" ca="1" si="111"/>
        <v>П -11-1
(П-302)</v>
      </c>
      <c r="F106" s="23" t="str">
        <f t="shared" ca="1" si="111"/>
        <v>П -11-1
(П-302)</v>
      </c>
      <c r="G106" s="23" t="str">
        <f t="shared" ca="1" si="111"/>
        <v xml:space="preserve"> </v>
      </c>
      <c r="H106" s="23" t="str">
        <f t="shared" ca="1" si="111"/>
        <v>П -11-1
(П-302)</v>
      </c>
      <c r="I106" s="23" t="str">
        <f t="shared" ca="1" si="111"/>
        <v xml:space="preserve"> </v>
      </c>
      <c r="J106" s="23" t="str">
        <f t="shared" ca="1" si="111"/>
        <v xml:space="preserve"> </v>
      </c>
      <c r="K106" s="23" t="str">
        <f t="shared" ca="1" si="111"/>
        <v xml:space="preserve"> </v>
      </c>
      <c r="L106" s="23"/>
      <c r="M106" s="17"/>
      <c r="AD106" s="20" t="str">
        <f t="shared" ca="1" si="106"/>
        <v>Сб 28.11.20  8.00 П-302</v>
      </c>
      <c r="AE106" s="20" t="str">
        <f t="shared" ca="1" si="106"/>
        <v>Сб 28.11.20  9.40 П-302</v>
      </c>
      <c r="AF106" s="20" t="str">
        <f t="shared" ca="1" si="106"/>
        <v>Сб 28.11.20 11.20 П-302</v>
      </c>
      <c r="AG106" s="20" t="str">
        <f t="shared" ca="1" si="106"/>
        <v/>
      </c>
      <c r="AH106" s="20" t="str">
        <f t="shared" ca="1" si="106"/>
        <v>Сб 28.11.20 13.30 П-302</v>
      </c>
      <c r="AI106" s="20" t="str">
        <f t="shared" ca="1" si="106"/>
        <v/>
      </c>
      <c r="AJ106" s="20" t="str">
        <f t="shared" ca="1" si="106"/>
        <v/>
      </c>
      <c r="AK106" s="20" t="e">
        <f>IF(#REF!=" ","",IF(#REF!="","",CONCATENATE($C106," ",#REF!," ",MID(#REF!,10,5))))</f>
        <v>#REF!</v>
      </c>
      <c r="AL106" s="20" t="str">
        <f t="shared" ca="1" si="72"/>
        <v/>
      </c>
      <c r="AM106" s="20" t="str">
        <f t="shared" si="72"/>
        <v/>
      </c>
      <c r="AN106" s="11" t="str">
        <f t="shared" ca="1" si="70"/>
        <v>Бурыгина</v>
      </c>
      <c r="AO106" s="10" t="str">
        <f t="shared" ca="1" si="89"/>
        <v>Сб 28.11.20  8.00 П-302 Бурыгина</v>
      </c>
      <c r="AP106" s="10" t="str">
        <f t="shared" ca="1" si="89"/>
        <v>Сб 28.11.20  9.40 П-302 Бурыгина</v>
      </c>
      <c r="AQ106" s="10" t="str">
        <f t="shared" ca="1" si="89"/>
        <v>Сб 28.11.20 11.20 П-302 Бурыгина</v>
      </c>
      <c r="AR106" s="10" t="str">
        <f t="shared" ca="1" si="89"/>
        <v/>
      </c>
      <c r="AS106" s="10" t="str">
        <f t="shared" ca="1" si="89"/>
        <v>Сб 28.11.20 13.30 П-302 Бурыгина</v>
      </c>
      <c r="AT106" s="10" t="str">
        <f t="shared" ca="1" si="85"/>
        <v/>
      </c>
      <c r="AU106" s="10" t="str">
        <f t="shared" ca="1" si="85"/>
        <v/>
      </c>
      <c r="AV106" s="10" t="e">
        <f t="shared" si="85"/>
        <v>#REF!</v>
      </c>
      <c r="AW106" s="10" t="str">
        <f t="shared" ca="1" si="85"/>
        <v/>
      </c>
      <c r="AX106" s="10" t="str">
        <f t="shared" si="85"/>
        <v/>
      </c>
      <c r="AZ106" s="12">
        <f t="shared" ca="1" si="90"/>
        <v>106</v>
      </c>
      <c r="BA106" s="12">
        <f t="shared" ca="1" si="90"/>
        <v>106</v>
      </c>
      <c r="BB106" s="12">
        <f t="shared" ca="1" si="90"/>
        <v>106</v>
      </c>
      <c r="BC106" s="12" t="str">
        <f t="shared" ca="1" si="90"/>
        <v/>
      </c>
      <c r="BD106" s="12">
        <f t="shared" ca="1" si="90"/>
        <v>106</v>
      </c>
      <c r="BE106" s="12" t="str">
        <f t="shared" ca="1" si="86"/>
        <v/>
      </c>
      <c r="BF106" s="12" t="str">
        <f t="shared" ca="1" si="86"/>
        <v/>
      </c>
      <c r="BG106" s="12" t="e">
        <f t="shared" si="86"/>
        <v>#REF!</v>
      </c>
      <c r="BH106" s="12" t="str">
        <f t="shared" ca="1" si="86"/>
        <v/>
      </c>
      <c r="BI106" s="12" t="str">
        <f t="shared" si="86"/>
        <v/>
      </c>
    </row>
    <row r="107" spans="1:61" ht="23.25" customHeight="1" x14ac:dyDescent="0.2">
      <c r="A107" s="1">
        <f ca="1">IF(COUNTIF($D107:$L107," ")=10,"",IF(VLOOKUP(MAX($A$1:A106),$A$1:C106,3,FALSE)=0,"",MAX($A$1:A106)+1))</f>
        <v>107</v>
      </c>
      <c r="B107" s="13" t="str">
        <f>$B100</f>
        <v>Бурыгина Т.С.</v>
      </c>
      <c r="C107" s="2" t="str">
        <f ca="1">IF($B107="","",$R$8)</f>
        <v>Вс 29.11.20</v>
      </c>
      <c r="D107" s="23" t="str">
        <f t="shared" ref="D107:K107" ca="1" si="112">IF($B107&gt;"",IF(ISERROR(SEARCH($B107,S$8))," ",MID(S$8,FIND("%курс ",S$8,FIND($B107,S$8))+6,7)&amp;"
("&amp;MID(S$8,FIND("ауд.",S$8,FIND($B107,S$8))+4,FIND("№",S$8,FIND("ауд.",S$8,FIND($B107,S$8)))-(FIND("ауд.",S$8,FIND($B107,S$8))+4))&amp;")"),"")</f>
        <v xml:space="preserve"> </v>
      </c>
      <c r="E107" s="23" t="str">
        <f t="shared" ca="1" si="112"/>
        <v xml:space="preserve"> </v>
      </c>
      <c r="F107" s="23" t="str">
        <f t="shared" ca="1" si="112"/>
        <v xml:space="preserve"> </v>
      </c>
      <c r="G107" s="23" t="str">
        <f t="shared" ca="1" si="112"/>
        <v xml:space="preserve"> </v>
      </c>
      <c r="H107" s="23" t="str">
        <f t="shared" ca="1" si="112"/>
        <v xml:space="preserve"> </v>
      </c>
      <c r="I107" s="23" t="str">
        <f t="shared" ca="1" si="112"/>
        <v xml:space="preserve"> </v>
      </c>
      <c r="J107" s="23" t="str">
        <f t="shared" ca="1" si="112"/>
        <v xml:space="preserve"> </v>
      </c>
      <c r="K107" s="23" t="str">
        <f t="shared" ca="1" si="112"/>
        <v xml:space="preserve"> </v>
      </c>
      <c r="L107" s="23"/>
      <c r="M107" s="25"/>
      <c r="AD107" s="20" t="str">
        <f t="shared" ca="1" si="106"/>
        <v/>
      </c>
      <c r="AE107" s="20" t="str">
        <f t="shared" ca="1" si="106"/>
        <v/>
      </c>
      <c r="AF107" s="20" t="str">
        <f t="shared" ca="1" si="106"/>
        <v/>
      </c>
      <c r="AG107" s="20" t="str">
        <f t="shared" ca="1" si="106"/>
        <v/>
      </c>
      <c r="AH107" s="20" t="str">
        <f t="shared" ca="1" si="106"/>
        <v/>
      </c>
      <c r="AI107" s="20" t="str">
        <f t="shared" ca="1" si="106"/>
        <v/>
      </c>
      <c r="AJ107" s="20" t="str">
        <f t="shared" ca="1" si="106"/>
        <v/>
      </c>
      <c r="AK107" s="20" t="e">
        <f>IF(#REF!=" ","",IF(#REF!="","",CONCATENATE($C107," ",#REF!," ",MID(#REF!,10,5))))</f>
        <v>#REF!</v>
      </c>
      <c r="AL107" s="20" t="str">
        <f t="shared" ca="1" si="72"/>
        <v/>
      </c>
      <c r="AM107" s="20" t="str">
        <f t="shared" si="72"/>
        <v/>
      </c>
      <c r="AN107" s="11" t="str">
        <f t="shared" ca="1" si="70"/>
        <v>Бурыгина</v>
      </c>
      <c r="AO107" s="10" t="str">
        <f t="shared" ca="1" si="89"/>
        <v/>
      </c>
      <c r="AP107" s="10" t="str">
        <f t="shared" ca="1" si="89"/>
        <v/>
      </c>
      <c r="AQ107" s="10" t="str">
        <f t="shared" ca="1" si="89"/>
        <v/>
      </c>
      <c r="AR107" s="10" t="str">
        <f t="shared" ca="1" si="89"/>
        <v/>
      </c>
      <c r="AS107" s="10" t="str">
        <f t="shared" ca="1" si="89"/>
        <v/>
      </c>
      <c r="AT107" s="10" t="str">
        <f t="shared" ca="1" si="85"/>
        <v/>
      </c>
      <c r="AU107" s="10" t="str">
        <f t="shared" ca="1" si="85"/>
        <v/>
      </c>
      <c r="AV107" s="10" t="e">
        <f t="shared" si="85"/>
        <v>#REF!</v>
      </c>
      <c r="AW107" s="10" t="str">
        <f t="shared" ca="1" si="85"/>
        <v/>
      </c>
      <c r="AX107" s="10" t="str">
        <f t="shared" si="85"/>
        <v/>
      </c>
      <c r="AZ107" s="12" t="str">
        <f t="shared" ca="1" si="90"/>
        <v/>
      </c>
      <c r="BA107" s="12" t="str">
        <f t="shared" ca="1" si="90"/>
        <v/>
      </c>
      <c r="BB107" s="12" t="str">
        <f t="shared" ca="1" si="90"/>
        <v/>
      </c>
      <c r="BC107" s="12" t="str">
        <f t="shared" ca="1" si="90"/>
        <v/>
      </c>
      <c r="BD107" s="12" t="str">
        <f t="shared" ca="1" si="90"/>
        <v/>
      </c>
      <c r="BE107" s="12" t="str">
        <f t="shared" ca="1" si="86"/>
        <v/>
      </c>
      <c r="BF107" s="12" t="str">
        <f t="shared" ca="1" si="86"/>
        <v/>
      </c>
      <c r="BG107" s="12" t="e">
        <f t="shared" si="86"/>
        <v>#REF!</v>
      </c>
      <c r="BH107" s="12" t="str">
        <f t="shared" ca="1" si="86"/>
        <v/>
      </c>
      <c r="BI107" s="12" t="str">
        <f t="shared" si="86"/>
        <v/>
      </c>
    </row>
    <row r="108" spans="1:61" ht="23.25" customHeight="1" x14ac:dyDescent="0.2">
      <c r="A108" s="1">
        <f ca="1">IF(COUNTIF($D108:$L108," ")=10,"",IF(VLOOKUP(MAX($A$1:A107),$A$1:C107,3,FALSE)=0,"",MAX($A$1:A107)+1))</f>
        <v>108</v>
      </c>
      <c r="C108" s="2"/>
      <c r="D108" s="23"/>
      <c r="E108" s="23"/>
      <c r="F108" s="23"/>
      <c r="G108" s="23"/>
      <c r="H108" s="23"/>
      <c r="I108" s="23"/>
      <c r="J108" s="23"/>
      <c r="K108" s="23"/>
      <c r="L108" s="23"/>
      <c r="M108" s="25"/>
      <c r="AD108" s="20"/>
      <c r="AE108" s="20"/>
      <c r="AF108" s="20"/>
      <c r="AG108" s="20"/>
      <c r="AH108" s="20"/>
      <c r="AI108" s="20"/>
      <c r="AJ108" s="20"/>
      <c r="AK108" s="20"/>
      <c r="AL108" s="20"/>
      <c r="AM108" s="20"/>
      <c r="AN108" s="11" t="str">
        <f t="shared" si="70"/>
        <v/>
      </c>
      <c r="AO108" s="10" t="str">
        <f t="shared" si="89"/>
        <v/>
      </c>
      <c r="AP108" s="10" t="str">
        <f t="shared" si="89"/>
        <v/>
      </c>
      <c r="AQ108" s="10" t="str">
        <f t="shared" si="89"/>
        <v/>
      </c>
      <c r="AR108" s="10" t="str">
        <f t="shared" si="89"/>
        <v/>
      </c>
      <c r="AS108" s="10" t="str">
        <f t="shared" si="89"/>
        <v/>
      </c>
      <c r="AT108" s="10" t="str">
        <f t="shared" si="85"/>
        <v/>
      </c>
      <c r="AU108" s="10" t="str">
        <f t="shared" si="85"/>
        <v/>
      </c>
      <c r="AV108" s="10" t="str">
        <f t="shared" si="85"/>
        <v/>
      </c>
      <c r="AW108" s="10" t="str">
        <f t="shared" si="85"/>
        <v/>
      </c>
      <c r="AX108" s="10" t="str">
        <f t="shared" si="85"/>
        <v/>
      </c>
      <c r="AZ108" s="12" t="str">
        <f t="shared" si="90"/>
        <v/>
      </c>
      <c r="BA108" s="12" t="str">
        <f t="shared" si="90"/>
        <v/>
      </c>
      <c r="BB108" s="12" t="str">
        <f t="shared" si="90"/>
        <v/>
      </c>
      <c r="BC108" s="12" t="str">
        <f t="shared" si="90"/>
        <v/>
      </c>
      <c r="BD108" s="12" t="str">
        <f t="shared" si="90"/>
        <v/>
      </c>
      <c r="BE108" s="12" t="str">
        <f t="shared" si="86"/>
        <v/>
      </c>
      <c r="BF108" s="12" t="str">
        <f t="shared" si="86"/>
        <v/>
      </c>
      <c r="BG108" s="12" t="str">
        <f t="shared" si="86"/>
        <v/>
      </c>
      <c r="BH108" s="12" t="str">
        <f t="shared" si="86"/>
        <v/>
      </c>
      <c r="BI108" s="12" t="str">
        <f t="shared" si="86"/>
        <v/>
      </c>
    </row>
    <row r="109" spans="1:61" ht="23.25" customHeight="1" x14ac:dyDescent="0.2">
      <c r="A109" s="1">
        <f ca="1">IF(COUNTIF($D110:$L116," ")=70,"",MAX($A$1:A108)+1)</f>
        <v>109</v>
      </c>
      <c r="B109" s="2" t="str">
        <f>IF($C109="","",$C109)</f>
        <v>Бурьян Н.Н.</v>
      </c>
      <c r="C109" s="3" t="str">
        <f>IF(ISERROR(VLOOKUP((ROW()-1)/9+1,'[1]Преподавательский состав'!$A$2:$B$181,2,FALSE)),"",VLOOKUP((ROW()-1)/9+1,'[1]Преподавательский состав'!$A$2:$B$181,2,FALSE))</f>
        <v>Бурьян Н.Н.</v>
      </c>
      <c r="D109" s="3" t="str">
        <f>IF($C109="","",T(" 8.00"))</f>
        <v xml:space="preserve"> 8.00</v>
      </c>
      <c r="E109" s="3" t="str">
        <f>IF($C109="","",T(" 9.40"))</f>
        <v xml:space="preserve"> 9.40</v>
      </c>
      <c r="F109" s="3" t="str">
        <f>IF($C109="","",T("11.20"))</f>
        <v>11.20</v>
      </c>
      <c r="G109" s="4" t="str">
        <f>IF($C109="","",T(""))</f>
        <v/>
      </c>
      <c r="H109" s="4" t="str">
        <f>IF($C109="","",T("13.30"))</f>
        <v>13.30</v>
      </c>
      <c r="I109" s="4" t="str">
        <f>IF($C109="","",T("15.10"))</f>
        <v>15.10</v>
      </c>
      <c r="J109" s="3" t="str">
        <f>IF($C109="","",T("17.00"))</f>
        <v>17.00</v>
      </c>
      <c r="K109" s="3" t="str">
        <f>IF($C109="","",T("18.40"))</f>
        <v>18.40</v>
      </c>
      <c r="L109" s="3"/>
      <c r="M109" s="25"/>
      <c r="AD109" s="20"/>
      <c r="AE109" s="20"/>
      <c r="AF109" s="20"/>
      <c r="AG109" s="20"/>
      <c r="AH109" s="20"/>
      <c r="AI109" s="20"/>
      <c r="AJ109" s="20"/>
      <c r="AK109" s="20"/>
      <c r="AL109" s="20"/>
      <c r="AM109" s="20"/>
      <c r="AN109" s="11" t="str">
        <f t="shared" si="70"/>
        <v/>
      </c>
      <c r="AO109" s="10" t="str">
        <f t="shared" si="89"/>
        <v/>
      </c>
      <c r="AP109" s="10" t="str">
        <f t="shared" si="89"/>
        <v/>
      </c>
      <c r="AQ109" s="10" t="str">
        <f t="shared" si="89"/>
        <v/>
      </c>
      <c r="AR109" s="10" t="str">
        <f t="shared" si="89"/>
        <v/>
      </c>
      <c r="AS109" s="10" t="str">
        <f t="shared" si="89"/>
        <v/>
      </c>
      <c r="AT109" s="10" t="str">
        <f t="shared" si="85"/>
        <v/>
      </c>
      <c r="AU109" s="10" t="str">
        <f t="shared" si="85"/>
        <v/>
      </c>
      <c r="AV109" s="10" t="str">
        <f t="shared" si="85"/>
        <v/>
      </c>
      <c r="AW109" s="10" t="str">
        <f t="shared" si="85"/>
        <v/>
      </c>
      <c r="AX109" s="10" t="str">
        <f t="shared" si="85"/>
        <v/>
      </c>
      <c r="AZ109" s="12" t="str">
        <f t="shared" si="90"/>
        <v/>
      </c>
      <c r="BA109" s="12" t="str">
        <f t="shared" si="90"/>
        <v/>
      </c>
      <c r="BB109" s="12" t="str">
        <f t="shared" si="90"/>
        <v/>
      </c>
      <c r="BC109" s="12" t="str">
        <f t="shared" si="90"/>
        <v/>
      </c>
      <c r="BD109" s="12" t="str">
        <f t="shared" si="90"/>
        <v/>
      </c>
      <c r="BE109" s="12" t="str">
        <f t="shared" si="86"/>
        <v/>
      </c>
      <c r="BF109" s="12" t="str">
        <f t="shared" si="86"/>
        <v/>
      </c>
      <c r="BG109" s="12" t="str">
        <f t="shared" si="86"/>
        <v/>
      </c>
      <c r="BH109" s="12" t="str">
        <f t="shared" si="86"/>
        <v/>
      </c>
      <c r="BI109" s="12" t="str">
        <f t="shared" si="86"/>
        <v/>
      </c>
    </row>
    <row r="110" spans="1:61" ht="23.25" customHeight="1" x14ac:dyDescent="0.2">
      <c r="A110" s="1">
        <f ca="1">IF(COUNTIF($D110:$L110," ")=10,"",IF(VLOOKUP(MAX($A$1:A109),$A$1:C109,3,FALSE)=0,"",MAX($A$1:A109)+1))</f>
        <v>110</v>
      </c>
      <c r="B110" s="13" t="str">
        <f>$B109</f>
        <v>Бурьян Н.Н.</v>
      </c>
      <c r="C110" s="2" t="str">
        <f ca="1">IF($B110="","",$R$2)</f>
        <v>Пн 23.11.20</v>
      </c>
      <c r="D110" s="14" t="str">
        <f t="shared" ref="D110:K110" ca="1" si="113">IF($B110&gt;"",IF(ISERROR(SEARCH($B110,S$2))," ",MID(S$2,FIND("%курс ",S$2,FIND($B110,S$2))+6,7)&amp;"
("&amp;MID(S$2,FIND("ауд.",S$2,FIND($B110,S$2))+4,FIND("№",S$2,FIND("ауд.",S$2,FIND($B110,S$2)))-(FIND("ауд.",S$2,FIND($B110,S$2))+4))&amp;")"),"")</f>
        <v xml:space="preserve"> </v>
      </c>
      <c r="E110" s="14" t="str">
        <f t="shared" ca="1" si="113"/>
        <v>СА-11-2
(ДОТ)</v>
      </c>
      <c r="F110" s="14" t="str">
        <f t="shared" ca="1" si="113"/>
        <v xml:space="preserve"> </v>
      </c>
      <c r="G110" s="14" t="str">
        <f t="shared" ca="1" si="113"/>
        <v xml:space="preserve"> </v>
      </c>
      <c r="H110" s="14" t="str">
        <f t="shared" ca="1" si="113"/>
        <v xml:space="preserve"> </v>
      </c>
      <c r="I110" s="14" t="str">
        <f t="shared" ca="1" si="113"/>
        <v>П -11-1
(П-302)</v>
      </c>
      <c r="J110" s="14" t="str">
        <f t="shared" ca="1" si="113"/>
        <v>П -11-1
(П-302)</v>
      </c>
      <c r="K110" s="14" t="str">
        <f t="shared" ca="1" si="113"/>
        <v xml:space="preserve"> </v>
      </c>
      <c r="L110" s="14"/>
      <c r="M110" s="25"/>
      <c r="AD110" s="20" t="str">
        <f t="shared" ref="AD110:AJ116" ca="1" si="114">IF(D110=" ","",IF(D110="","",CONCATENATE($C110," ",D$1," ",MID(D110,10,5))))</f>
        <v/>
      </c>
      <c r="AE110" s="20" t="str">
        <f t="shared" ca="1" si="114"/>
        <v>Пн 23.11.20  9.40 ДОТ)</v>
      </c>
      <c r="AF110" s="20" t="str">
        <f t="shared" ca="1" si="114"/>
        <v/>
      </c>
      <c r="AG110" s="20" t="str">
        <f t="shared" ca="1" si="114"/>
        <v/>
      </c>
      <c r="AH110" s="20" t="str">
        <f t="shared" ca="1" si="114"/>
        <v/>
      </c>
      <c r="AI110" s="20" t="str">
        <f t="shared" ca="1" si="114"/>
        <v>Пн 23.11.20 15.10 П-302</v>
      </c>
      <c r="AJ110" s="20" t="str">
        <f t="shared" ca="1" si="114"/>
        <v>Пн 23.11.20 17.00 П-302</v>
      </c>
      <c r="AK110" s="20" t="e">
        <f>IF(#REF!=" ","",IF(#REF!="","",CONCATENATE($C110," ",#REF!," ",MID(#REF!,10,5))))</f>
        <v>#REF!</v>
      </c>
      <c r="AL110" s="20" t="str">
        <f t="shared" ca="1" si="72"/>
        <v/>
      </c>
      <c r="AM110" s="20" t="str">
        <f t="shared" si="72"/>
        <v/>
      </c>
      <c r="AN110" s="11" t="str">
        <f t="shared" ca="1" si="70"/>
        <v>Бурьян</v>
      </c>
      <c r="AO110" s="10" t="str">
        <f t="shared" ca="1" si="89"/>
        <v/>
      </c>
      <c r="AP110" s="10" t="str">
        <f t="shared" ca="1" si="89"/>
        <v>Пн 23.11.20  9.40 ДОТ) Бурьян</v>
      </c>
      <c r="AQ110" s="10" t="str">
        <f t="shared" ca="1" si="89"/>
        <v/>
      </c>
      <c r="AR110" s="10" t="str">
        <f t="shared" ca="1" si="89"/>
        <v/>
      </c>
      <c r="AS110" s="10" t="str">
        <f t="shared" ca="1" si="89"/>
        <v/>
      </c>
      <c r="AT110" s="10" t="str">
        <f t="shared" ca="1" si="85"/>
        <v>Пн 23.11.20 15.10 П-302 Бурьян</v>
      </c>
      <c r="AU110" s="10" t="str">
        <f t="shared" ca="1" si="85"/>
        <v>Пн 23.11.20 17.00 П-302 Бурьян</v>
      </c>
      <c r="AV110" s="10" t="e">
        <f t="shared" si="85"/>
        <v>#REF!</v>
      </c>
      <c r="AW110" s="10" t="str">
        <f t="shared" ca="1" si="85"/>
        <v/>
      </c>
      <c r="AX110" s="10" t="str">
        <f t="shared" si="85"/>
        <v/>
      </c>
      <c r="AZ110" s="12" t="str">
        <f t="shared" ca="1" si="90"/>
        <v/>
      </c>
      <c r="BA110" s="12">
        <f t="shared" ca="1" si="90"/>
        <v>110</v>
      </c>
      <c r="BB110" s="12" t="str">
        <f t="shared" ca="1" si="90"/>
        <v/>
      </c>
      <c r="BC110" s="12" t="str">
        <f t="shared" ca="1" si="90"/>
        <v/>
      </c>
      <c r="BD110" s="12" t="str">
        <f t="shared" ca="1" si="90"/>
        <v/>
      </c>
      <c r="BE110" s="12">
        <f t="shared" ca="1" si="86"/>
        <v>110</v>
      </c>
      <c r="BF110" s="12">
        <f t="shared" ca="1" si="86"/>
        <v>110</v>
      </c>
      <c r="BG110" s="12" t="e">
        <f t="shared" si="86"/>
        <v>#REF!</v>
      </c>
      <c r="BH110" s="12" t="str">
        <f t="shared" ca="1" si="86"/>
        <v/>
      </c>
      <c r="BI110" s="12" t="str">
        <f t="shared" si="86"/>
        <v/>
      </c>
    </row>
    <row r="111" spans="1:61" ht="23.25" customHeight="1" x14ac:dyDescent="0.2">
      <c r="A111" s="1">
        <f ca="1">IF(COUNTIF($D111:$L111," ")=10,"",IF(VLOOKUP(MAX($A$1:A110),$A$1:C110,3,FALSE)=0,"",MAX($A$1:A110)+1))</f>
        <v>111</v>
      </c>
      <c r="B111" s="13" t="str">
        <f>$B109</f>
        <v>Бурьян Н.Н.</v>
      </c>
      <c r="C111" s="2" t="str">
        <f ca="1">IF($B111="","",$R$3)</f>
        <v>Вт 24.11.20</v>
      </c>
      <c r="D111" s="14" t="str">
        <f t="shared" ref="D111:K111" ca="1" si="115">IF($B111&gt;"",IF(ISERROR(SEARCH($B111,S$3))," ",MID(S$3,FIND("%курс ",S$3,FIND($B111,S$3))+6,7)&amp;"
("&amp;MID(S$3,FIND("ауд.",S$3,FIND($B111,S$3))+4,FIND("№",S$3,FIND("ауд.",S$3,FIND($B111,S$3)))-(FIND("ауд.",S$3,FIND($B111,S$3))+4))&amp;")"),"")</f>
        <v xml:space="preserve"> </v>
      </c>
      <c r="E111" s="14" t="str">
        <f t="shared" ca="1" si="115"/>
        <v>П -11-1
(П-206)</v>
      </c>
      <c r="F111" s="14" t="str">
        <f t="shared" ca="1" si="115"/>
        <v xml:space="preserve"> </v>
      </c>
      <c r="G111" s="14" t="str">
        <f t="shared" ca="1" si="115"/>
        <v xml:space="preserve"> </v>
      </c>
      <c r="H111" s="14" t="str">
        <f t="shared" ca="1" si="115"/>
        <v>СА-11-2
(ДОТ)</v>
      </c>
      <c r="I111" s="14" t="str">
        <f t="shared" ca="1" si="115"/>
        <v>П -9 -3
(ДОТ)</v>
      </c>
      <c r="J111" s="14" t="str">
        <f t="shared" ca="1" si="115"/>
        <v>П -9 -3
(ДОТ)</v>
      </c>
      <c r="K111" s="14" t="str">
        <f t="shared" ca="1" si="115"/>
        <v xml:space="preserve"> </v>
      </c>
      <c r="L111" s="14"/>
      <c r="M111" s="25"/>
      <c r="AD111" s="20" t="str">
        <f t="shared" ca="1" si="114"/>
        <v/>
      </c>
      <c r="AE111" s="20" t="str">
        <f t="shared" ca="1" si="114"/>
        <v>Вт 24.11.20  9.40 П-206</v>
      </c>
      <c r="AF111" s="20" t="str">
        <f t="shared" ca="1" si="114"/>
        <v/>
      </c>
      <c r="AG111" s="20" t="str">
        <f t="shared" ca="1" si="114"/>
        <v/>
      </c>
      <c r="AH111" s="20" t="str">
        <f t="shared" ca="1" si="114"/>
        <v>Вт 24.11.20 13.30 ДОТ)</v>
      </c>
      <c r="AI111" s="20" t="str">
        <f t="shared" ca="1" si="114"/>
        <v>Вт 24.11.20 15.10 ДОТ)</v>
      </c>
      <c r="AJ111" s="20" t="str">
        <f t="shared" ca="1" si="114"/>
        <v>Вт 24.11.20 17.00 ДОТ)</v>
      </c>
      <c r="AK111" s="20" t="e">
        <f>IF(#REF!=" ","",IF(#REF!="","",CONCATENATE($C111," ",#REF!," ",MID(#REF!,10,5))))</f>
        <v>#REF!</v>
      </c>
      <c r="AL111" s="20" t="str">
        <f t="shared" ca="1" si="72"/>
        <v/>
      </c>
      <c r="AM111" s="20" t="str">
        <f t="shared" si="72"/>
        <v/>
      </c>
      <c r="AN111" s="11" t="str">
        <f t="shared" ca="1" si="70"/>
        <v>Бурьян</v>
      </c>
      <c r="AO111" s="10" t="str">
        <f t="shared" ca="1" si="89"/>
        <v/>
      </c>
      <c r="AP111" s="10" t="str">
        <f t="shared" ca="1" si="89"/>
        <v>Вт 24.11.20  9.40 П-206 Бурьян</v>
      </c>
      <c r="AQ111" s="10" t="str">
        <f t="shared" ca="1" si="89"/>
        <v/>
      </c>
      <c r="AR111" s="10" t="str">
        <f t="shared" ca="1" si="89"/>
        <v/>
      </c>
      <c r="AS111" s="10" t="str">
        <f t="shared" ca="1" si="89"/>
        <v>Вт 24.11.20 13.30 ДОТ) Бурьян</v>
      </c>
      <c r="AT111" s="10" t="str">
        <f t="shared" ca="1" si="85"/>
        <v>Вт 24.11.20 15.10 ДОТ) Бурьян</v>
      </c>
      <c r="AU111" s="10" t="str">
        <f t="shared" ca="1" si="85"/>
        <v>Вт 24.11.20 17.00 ДОТ) Бурьян</v>
      </c>
      <c r="AV111" s="10" t="e">
        <f t="shared" si="85"/>
        <v>#REF!</v>
      </c>
      <c r="AW111" s="10" t="str">
        <f t="shared" ca="1" si="85"/>
        <v/>
      </c>
      <c r="AX111" s="10" t="str">
        <f t="shared" si="85"/>
        <v/>
      </c>
      <c r="AZ111" s="12" t="str">
        <f t="shared" ca="1" si="90"/>
        <v/>
      </c>
      <c r="BA111" s="12">
        <f t="shared" ca="1" si="90"/>
        <v>111</v>
      </c>
      <c r="BB111" s="12" t="str">
        <f t="shared" ca="1" si="90"/>
        <v/>
      </c>
      <c r="BC111" s="12" t="str">
        <f t="shared" ca="1" si="90"/>
        <v/>
      </c>
      <c r="BD111" s="12">
        <f t="shared" ca="1" si="90"/>
        <v>111</v>
      </c>
      <c r="BE111" s="12">
        <f t="shared" ca="1" si="86"/>
        <v>111</v>
      </c>
      <c r="BF111" s="12">
        <f t="shared" ca="1" si="86"/>
        <v>111</v>
      </c>
      <c r="BG111" s="12" t="e">
        <f t="shared" si="86"/>
        <v>#REF!</v>
      </c>
      <c r="BH111" s="12" t="str">
        <f t="shared" ca="1" si="86"/>
        <v/>
      </c>
      <c r="BI111" s="12" t="str">
        <f t="shared" si="86"/>
        <v/>
      </c>
    </row>
    <row r="112" spans="1:61" ht="23.25" customHeight="1" x14ac:dyDescent="0.2">
      <c r="A112" s="1">
        <f ca="1">IF(COUNTIF($D112:$L112," ")=10,"",IF(VLOOKUP(MAX($A$1:A111),$A$1:C111,3,FALSE)=0,"",MAX($A$1:A111)+1))</f>
        <v>112</v>
      </c>
      <c r="B112" s="13" t="str">
        <f>$B109</f>
        <v>Бурьян Н.Н.</v>
      </c>
      <c r="C112" s="2" t="str">
        <f ca="1">IF($B112="","",$R$4)</f>
        <v>Ср 25.11.20</v>
      </c>
      <c r="D112" s="14" t="str">
        <f t="shared" ref="D112:K112" ca="1" si="116">IF($B112&gt;"",IF(ISERROR(SEARCH($B112,S$4))," ",MID(S$4,FIND("%курс ",S$4,FIND($B112,S$4))+6,7)&amp;"
("&amp;MID(S$4,FIND("ауд.",S$4,FIND($B112,S$4))+4,FIND("№",S$4,FIND("ауд.",S$4,FIND($B112,S$4)))-(FIND("ауд.",S$4,FIND($B112,S$4))+4))&amp;")"),"")</f>
        <v>СА-11-2
(ДОТ)</v>
      </c>
      <c r="E112" s="14" t="str">
        <f t="shared" ca="1" si="116"/>
        <v>СА -9-3
(ДОТ)</v>
      </c>
      <c r="F112" s="14" t="str">
        <f t="shared" ca="1" si="116"/>
        <v>СА -9-3
(ДОТ)</v>
      </c>
      <c r="G112" s="14" t="str">
        <f t="shared" ca="1" si="116"/>
        <v xml:space="preserve"> </v>
      </c>
      <c r="H112" s="14" t="str">
        <f t="shared" ca="1" si="116"/>
        <v xml:space="preserve"> </v>
      </c>
      <c r="I112" s="14" t="str">
        <f t="shared" ca="1" si="116"/>
        <v>П -9 -3
(ДОТ)</v>
      </c>
      <c r="J112" s="14" t="str">
        <f t="shared" ca="1" si="116"/>
        <v>П -9 -3
(ДОТ)</v>
      </c>
      <c r="K112" s="14" t="str">
        <f t="shared" ca="1" si="116"/>
        <v>П -9 -3
(ДОТ)</v>
      </c>
      <c r="L112" s="14"/>
      <c r="M112" s="25"/>
      <c r="AD112" s="20" t="str">
        <f t="shared" ca="1" si="114"/>
        <v>Ср 25.11.20  8.00 ДОТ)</v>
      </c>
      <c r="AE112" s="20" t="str">
        <f t="shared" ca="1" si="114"/>
        <v>Ср 25.11.20  9.40 ДОТ)</v>
      </c>
      <c r="AF112" s="20" t="str">
        <f t="shared" ca="1" si="114"/>
        <v>Ср 25.11.20 11.20 ДОТ)</v>
      </c>
      <c r="AG112" s="20" t="str">
        <f t="shared" ca="1" si="114"/>
        <v/>
      </c>
      <c r="AH112" s="20" t="str">
        <f t="shared" ca="1" si="114"/>
        <v/>
      </c>
      <c r="AI112" s="20" t="str">
        <f t="shared" ca="1" si="114"/>
        <v>Ср 25.11.20 15.10 ДОТ)</v>
      </c>
      <c r="AJ112" s="20" t="str">
        <f t="shared" ca="1" si="114"/>
        <v>Ср 25.11.20 17.00 ДОТ)</v>
      </c>
      <c r="AK112" s="20" t="e">
        <f>IF(#REF!=" ","",IF(#REF!="","",CONCATENATE($C112," ",#REF!," ",MID(#REF!,10,5))))</f>
        <v>#REF!</v>
      </c>
      <c r="AL112" s="20" t="str">
        <f t="shared" ca="1" si="72"/>
        <v>Ср 25.11.20 18.40 ДОТ)</v>
      </c>
      <c r="AM112" s="20" t="str">
        <f t="shared" si="72"/>
        <v/>
      </c>
      <c r="AN112" s="11" t="str">
        <f t="shared" ca="1" si="70"/>
        <v>Бурьян</v>
      </c>
      <c r="AO112" s="10" t="str">
        <f t="shared" ca="1" si="89"/>
        <v>Ср 25.11.20  8.00 ДОТ) Бурьян</v>
      </c>
      <c r="AP112" s="10" t="str">
        <f t="shared" ca="1" si="89"/>
        <v>Ср 25.11.20  9.40 ДОТ) Бурьян</v>
      </c>
      <c r="AQ112" s="10" t="str">
        <f t="shared" ca="1" si="89"/>
        <v>Ср 25.11.20 11.20 ДОТ) Бурьян</v>
      </c>
      <c r="AR112" s="10" t="str">
        <f t="shared" ca="1" si="89"/>
        <v/>
      </c>
      <c r="AS112" s="10" t="str">
        <f t="shared" ca="1" si="89"/>
        <v/>
      </c>
      <c r="AT112" s="10" t="str">
        <f t="shared" ca="1" si="85"/>
        <v>Ср 25.11.20 15.10 ДОТ) Бурьян</v>
      </c>
      <c r="AU112" s="10" t="str">
        <f t="shared" ca="1" si="85"/>
        <v>Ср 25.11.20 17.00 ДОТ) Бурьян</v>
      </c>
      <c r="AV112" s="10" t="e">
        <f t="shared" si="85"/>
        <v>#REF!</v>
      </c>
      <c r="AW112" s="10" t="str">
        <f t="shared" ca="1" si="85"/>
        <v>Ср 25.11.20 18.40 ДОТ) Бурьян</v>
      </c>
      <c r="AX112" s="10" t="str">
        <f t="shared" si="85"/>
        <v/>
      </c>
      <c r="AZ112" s="12">
        <f t="shared" ca="1" si="90"/>
        <v>112</v>
      </c>
      <c r="BA112" s="12">
        <f t="shared" ca="1" si="90"/>
        <v>112</v>
      </c>
      <c r="BB112" s="12">
        <f t="shared" ca="1" si="90"/>
        <v>112</v>
      </c>
      <c r="BC112" s="12" t="str">
        <f t="shared" ca="1" si="90"/>
        <v/>
      </c>
      <c r="BD112" s="12" t="str">
        <f t="shared" ca="1" si="90"/>
        <v/>
      </c>
      <c r="BE112" s="12">
        <f t="shared" ca="1" si="86"/>
        <v>112</v>
      </c>
      <c r="BF112" s="12">
        <f t="shared" ca="1" si="86"/>
        <v>112</v>
      </c>
      <c r="BG112" s="12" t="e">
        <f t="shared" si="86"/>
        <v>#REF!</v>
      </c>
      <c r="BH112" s="12">
        <f t="shared" ca="1" si="86"/>
        <v>112</v>
      </c>
      <c r="BI112" s="12" t="str">
        <f t="shared" si="86"/>
        <v/>
      </c>
    </row>
    <row r="113" spans="1:61" ht="23.25" customHeight="1" x14ac:dyDescent="0.2">
      <c r="A113" s="1">
        <f ca="1">IF(COUNTIF($D113:$L113," ")=10,"",IF(VLOOKUP(MAX($A$1:A112),$A$1:C112,3,FALSE)=0,"",MAX($A$1:A112)+1))</f>
        <v>113</v>
      </c>
      <c r="B113" s="13" t="str">
        <f>$B109</f>
        <v>Бурьян Н.Н.</v>
      </c>
      <c r="C113" s="2" t="str">
        <f ca="1">IF($B113="","",$R$5)</f>
        <v>Чт 26.11.20</v>
      </c>
      <c r="D113" s="23" t="str">
        <f t="shared" ref="D113:K113" ca="1" si="117">IF($B113&gt;"",IF(ISERROR(SEARCH($B113,S$5))," ",MID(S$5,FIND("%курс ",S$5,FIND($B113,S$5))+6,7)&amp;"
("&amp;MID(S$5,FIND("ауд.",S$5,FIND($B113,S$5))+4,FIND("№",S$5,FIND("ауд.",S$5,FIND($B113,S$5)))-(FIND("ауд.",S$5,FIND($B113,S$5))+4))&amp;")"),"")</f>
        <v xml:space="preserve"> </v>
      </c>
      <c r="E113" s="23" t="str">
        <f t="shared" ca="1" si="117"/>
        <v xml:space="preserve"> </v>
      </c>
      <c r="F113" s="23" t="str">
        <f t="shared" ca="1" si="117"/>
        <v>СА -9-3
(ДОТ)</v>
      </c>
      <c r="G113" s="23" t="str">
        <f t="shared" ca="1" si="117"/>
        <v xml:space="preserve"> </v>
      </c>
      <c r="H113" s="23" t="str">
        <f t="shared" ca="1" si="117"/>
        <v xml:space="preserve"> </v>
      </c>
      <c r="I113" s="23" t="str">
        <f t="shared" ca="1" si="117"/>
        <v>П -11-2
(ДОТ)</v>
      </c>
      <c r="J113" s="23" t="str">
        <f t="shared" ca="1" si="117"/>
        <v>П -11-2
(ДОТ)</v>
      </c>
      <c r="K113" s="23" t="str">
        <f t="shared" ca="1" si="117"/>
        <v>П -11-1
(П-203)</v>
      </c>
      <c r="L113" s="23"/>
      <c r="M113" s="25"/>
      <c r="AD113" s="20" t="str">
        <f t="shared" ca="1" si="114"/>
        <v/>
      </c>
      <c r="AE113" s="20" t="str">
        <f t="shared" ca="1" si="114"/>
        <v/>
      </c>
      <c r="AF113" s="20" t="str">
        <f t="shared" ca="1" si="114"/>
        <v>Чт 26.11.20 11.20 ДОТ)</v>
      </c>
      <c r="AG113" s="20" t="str">
        <f t="shared" ca="1" si="114"/>
        <v/>
      </c>
      <c r="AH113" s="20" t="str">
        <f t="shared" ca="1" si="114"/>
        <v/>
      </c>
      <c r="AI113" s="20" t="str">
        <f t="shared" ca="1" si="114"/>
        <v>Чт 26.11.20 15.10 ДОТ)</v>
      </c>
      <c r="AJ113" s="20" t="str">
        <f t="shared" ca="1" si="114"/>
        <v>Чт 26.11.20 17.00 ДОТ)</v>
      </c>
      <c r="AK113" s="20" t="e">
        <f>IF(#REF!=" ","",IF(#REF!="","",CONCATENATE($C113," ",#REF!," ",MID(#REF!,10,5))))</f>
        <v>#REF!</v>
      </c>
      <c r="AL113" s="20" t="str">
        <f t="shared" ca="1" si="72"/>
        <v>Чт 26.11.20 18.40 П-203</v>
      </c>
      <c r="AM113" s="20" t="str">
        <f t="shared" si="72"/>
        <v/>
      </c>
      <c r="AN113" s="11" t="str">
        <f t="shared" ca="1" si="70"/>
        <v>Бурьян</v>
      </c>
      <c r="AO113" s="10" t="str">
        <f t="shared" ca="1" si="89"/>
        <v/>
      </c>
      <c r="AP113" s="10" t="str">
        <f t="shared" ca="1" si="89"/>
        <v/>
      </c>
      <c r="AQ113" s="10" t="str">
        <f t="shared" ca="1" si="89"/>
        <v>Чт 26.11.20 11.20 ДОТ) Бурьян</v>
      </c>
      <c r="AR113" s="10" t="str">
        <f t="shared" ca="1" si="89"/>
        <v/>
      </c>
      <c r="AS113" s="10" t="str">
        <f t="shared" ca="1" si="89"/>
        <v/>
      </c>
      <c r="AT113" s="10" t="str">
        <f t="shared" ca="1" si="85"/>
        <v>Чт 26.11.20 15.10 ДОТ) Бурьян</v>
      </c>
      <c r="AU113" s="10" t="str">
        <f t="shared" ca="1" si="85"/>
        <v>Чт 26.11.20 17.00 ДОТ) Бурьян</v>
      </c>
      <c r="AV113" s="10" t="e">
        <f t="shared" si="85"/>
        <v>#REF!</v>
      </c>
      <c r="AW113" s="10" t="str">
        <f t="shared" ca="1" si="85"/>
        <v>Чт 26.11.20 18.40 П-203 Бурьян</v>
      </c>
      <c r="AX113" s="10" t="str">
        <f t="shared" si="85"/>
        <v/>
      </c>
      <c r="AZ113" s="12" t="str">
        <f t="shared" ca="1" si="90"/>
        <v/>
      </c>
      <c r="BA113" s="12" t="str">
        <f t="shared" ca="1" si="90"/>
        <v/>
      </c>
      <c r="BB113" s="12">
        <f t="shared" ca="1" si="90"/>
        <v>113</v>
      </c>
      <c r="BC113" s="12" t="str">
        <f t="shared" ca="1" si="90"/>
        <v/>
      </c>
      <c r="BD113" s="12" t="str">
        <f t="shared" ca="1" si="90"/>
        <v/>
      </c>
      <c r="BE113" s="12">
        <f t="shared" ca="1" si="86"/>
        <v>113</v>
      </c>
      <c r="BF113" s="12">
        <f t="shared" ca="1" si="86"/>
        <v>113</v>
      </c>
      <c r="BG113" s="12" t="e">
        <f t="shared" si="86"/>
        <v>#REF!</v>
      </c>
      <c r="BH113" s="12">
        <f t="shared" ca="1" si="86"/>
        <v>113</v>
      </c>
      <c r="BI113" s="12" t="str">
        <f t="shared" si="86"/>
        <v/>
      </c>
    </row>
    <row r="114" spans="1:61" ht="23.25" customHeight="1" x14ac:dyDescent="0.2">
      <c r="A114" s="1">
        <f ca="1">IF(COUNTIF($D114:$L114," ")=10,"",IF(VLOOKUP(MAX($A$1:A113),$A$1:C113,3,FALSE)=0,"",MAX($A$1:A113)+1))</f>
        <v>114</v>
      </c>
      <c r="B114" s="13" t="str">
        <f>$B109</f>
        <v>Бурьян Н.Н.</v>
      </c>
      <c r="C114" s="2" t="str">
        <f ca="1">IF($B114="","",$R$6)</f>
        <v>Пт 27.11.20</v>
      </c>
      <c r="D114" s="23" t="str">
        <f t="shared" ref="D114:K114" ca="1" si="118">IF($B114&gt;"",IF(ISERROR(SEARCH($B114,S$6))," ",MID(S$6,FIND("%курс ",S$6,FIND($B114,S$6))+6,7)&amp;"
("&amp;MID(S$6,FIND("ауд.",S$6,FIND($B114,S$6))+4,FIND("№",S$6,FIND("ауд.",S$6,FIND($B114,S$6)))-(FIND("ауд.",S$6,FIND($B114,S$6))+4))&amp;")"),"")</f>
        <v xml:space="preserve"> </v>
      </c>
      <c r="E114" s="23" t="str">
        <f t="shared" ca="1" si="118"/>
        <v>СА-11-2
(ДОТ)</v>
      </c>
      <c r="F114" s="23" t="str">
        <f t="shared" ca="1" si="118"/>
        <v>СА -9-3
(ДОТ)</v>
      </c>
      <c r="G114" s="23" t="str">
        <f t="shared" ca="1" si="118"/>
        <v xml:space="preserve"> </v>
      </c>
      <c r="H114" s="23" t="str">
        <f t="shared" ca="1" si="118"/>
        <v xml:space="preserve"> </v>
      </c>
      <c r="I114" s="23" t="str">
        <f t="shared" ca="1" si="118"/>
        <v>П -11-1
(П-301)</v>
      </c>
      <c r="J114" s="23" t="str">
        <f t="shared" ca="1" si="118"/>
        <v>П -11-1
(П-205)</v>
      </c>
      <c r="K114" s="23" t="str">
        <f t="shared" ca="1" si="118"/>
        <v xml:space="preserve"> </v>
      </c>
      <c r="L114" s="23"/>
      <c r="M114" s="17"/>
      <c r="AD114" s="20" t="str">
        <f t="shared" ca="1" si="114"/>
        <v/>
      </c>
      <c r="AE114" s="20" t="str">
        <f t="shared" ca="1" si="114"/>
        <v>Пт 27.11.20  9.40 ДОТ)</v>
      </c>
      <c r="AF114" s="20" t="str">
        <f t="shared" ca="1" si="114"/>
        <v>Пт 27.11.20 11.20 ДОТ)</v>
      </c>
      <c r="AG114" s="20" t="str">
        <f t="shared" ca="1" si="114"/>
        <v/>
      </c>
      <c r="AH114" s="20" t="str">
        <f t="shared" ca="1" si="114"/>
        <v/>
      </c>
      <c r="AI114" s="20" t="str">
        <f t="shared" ca="1" si="114"/>
        <v>Пт 27.11.20 15.10 П-301</v>
      </c>
      <c r="AJ114" s="20" t="str">
        <f t="shared" ca="1" si="114"/>
        <v>Пт 27.11.20 17.00 П-205</v>
      </c>
      <c r="AK114" s="20" t="e">
        <f>IF(#REF!=" ","",IF(#REF!="","",CONCATENATE($C114," ",#REF!," ",MID(#REF!,10,5))))</f>
        <v>#REF!</v>
      </c>
      <c r="AL114" s="20" t="str">
        <f t="shared" ca="1" si="72"/>
        <v/>
      </c>
      <c r="AM114" s="20" t="str">
        <f t="shared" si="72"/>
        <v/>
      </c>
      <c r="AN114" s="11" t="str">
        <f t="shared" ca="1" si="70"/>
        <v>Бурьян</v>
      </c>
      <c r="AO114" s="10" t="str">
        <f t="shared" ca="1" si="89"/>
        <v/>
      </c>
      <c r="AP114" s="10" t="str">
        <f t="shared" ca="1" si="89"/>
        <v>Пт 27.11.20  9.40 ДОТ) Бурьян</v>
      </c>
      <c r="AQ114" s="10" t="str">
        <f t="shared" ca="1" si="89"/>
        <v>Пт 27.11.20 11.20 ДОТ) Бурьян</v>
      </c>
      <c r="AR114" s="10" t="str">
        <f t="shared" ca="1" si="89"/>
        <v/>
      </c>
      <c r="AS114" s="10" t="str">
        <f t="shared" ca="1" si="89"/>
        <v/>
      </c>
      <c r="AT114" s="10" t="str">
        <f t="shared" ca="1" si="85"/>
        <v>Пт 27.11.20 15.10 П-301 Бурьян</v>
      </c>
      <c r="AU114" s="10" t="str">
        <f t="shared" ca="1" si="85"/>
        <v>Пт 27.11.20 17.00 П-205 Бурьян</v>
      </c>
      <c r="AV114" s="10" t="e">
        <f t="shared" si="85"/>
        <v>#REF!</v>
      </c>
      <c r="AW114" s="10" t="str">
        <f t="shared" ca="1" si="85"/>
        <v/>
      </c>
      <c r="AX114" s="10" t="str">
        <f t="shared" si="85"/>
        <v/>
      </c>
      <c r="AZ114" s="12" t="str">
        <f t="shared" ca="1" si="90"/>
        <v/>
      </c>
      <c r="BA114" s="12">
        <f t="shared" ca="1" si="90"/>
        <v>114</v>
      </c>
      <c r="BB114" s="12">
        <f t="shared" ca="1" si="90"/>
        <v>114</v>
      </c>
      <c r="BC114" s="12" t="str">
        <f t="shared" ca="1" si="90"/>
        <v/>
      </c>
      <c r="BD114" s="12" t="str">
        <f t="shared" ca="1" si="90"/>
        <v/>
      </c>
      <c r="BE114" s="12">
        <f t="shared" ca="1" si="86"/>
        <v>114</v>
      </c>
      <c r="BF114" s="12">
        <f t="shared" ca="1" si="86"/>
        <v>114</v>
      </c>
      <c r="BG114" s="12" t="e">
        <f t="shared" si="86"/>
        <v>#REF!</v>
      </c>
      <c r="BH114" s="12" t="str">
        <f t="shared" ca="1" si="86"/>
        <v/>
      </c>
      <c r="BI114" s="12" t="str">
        <f t="shared" si="86"/>
        <v/>
      </c>
    </row>
    <row r="115" spans="1:61" ht="23.25" customHeight="1" x14ac:dyDescent="0.2">
      <c r="A115" s="1">
        <f ca="1">IF(COUNTIF($D115:$L115," ")=10,"",IF(VLOOKUP(MAX($A$1:A114),$A$1:C114,3,FALSE)=0,"",MAX($A$1:A114)+1))</f>
        <v>115</v>
      </c>
      <c r="B115" s="13" t="str">
        <f>$B109</f>
        <v>Бурьян Н.Н.</v>
      </c>
      <c r="C115" s="2" t="str">
        <f ca="1">IF($B115="","",$R$7)</f>
        <v>Сб 28.11.20</v>
      </c>
      <c r="D115" s="23" t="str">
        <f t="shared" ref="D115:K115" ca="1" si="119">IF($B115&gt;"",IF(ISERROR(SEARCH($B115,S$7))," ",MID(S$7,FIND("%курс ",S$7,FIND($B115,S$7))+6,7)&amp;"
("&amp;MID(S$7,FIND("ауд.",S$7,FIND($B115,S$7))+4,FIND("№",S$7,FIND("ауд.",S$7,FIND($B115,S$7)))-(FIND("ауд.",S$7,FIND($B115,S$7))+4))&amp;")"),"")</f>
        <v xml:space="preserve"> </v>
      </c>
      <c r="E115" s="23" t="str">
        <f t="shared" ca="1" si="119"/>
        <v>СА -9-3
(ДОТ)</v>
      </c>
      <c r="F115" s="23" t="str">
        <f t="shared" ca="1" si="119"/>
        <v>П -9 -3
(ДОТ)</v>
      </c>
      <c r="G115" s="23" t="str">
        <f t="shared" ca="1" si="119"/>
        <v xml:space="preserve"> </v>
      </c>
      <c r="H115" s="23" t="str">
        <f t="shared" ca="1" si="119"/>
        <v xml:space="preserve"> </v>
      </c>
      <c r="I115" s="23" t="str">
        <f t="shared" ca="1" si="119"/>
        <v xml:space="preserve"> </v>
      </c>
      <c r="J115" s="23" t="str">
        <f t="shared" ca="1" si="119"/>
        <v xml:space="preserve"> </v>
      </c>
      <c r="K115" s="23" t="str">
        <f t="shared" ca="1" si="119"/>
        <v xml:space="preserve"> </v>
      </c>
      <c r="L115" s="23"/>
      <c r="M115" s="25"/>
      <c r="AD115" s="20" t="str">
        <f t="shared" ca="1" si="114"/>
        <v/>
      </c>
      <c r="AE115" s="20" t="str">
        <f t="shared" ca="1" si="114"/>
        <v>Сб 28.11.20  9.40 ДОТ)</v>
      </c>
      <c r="AF115" s="20" t="str">
        <f t="shared" ca="1" si="114"/>
        <v>Сб 28.11.20 11.20 ДОТ)</v>
      </c>
      <c r="AG115" s="20" t="str">
        <f t="shared" ca="1" si="114"/>
        <v/>
      </c>
      <c r="AH115" s="20" t="str">
        <f t="shared" ca="1" si="114"/>
        <v/>
      </c>
      <c r="AI115" s="20" t="str">
        <f t="shared" ca="1" si="114"/>
        <v/>
      </c>
      <c r="AJ115" s="20" t="str">
        <f t="shared" ca="1" si="114"/>
        <v/>
      </c>
      <c r="AK115" s="20" t="e">
        <f>IF(#REF!=" ","",IF(#REF!="","",CONCATENATE($C115," ",#REF!," ",MID(#REF!,10,5))))</f>
        <v>#REF!</v>
      </c>
      <c r="AL115" s="20" t="str">
        <f t="shared" ca="1" si="72"/>
        <v/>
      </c>
      <c r="AM115" s="20" t="str">
        <f t="shared" si="72"/>
        <v/>
      </c>
      <c r="AN115" s="11" t="str">
        <f t="shared" ca="1" si="70"/>
        <v>Бурьян</v>
      </c>
      <c r="AO115" s="10" t="str">
        <f t="shared" ca="1" si="89"/>
        <v/>
      </c>
      <c r="AP115" s="10" t="str">
        <f t="shared" ca="1" si="89"/>
        <v>Сб 28.11.20  9.40 ДОТ) Бурьян</v>
      </c>
      <c r="AQ115" s="10" t="str">
        <f t="shared" ca="1" si="89"/>
        <v>Сб 28.11.20 11.20 ДОТ) Бурьян</v>
      </c>
      <c r="AR115" s="10" t="str">
        <f t="shared" ca="1" si="89"/>
        <v/>
      </c>
      <c r="AS115" s="10" t="str">
        <f t="shared" ca="1" si="89"/>
        <v/>
      </c>
      <c r="AT115" s="10" t="str">
        <f t="shared" ca="1" si="85"/>
        <v/>
      </c>
      <c r="AU115" s="10" t="str">
        <f t="shared" ca="1" si="85"/>
        <v/>
      </c>
      <c r="AV115" s="10" t="e">
        <f t="shared" si="85"/>
        <v>#REF!</v>
      </c>
      <c r="AW115" s="10" t="str">
        <f t="shared" ca="1" si="85"/>
        <v/>
      </c>
      <c r="AX115" s="10" t="str">
        <f t="shared" si="85"/>
        <v/>
      </c>
      <c r="AZ115" s="12" t="str">
        <f t="shared" ca="1" si="90"/>
        <v/>
      </c>
      <c r="BA115" s="12">
        <f t="shared" ca="1" si="90"/>
        <v>115</v>
      </c>
      <c r="BB115" s="12">
        <f t="shared" ca="1" si="90"/>
        <v>115</v>
      </c>
      <c r="BC115" s="12" t="str">
        <f t="shared" ca="1" si="90"/>
        <v/>
      </c>
      <c r="BD115" s="12" t="str">
        <f t="shared" ca="1" si="90"/>
        <v/>
      </c>
      <c r="BE115" s="12" t="str">
        <f t="shared" ca="1" si="86"/>
        <v/>
      </c>
      <c r="BF115" s="12" t="str">
        <f t="shared" ca="1" si="86"/>
        <v/>
      </c>
      <c r="BG115" s="12" t="e">
        <f t="shared" si="86"/>
        <v>#REF!</v>
      </c>
      <c r="BH115" s="12" t="str">
        <f t="shared" ca="1" si="86"/>
        <v/>
      </c>
      <c r="BI115" s="12" t="str">
        <f t="shared" si="86"/>
        <v/>
      </c>
    </row>
    <row r="116" spans="1:61" ht="23.25" customHeight="1" x14ac:dyDescent="0.2">
      <c r="A116" s="1">
        <f ca="1">IF(COUNTIF($D116:$L116," ")=10,"",IF(VLOOKUP(MAX($A$1:A115),$A$1:C115,3,FALSE)=0,"",MAX($A$1:A115)+1))</f>
        <v>116</v>
      </c>
      <c r="B116" s="13" t="str">
        <f>$B109</f>
        <v>Бурьян Н.Н.</v>
      </c>
      <c r="C116" s="2" t="str">
        <f ca="1">IF($B116="","",$R$8)</f>
        <v>Вс 29.11.20</v>
      </c>
      <c r="D116" s="23" t="str">
        <f t="shared" ref="D116:K116" ca="1" si="120">IF($B116&gt;"",IF(ISERROR(SEARCH($B116,S$8))," ",MID(S$8,FIND("%курс ",S$8,FIND($B116,S$8))+6,7)&amp;"
("&amp;MID(S$8,FIND("ауд.",S$8,FIND($B116,S$8))+4,FIND("№",S$8,FIND("ауд.",S$8,FIND($B116,S$8)))-(FIND("ауд.",S$8,FIND($B116,S$8))+4))&amp;")"),"")</f>
        <v xml:space="preserve"> </v>
      </c>
      <c r="E116" s="23" t="str">
        <f t="shared" ca="1" si="120"/>
        <v xml:space="preserve"> </v>
      </c>
      <c r="F116" s="23" t="str">
        <f t="shared" ca="1" si="120"/>
        <v xml:space="preserve"> </v>
      </c>
      <c r="G116" s="23" t="str">
        <f t="shared" ca="1" si="120"/>
        <v xml:space="preserve"> </v>
      </c>
      <c r="H116" s="23" t="str">
        <f t="shared" ca="1" si="120"/>
        <v xml:space="preserve"> </v>
      </c>
      <c r="I116" s="23" t="str">
        <f t="shared" ca="1" si="120"/>
        <v xml:space="preserve"> </v>
      </c>
      <c r="J116" s="23" t="str">
        <f t="shared" ca="1" si="120"/>
        <v xml:space="preserve"> </v>
      </c>
      <c r="K116" s="23" t="str">
        <f t="shared" ca="1" si="120"/>
        <v xml:space="preserve"> </v>
      </c>
      <c r="L116" s="23"/>
      <c r="M116" s="25"/>
      <c r="AD116" s="20" t="str">
        <f t="shared" ca="1" si="114"/>
        <v/>
      </c>
      <c r="AE116" s="20" t="str">
        <f t="shared" ca="1" si="114"/>
        <v/>
      </c>
      <c r="AF116" s="20" t="str">
        <f t="shared" ca="1" si="114"/>
        <v/>
      </c>
      <c r="AG116" s="20" t="str">
        <f t="shared" ca="1" si="114"/>
        <v/>
      </c>
      <c r="AH116" s="20" t="str">
        <f t="shared" ca="1" si="114"/>
        <v/>
      </c>
      <c r="AI116" s="20" t="str">
        <f t="shared" ca="1" si="114"/>
        <v/>
      </c>
      <c r="AJ116" s="20" t="str">
        <f t="shared" ca="1" si="114"/>
        <v/>
      </c>
      <c r="AK116" s="20" t="e">
        <f>IF(#REF!=" ","",IF(#REF!="","",CONCATENATE($C116," ",#REF!," ",MID(#REF!,10,5))))</f>
        <v>#REF!</v>
      </c>
      <c r="AL116" s="20" t="str">
        <f t="shared" ca="1" si="72"/>
        <v/>
      </c>
      <c r="AM116" s="20" t="str">
        <f t="shared" si="72"/>
        <v/>
      </c>
      <c r="AN116" s="11" t="str">
        <f t="shared" ca="1" si="70"/>
        <v>Бурьян</v>
      </c>
      <c r="AO116" s="10" t="str">
        <f t="shared" ca="1" si="89"/>
        <v/>
      </c>
      <c r="AP116" s="10" t="str">
        <f t="shared" ca="1" si="89"/>
        <v/>
      </c>
      <c r="AQ116" s="10" t="str">
        <f t="shared" ca="1" si="89"/>
        <v/>
      </c>
      <c r="AR116" s="10" t="str">
        <f t="shared" ca="1" si="89"/>
        <v/>
      </c>
      <c r="AS116" s="10" t="str">
        <f t="shared" ca="1" si="89"/>
        <v/>
      </c>
      <c r="AT116" s="10" t="str">
        <f t="shared" ca="1" si="85"/>
        <v/>
      </c>
      <c r="AU116" s="10" t="str">
        <f t="shared" ca="1" si="85"/>
        <v/>
      </c>
      <c r="AV116" s="10" t="e">
        <f t="shared" si="85"/>
        <v>#REF!</v>
      </c>
      <c r="AW116" s="10" t="str">
        <f t="shared" ca="1" si="85"/>
        <v/>
      </c>
      <c r="AX116" s="10" t="str">
        <f t="shared" si="85"/>
        <v/>
      </c>
      <c r="AZ116" s="12" t="str">
        <f t="shared" ca="1" si="90"/>
        <v/>
      </c>
      <c r="BA116" s="12" t="str">
        <f t="shared" ca="1" si="90"/>
        <v/>
      </c>
      <c r="BB116" s="12" t="str">
        <f t="shared" ca="1" si="90"/>
        <v/>
      </c>
      <c r="BC116" s="12" t="str">
        <f t="shared" ca="1" si="90"/>
        <v/>
      </c>
      <c r="BD116" s="12" t="str">
        <f t="shared" ca="1" si="90"/>
        <v/>
      </c>
      <c r="BE116" s="12" t="str">
        <f t="shared" ca="1" si="86"/>
        <v/>
      </c>
      <c r="BF116" s="12" t="str">
        <f t="shared" ca="1" si="86"/>
        <v/>
      </c>
      <c r="BG116" s="12" t="e">
        <f t="shared" si="86"/>
        <v>#REF!</v>
      </c>
      <c r="BH116" s="12" t="str">
        <f t="shared" ca="1" si="86"/>
        <v/>
      </c>
      <c r="BI116" s="12" t="str">
        <f t="shared" si="86"/>
        <v/>
      </c>
    </row>
    <row r="117" spans="1:61" ht="23.25" customHeight="1" x14ac:dyDescent="0.2">
      <c r="A117" s="1">
        <f ca="1">IF(COUNTIF($D117:$L117," ")=10,"",IF(VLOOKUP(MAX($A$1:A116),$A$1:C116,3,FALSE)=0,"",MAX($A$1:A116)+1))</f>
        <v>117</v>
      </c>
      <c r="C117" s="2"/>
      <c r="D117" s="23"/>
      <c r="E117" s="23"/>
      <c r="F117" s="23"/>
      <c r="G117" s="23"/>
      <c r="H117" s="23"/>
      <c r="I117" s="23"/>
      <c r="J117" s="23"/>
      <c r="K117" s="23"/>
      <c r="L117" s="23"/>
      <c r="M117" s="25"/>
      <c r="AD117" s="20"/>
      <c r="AE117" s="20"/>
      <c r="AF117" s="20"/>
      <c r="AG117" s="20"/>
      <c r="AH117" s="20"/>
      <c r="AI117" s="20"/>
      <c r="AJ117" s="20"/>
      <c r="AK117" s="20"/>
      <c r="AL117" s="20"/>
      <c r="AM117" s="20"/>
      <c r="AN117" s="11" t="str">
        <f t="shared" si="70"/>
        <v/>
      </c>
      <c r="AO117" s="10" t="str">
        <f t="shared" si="89"/>
        <v/>
      </c>
      <c r="AP117" s="10" t="str">
        <f t="shared" si="89"/>
        <v/>
      </c>
      <c r="AQ117" s="10" t="str">
        <f t="shared" si="89"/>
        <v/>
      </c>
      <c r="AR117" s="10" t="str">
        <f t="shared" si="89"/>
        <v/>
      </c>
      <c r="AS117" s="10" t="str">
        <f t="shared" si="89"/>
        <v/>
      </c>
      <c r="AT117" s="10" t="str">
        <f t="shared" si="85"/>
        <v/>
      </c>
      <c r="AU117" s="10" t="str">
        <f t="shared" si="85"/>
        <v/>
      </c>
      <c r="AV117" s="10" t="str">
        <f t="shared" si="85"/>
        <v/>
      </c>
      <c r="AW117" s="10" t="str">
        <f t="shared" si="85"/>
        <v/>
      </c>
      <c r="AX117" s="10" t="str">
        <f t="shared" si="85"/>
        <v/>
      </c>
      <c r="AZ117" s="12" t="str">
        <f t="shared" si="90"/>
        <v/>
      </c>
      <c r="BA117" s="12" t="str">
        <f t="shared" si="90"/>
        <v/>
      </c>
      <c r="BB117" s="12" t="str">
        <f t="shared" si="90"/>
        <v/>
      </c>
      <c r="BC117" s="12" t="str">
        <f t="shared" si="90"/>
        <v/>
      </c>
      <c r="BD117" s="12" t="str">
        <f t="shared" si="90"/>
        <v/>
      </c>
      <c r="BE117" s="12" t="str">
        <f t="shared" si="86"/>
        <v/>
      </c>
      <c r="BF117" s="12" t="str">
        <f t="shared" si="86"/>
        <v/>
      </c>
      <c r="BG117" s="12" t="str">
        <f t="shared" si="86"/>
        <v/>
      </c>
      <c r="BH117" s="12" t="str">
        <f t="shared" si="86"/>
        <v/>
      </c>
      <c r="BI117" s="12" t="str">
        <f t="shared" si="86"/>
        <v/>
      </c>
    </row>
    <row r="118" spans="1:61" ht="23.25" customHeight="1" x14ac:dyDescent="0.2">
      <c r="A118" s="1">
        <f ca="1">IF(COUNTIF($D119:$L125," ")=70,"",MAX($A$1:A117)+1)</f>
        <v>118</v>
      </c>
      <c r="B118" s="2" t="str">
        <f>IF($C118="","",$C118)</f>
        <v>Воробьев А.С.</v>
      </c>
      <c r="C118" s="3" t="str">
        <f>IF(ISERROR(VLOOKUP((ROW()-1)/9+1,'[1]Преподавательский состав'!$A$2:$B$181,2,FALSE)),"",VLOOKUP((ROW()-1)/9+1,'[1]Преподавательский состав'!$A$2:$B$181,2,FALSE))</f>
        <v>Воробьев А.С.</v>
      </c>
      <c r="D118" s="3" t="str">
        <f>IF($C118="","",T(" 8.00"))</f>
        <v xml:space="preserve"> 8.00</v>
      </c>
      <c r="E118" s="3" t="str">
        <f>IF($C118="","",T(" 9.40"))</f>
        <v xml:space="preserve"> 9.40</v>
      </c>
      <c r="F118" s="3" t="str">
        <f>IF($C118="","",T("11.20"))</f>
        <v>11.20</v>
      </c>
      <c r="G118" s="4" t="str">
        <f>IF($C118="","",T(""))</f>
        <v/>
      </c>
      <c r="H118" s="4" t="str">
        <f>IF($C118="","",T("13.30"))</f>
        <v>13.30</v>
      </c>
      <c r="I118" s="4" t="str">
        <f>IF($C118="","",T("15.10"))</f>
        <v>15.10</v>
      </c>
      <c r="J118" s="3" t="str">
        <f>IF($C118="","",T("17.00"))</f>
        <v>17.00</v>
      </c>
      <c r="K118" s="3" t="str">
        <f>IF($C118="","",T("18.40"))</f>
        <v>18.40</v>
      </c>
      <c r="L118" s="3"/>
      <c r="M118" s="25"/>
      <c r="AD118" s="20"/>
      <c r="AE118" s="20"/>
      <c r="AF118" s="20"/>
      <c r="AG118" s="20"/>
      <c r="AH118" s="20"/>
      <c r="AI118" s="20"/>
      <c r="AJ118" s="20"/>
      <c r="AK118" s="20"/>
      <c r="AL118" s="20"/>
      <c r="AM118" s="20"/>
      <c r="AN118" s="11" t="str">
        <f t="shared" si="70"/>
        <v/>
      </c>
      <c r="AO118" s="10" t="str">
        <f t="shared" si="89"/>
        <v/>
      </c>
      <c r="AP118" s="10" t="str">
        <f t="shared" si="89"/>
        <v/>
      </c>
      <c r="AQ118" s="10" t="str">
        <f t="shared" si="89"/>
        <v/>
      </c>
      <c r="AR118" s="10" t="str">
        <f t="shared" si="89"/>
        <v/>
      </c>
      <c r="AS118" s="10" t="str">
        <f t="shared" si="89"/>
        <v/>
      </c>
      <c r="AT118" s="10" t="str">
        <f t="shared" si="85"/>
        <v/>
      </c>
      <c r="AU118" s="10" t="str">
        <f t="shared" si="85"/>
        <v/>
      </c>
      <c r="AV118" s="10" t="str">
        <f t="shared" si="85"/>
        <v/>
      </c>
      <c r="AW118" s="10" t="str">
        <f t="shared" si="85"/>
        <v/>
      </c>
      <c r="AX118" s="10" t="str">
        <f t="shared" si="85"/>
        <v/>
      </c>
      <c r="AZ118" s="12" t="str">
        <f t="shared" si="90"/>
        <v/>
      </c>
      <c r="BA118" s="12" t="str">
        <f t="shared" si="90"/>
        <v/>
      </c>
      <c r="BB118" s="12" t="str">
        <f t="shared" si="90"/>
        <v/>
      </c>
      <c r="BC118" s="12" t="str">
        <f t="shared" si="90"/>
        <v/>
      </c>
      <c r="BD118" s="12" t="str">
        <f t="shared" si="90"/>
        <v/>
      </c>
      <c r="BE118" s="12" t="str">
        <f t="shared" si="86"/>
        <v/>
      </c>
      <c r="BF118" s="12" t="str">
        <f t="shared" si="86"/>
        <v/>
      </c>
      <c r="BG118" s="12" t="str">
        <f t="shared" si="86"/>
        <v/>
      </c>
      <c r="BH118" s="12" t="str">
        <f t="shared" si="86"/>
        <v/>
      </c>
      <c r="BI118" s="12" t="str">
        <f t="shared" si="86"/>
        <v/>
      </c>
    </row>
    <row r="119" spans="1:61" ht="23.25" customHeight="1" x14ac:dyDescent="0.2">
      <c r="A119" s="1">
        <f ca="1">IF(COUNTIF($D119:$L119," ")=10,"",IF(VLOOKUP(MAX($A$1:A118),$A$1:C118,3,FALSE)=0,"",MAX($A$1:A118)+1))</f>
        <v>119</v>
      </c>
      <c r="B119" s="13" t="str">
        <f>$B118</f>
        <v>Воробьев А.С.</v>
      </c>
      <c r="C119" s="2" t="str">
        <f ca="1">IF($B119="","",$R$2)</f>
        <v>Пн 23.11.20</v>
      </c>
      <c r="D119" s="14" t="str">
        <f t="shared" ref="D119:K119" ca="1" si="121">IF($B119&gt;"",IF(ISERROR(SEARCH($B119,S$2))," ",MID(S$2,FIND("%курс ",S$2,FIND($B119,S$2))+6,7)&amp;"
("&amp;MID(S$2,FIND("ауд.",S$2,FIND($B119,S$2))+4,FIND("№",S$2,FIND("ауд.",S$2,FIND($B119,S$2)))-(FIND("ауд.",S$2,FIND($B119,S$2))+4))&amp;")"),"")</f>
        <v xml:space="preserve"> </v>
      </c>
      <c r="E119" s="14" t="str">
        <f t="shared" ca="1" si="121"/>
        <v xml:space="preserve"> </v>
      </c>
      <c r="F119" s="14" t="str">
        <f t="shared" ca="1" si="121"/>
        <v xml:space="preserve"> </v>
      </c>
      <c r="G119" s="14" t="str">
        <f t="shared" ca="1" si="121"/>
        <v xml:space="preserve"> </v>
      </c>
      <c r="H119" s="14" t="str">
        <f t="shared" ca="1" si="121"/>
        <v xml:space="preserve"> </v>
      </c>
      <c r="I119" s="14" t="str">
        <f t="shared" ca="1" si="121"/>
        <v xml:space="preserve"> </v>
      </c>
      <c r="J119" s="14" t="str">
        <f t="shared" ca="1" si="121"/>
        <v xml:space="preserve"> </v>
      </c>
      <c r="K119" s="14" t="str">
        <f t="shared" ca="1" si="121"/>
        <v xml:space="preserve"> </v>
      </c>
      <c r="L119" s="14"/>
      <c r="M119" s="25"/>
      <c r="AD119" s="20" t="str">
        <f t="shared" ref="AD119:AJ125" ca="1" si="122">IF(D119=" ","",IF(D119="","",CONCATENATE($C119," ",D$1," ",MID(D119,10,5))))</f>
        <v/>
      </c>
      <c r="AE119" s="20" t="str">
        <f t="shared" ca="1" si="122"/>
        <v/>
      </c>
      <c r="AF119" s="20" t="str">
        <f t="shared" ca="1" si="122"/>
        <v/>
      </c>
      <c r="AG119" s="20" t="str">
        <f t="shared" ca="1" si="122"/>
        <v/>
      </c>
      <c r="AH119" s="20" t="str">
        <f t="shared" ca="1" si="122"/>
        <v/>
      </c>
      <c r="AI119" s="20" t="str">
        <f t="shared" ca="1" si="122"/>
        <v/>
      </c>
      <c r="AJ119" s="20" t="str">
        <f t="shared" ca="1" si="122"/>
        <v/>
      </c>
      <c r="AK119" s="20" t="e">
        <f>IF(#REF!=" ","",IF(#REF!="","",CONCATENATE($C119," ",#REF!," ",MID(#REF!,10,5))))</f>
        <v>#REF!</v>
      </c>
      <c r="AL119" s="20" t="str">
        <f t="shared" ca="1" si="72"/>
        <v/>
      </c>
      <c r="AM119" s="20" t="str">
        <f t="shared" si="72"/>
        <v/>
      </c>
      <c r="AN119" s="11" t="str">
        <f t="shared" ca="1" si="70"/>
        <v>Воробьев</v>
      </c>
      <c r="AO119" s="10" t="str">
        <f t="shared" ca="1" si="89"/>
        <v/>
      </c>
      <c r="AP119" s="10" t="str">
        <f t="shared" ca="1" si="89"/>
        <v/>
      </c>
      <c r="AQ119" s="10" t="str">
        <f t="shared" ca="1" si="89"/>
        <v/>
      </c>
      <c r="AR119" s="10" t="str">
        <f t="shared" ca="1" si="89"/>
        <v/>
      </c>
      <c r="AS119" s="10" t="str">
        <f t="shared" ca="1" si="89"/>
        <v/>
      </c>
      <c r="AT119" s="10" t="str">
        <f t="shared" ca="1" si="85"/>
        <v/>
      </c>
      <c r="AU119" s="10" t="str">
        <f t="shared" ca="1" si="85"/>
        <v/>
      </c>
      <c r="AV119" s="10" t="e">
        <f t="shared" si="85"/>
        <v>#REF!</v>
      </c>
      <c r="AW119" s="10" t="str">
        <f t="shared" ca="1" si="85"/>
        <v/>
      </c>
      <c r="AX119" s="10" t="str">
        <f t="shared" si="85"/>
        <v/>
      </c>
      <c r="AZ119" s="12" t="str">
        <f t="shared" ca="1" si="90"/>
        <v/>
      </c>
      <c r="BA119" s="12" t="str">
        <f t="shared" ca="1" si="90"/>
        <v/>
      </c>
      <c r="BB119" s="12" t="str">
        <f t="shared" ca="1" si="90"/>
        <v/>
      </c>
      <c r="BC119" s="12" t="str">
        <f t="shared" ca="1" si="90"/>
        <v/>
      </c>
      <c r="BD119" s="12" t="str">
        <f t="shared" ca="1" si="90"/>
        <v/>
      </c>
      <c r="BE119" s="12" t="str">
        <f t="shared" ca="1" si="86"/>
        <v/>
      </c>
      <c r="BF119" s="12" t="str">
        <f t="shared" ca="1" si="86"/>
        <v/>
      </c>
      <c r="BG119" s="12" t="e">
        <f t="shared" si="86"/>
        <v>#REF!</v>
      </c>
      <c r="BH119" s="12" t="str">
        <f t="shared" ca="1" si="86"/>
        <v/>
      </c>
      <c r="BI119" s="12" t="str">
        <f t="shared" si="86"/>
        <v/>
      </c>
    </row>
    <row r="120" spans="1:61" ht="23.25" customHeight="1" x14ac:dyDescent="0.2">
      <c r="A120" s="1">
        <f ca="1">IF(COUNTIF($D120:$L120," ")=10,"",IF(VLOOKUP(MAX($A$1:A119),$A$1:C119,3,FALSE)=0,"",MAX($A$1:A119)+1))</f>
        <v>120</v>
      </c>
      <c r="B120" s="13" t="str">
        <f>$B118</f>
        <v>Воробьев А.С.</v>
      </c>
      <c r="C120" s="2" t="str">
        <f ca="1">IF($B120="","",$R$3)</f>
        <v>Вт 24.11.20</v>
      </c>
      <c r="D120" s="14" t="str">
        <f t="shared" ref="D120:K120" ca="1" si="123">IF($B120&gt;"",IF(ISERROR(SEARCH($B120,S$3))," ",MID(S$3,FIND("%курс ",S$3,FIND($B120,S$3))+6,7)&amp;"
("&amp;MID(S$3,FIND("ауд.",S$3,FIND($B120,S$3))+4,FIND("№",S$3,FIND("ауд.",S$3,FIND($B120,S$3)))-(FIND("ауд.",S$3,FIND($B120,S$3))+4))&amp;")"),"")</f>
        <v xml:space="preserve"> </v>
      </c>
      <c r="E120" s="14" t="str">
        <f t="shared" ca="1" si="123"/>
        <v xml:space="preserve"> </v>
      </c>
      <c r="F120" s="14" t="str">
        <f t="shared" ca="1" si="123"/>
        <v xml:space="preserve"> </v>
      </c>
      <c r="G120" s="14" t="str">
        <f t="shared" ca="1" si="123"/>
        <v xml:space="preserve"> </v>
      </c>
      <c r="H120" s="14" t="str">
        <f t="shared" ca="1" si="123"/>
        <v xml:space="preserve"> </v>
      </c>
      <c r="I120" s="14" t="str">
        <f t="shared" ca="1" si="123"/>
        <v xml:space="preserve"> </v>
      </c>
      <c r="J120" s="14" t="str">
        <f t="shared" ca="1" si="123"/>
        <v xml:space="preserve"> </v>
      </c>
      <c r="K120" s="14" t="str">
        <f t="shared" ca="1" si="123"/>
        <v xml:space="preserve"> </v>
      </c>
      <c r="L120" s="14"/>
      <c r="M120" s="25"/>
      <c r="AD120" s="20" t="str">
        <f t="shared" ca="1" si="122"/>
        <v/>
      </c>
      <c r="AE120" s="20" t="str">
        <f t="shared" ca="1" si="122"/>
        <v/>
      </c>
      <c r="AF120" s="20" t="str">
        <f t="shared" ca="1" si="122"/>
        <v/>
      </c>
      <c r="AG120" s="20" t="str">
        <f t="shared" ca="1" si="122"/>
        <v/>
      </c>
      <c r="AH120" s="20" t="str">
        <f t="shared" ca="1" si="122"/>
        <v/>
      </c>
      <c r="AI120" s="20" t="str">
        <f t="shared" ca="1" si="122"/>
        <v/>
      </c>
      <c r="AJ120" s="20" t="str">
        <f t="shared" ca="1" si="122"/>
        <v/>
      </c>
      <c r="AK120" s="20" t="e">
        <f>IF(#REF!=" ","",IF(#REF!="","",CONCATENATE($C120," ",#REF!," ",MID(#REF!,10,5))))</f>
        <v>#REF!</v>
      </c>
      <c r="AL120" s="20" t="str">
        <f t="shared" ca="1" si="72"/>
        <v/>
      </c>
      <c r="AM120" s="20" t="str">
        <f t="shared" si="72"/>
        <v/>
      </c>
      <c r="AN120" s="11" t="str">
        <f t="shared" ca="1" si="70"/>
        <v>Воробьев</v>
      </c>
      <c r="AO120" s="10" t="str">
        <f t="shared" ca="1" si="89"/>
        <v/>
      </c>
      <c r="AP120" s="10" t="str">
        <f t="shared" ca="1" si="89"/>
        <v/>
      </c>
      <c r="AQ120" s="10" t="str">
        <f t="shared" ca="1" si="89"/>
        <v/>
      </c>
      <c r="AR120" s="10" t="str">
        <f t="shared" ca="1" si="89"/>
        <v/>
      </c>
      <c r="AS120" s="10" t="str">
        <f t="shared" ca="1" si="89"/>
        <v/>
      </c>
      <c r="AT120" s="10" t="str">
        <f t="shared" ca="1" si="85"/>
        <v/>
      </c>
      <c r="AU120" s="10" t="str">
        <f t="shared" ca="1" si="85"/>
        <v/>
      </c>
      <c r="AV120" s="10" t="e">
        <f t="shared" si="85"/>
        <v>#REF!</v>
      </c>
      <c r="AW120" s="10" t="str">
        <f t="shared" ca="1" si="85"/>
        <v/>
      </c>
      <c r="AX120" s="10" t="str">
        <f t="shared" si="85"/>
        <v/>
      </c>
      <c r="AZ120" s="12" t="str">
        <f t="shared" ca="1" si="90"/>
        <v/>
      </c>
      <c r="BA120" s="12" t="str">
        <f t="shared" ca="1" si="90"/>
        <v/>
      </c>
      <c r="BB120" s="12" t="str">
        <f t="shared" ca="1" si="90"/>
        <v/>
      </c>
      <c r="BC120" s="12" t="str">
        <f t="shared" ca="1" si="90"/>
        <v/>
      </c>
      <c r="BD120" s="12" t="str">
        <f t="shared" ca="1" si="90"/>
        <v/>
      </c>
      <c r="BE120" s="12" t="str">
        <f t="shared" ca="1" si="86"/>
        <v/>
      </c>
      <c r="BF120" s="12" t="str">
        <f t="shared" ca="1" si="86"/>
        <v/>
      </c>
      <c r="BG120" s="12" t="e">
        <f t="shared" si="86"/>
        <v>#REF!</v>
      </c>
      <c r="BH120" s="12" t="str">
        <f t="shared" ca="1" si="86"/>
        <v/>
      </c>
      <c r="BI120" s="12" t="str">
        <f t="shared" si="86"/>
        <v/>
      </c>
    </row>
    <row r="121" spans="1:61" ht="23.25" customHeight="1" x14ac:dyDescent="0.2">
      <c r="A121" s="1">
        <f ca="1">IF(COUNTIF($D121:$L121," ")=10,"",IF(VLOOKUP(MAX($A$1:A120),$A$1:C120,3,FALSE)=0,"",MAX($A$1:A120)+1))</f>
        <v>121</v>
      </c>
      <c r="B121" s="13" t="str">
        <f>$B118</f>
        <v>Воробьев А.С.</v>
      </c>
      <c r="C121" s="2" t="str">
        <f ca="1">IF($B121="","",$R$4)</f>
        <v>Ср 25.11.20</v>
      </c>
      <c r="D121" s="14" t="str">
        <f t="shared" ref="D121:K121" ca="1" si="124">IF($B121&gt;"",IF(ISERROR(SEARCH($B121,S$4))," ",MID(S$4,FIND("%курс ",S$4,FIND($B121,S$4))+6,7)&amp;"
("&amp;MID(S$4,FIND("ауд.",S$4,FIND($B121,S$4))+4,FIND("№",S$4,FIND("ауд.",S$4,FIND($B121,S$4)))-(FIND("ауд.",S$4,FIND($B121,S$4))+4))&amp;")"),"")</f>
        <v xml:space="preserve"> </v>
      </c>
      <c r="E121" s="14" t="str">
        <f t="shared" ca="1" si="124"/>
        <v xml:space="preserve"> </v>
      </c>
      <c r="F121" s="14" t="str">
        <f t="shared" ca="1" si="124"/>
        <v xml:space="preserve"> </v>
      </c>
      <c r="G121" s="14" t="str">
        <f t="shared" ca="1" si="124"/>
        <v xml:space="preserve"> </v>
      </c>
      <c r="H121" s="14" t="str">
        <f t="shared" ca="1" si="124"/>
        <v xml:space="preserve"> </v>
      </c>
      <c r="I121" s="14" t="str">
        <f t="shared" ca="1" si="124"/>
        <v xml:space="preserve"> </v>
      </c>
      <c r="J121" s="14" t="str">
        <f t="shared" ca="1" si="124"/>
        <v xml:space="preserve"> </v>
      </c>
      <c r="K121" s="14" t="str">
        <f t="shared" ca="1" si="124"/>
        <v xml:space="preserve"> </v>
      </c>
      <c r="L121" s="14"/>
      <c r="M121" s="25"/>
      <c r="AD121" s="20" t="str">
        <f t="shared" ca="1" si="122"/>
        <v/>
      </c>
      <c r="AE121" s="20" t="str">
        <f t="shared" ca="1" si="122"/>
        <v/>
      </c>
      <c r="AF121" s="20" t="str">
        <f t="shared" ca="1" si="122"/>
        <v/>
      </c>
      <c r="AG121" s="20" t="str">
        <f t="shared" ca="1" si="122"/>
        <v/>
      </c>
      <c r="AH121" s="20" t="str">
        <f t="shared" ca="1" si="122"/>
        <v/>
      </c>
      <c r="AI121" s="20" t="str">
        <f t="shared" ca="1" si="122"/>
        <v/>
      </c>
      <c r="AJ121" s="20" t="str">
        <f t="shared" ca="1" si="122"/>
        <v/>
      </c>
      <c r="AK121" s="20" t="e">
        <f>IF(#REF!=" ","",IF(#REF!="","",CONCATENATE($C121," ",#REF!," ",MID(#REF!,10,5))))</f>
        <v>#REF!</v>
      </c>
      <c r="AL121" s="20" t="str">
        <f t="shared" ca="1" si="72"/>
        <v/>
      </c>
      <c r="AM121" s="20" t="str">
        <f t="shared" si="72"/>
        <v/>
      </c>
      <c r="AN121" s="11" t="str">
        <f t="shared" ca="1" si="70"/>
        <v>Воробьев</v>
      </c>
      <c r="AO121" s="10" t="str">
        <f t="shared" ca="1" si="89"/>
        <v/>
      </c>
      <c r="AP121" s="10" t="str">
        <f t="shared" ca="1" si="89"/>
        <v/>
      </c>
      <c r="AQ121" s="10" t="str">
        <f t="shared" ca="1" si="89"/>
        <v/>
      </c>
      <c r="AR121" s="10" t="str">
        <f t="shared" ca="1" si="89"/>
        <v/>
      </c>
      <c r="AS121" s="10" t="str">
        <f t="shared" ca="1" si="89"/>
        <v/>
      </c>
      <c r="AT121" s="10" t="str">
        <f t="shared" ca="1" si="85"/>
        <v/>
      </c>
      <c r="AU121" s="10" t="str">
        <f t="shared" ca="1" si="85"/>
        <v/>
      </c>
      <c r="AV121" s="10" t="e">
        <f t="shared" si="85"/>
        <v>#REF!</v>
      </c>
      <c r="AW121" s="10" t="str">
        <f t="shared" ca="1" si="85"/>
        <v/>
      </c>
      <c r="AX121" s="10" t="str">
        <f t="shared" si="85"/>
        <v/>
      </c>
      <c r="AZ121" s="12" t="str">
        <f t="shared" ca="1" si="90"/>
        <v/>
      </c>
      <c r="BA121" s="12" t="str">
        <f t="shared" ca="1" si="90"/>
        <v/>
      </c>
      <c r="BB121" s="12" t="str">
        <f t="shared" ca="1" si="90"/>
        <v/>
      </c>
      <c r="BC121" s="12" t="str">
        <f t="shared" ca="1" si="90"/>
        <v/>
      </c>
      <c r="BD121" s="12" t="str">
        <f t="shared" ca="1" si="90"/>
        <v/>
      </c>
      <c r="BE121" s="12" t="str">
        <f t="shared" ca="1" si="86"/>
        <v/>
      </c>
      <c r="BF121" s="12" t="str">
        <f t="shared" ca="1" si="86"/>
        <v/>
      </c>
      <c r="BG121" s="12" t="e">
        <f t="shared" si="86"/>
        <v>#REF!</v>
      </c>
      <c r="BH121" s="12" t="str">
        <f t="shared" ca="1" si="86"/>
        <v/>
      </c>
      <c r="BI121" s="12" t="str">
        <f t="shared" si="86"/>
        <v/>
      </c>
    </row>
    <row r="122" spans="1:61" ht="23.25" customHeight="1" x14ac:dyDescent="0.2">
      <c r="A122" s="1">
        <f ca="1">IF(COUNTIF($D122:$L122," ")=10,"",IF(VLOOKUP(MAX($A$1:A121),$A$1:C121,3,FALSE)=0,"",MAX($A$1:A121)+1))</f>
        <v>122</v>
      </c>
      <c r="B122" s="13" t="str">
        <f>$B118</f>
        <v>Воробьев А.С.</v>
      </c>
      <c r="C122" s="2" t="str">
        <f ca="1">IF($B122="","",$R$5)</f>
        <v>Чт 26.11.20</v>
      </c>
      <c r="D122" s="23" t="str">
        <f t="shared" ref="D122:K122" ca="1" si="125">IF($B122&gt;"",IF(ISERROR(SEARCH($B122,S$5))," ",MID(S$5,FIND("%курс ",S$5,FIND($B122,S$5))+6,7)&amp;"
("&amp;MID(S$5,FIND("ауд.",S$5,FIND($B122,S$5))+4,FIND("№",S$5,FIND("ауд.",S$5,FIND($B122,S$5)))-(FIND("ауд.",S$5,FIND($B122,S$5))+4))&amp;")"),"")</f>
        <v xml:space="preserve"> </v>
      </c>
      <c r="E122" s="23" t="str">
        <f t="shared" ca="1" si="125"/>
        <v xml:space="preserve"> </v>
      </c>
      <c r="F122" s="23" t="str">
        <f t="shared" ca="1" si="125"/>
        <v xml:space="preserve"> </v>
      </c>
      <c r="G122" s="23" t="str">
        <f t="shared" ca="1" si="125"/>
        <v xml:space="preserve"> </v>
      </c>
      <c r="H122" s="23" t="str">
        <f t="shared" ca="1" si="125"/>
        <v xml:space="preserve"> </v>
      </c>
      <c r="I122" s="23" t="str">
        <f t="shared" ca="1" si="125"/>
        <v xml:space="preserve"> </v>
      </c>
      <c r="J122" s="23" t="str">
        <f t="shared" ca="1" si="125"/>
        <v xml:space="preserve"> </v>
      </c>
      <c r="K122" s="23" t="str">
        <f t="shared" ca="1" si="125"/>
        <v xml:space="preserve"> </v>
      </c>
      <c r="L122" s="23"/>
      <c r="M122" s="17"/>
      <c r="AD122" s="20" t="str">
        <f t="shared" ca="1" si="122"/>
        <v/>
      </c>
      <c r="AE122" s="20" t="str">
        <f t="shared" ca="1" si="122"/>
        <v/>
      </c>
      <c r="AF122" s="20" t="str">
        <f t="shared" ca="1" si="122"/>
        <v/>
      </c>
      <c r="AG122" s="20" t="str">
        <f t="shared" ca="1" si="122"/>
        <v/>
      </c>
      <c r="AH122" s="20" t="str">
        <f t="shared" ca="1" si="122"/>
        <v/>
      </c>
      <c r="AI122" s="20" t="str">
        <f t="shared" ca="1" si="122"/>
        <v/>
      </c>
      <c r="AJ122" s="20" t="str">
        <f t="shared" ca="1" si="122"/>
        <v/>
      </c>
      <c r="AK122" s="20" t="e">
        <f>IF(#REF!=" ","",IF(#REF!="","",CONCATENATE($C122," ",#REF!," ",MID(#REF!,10,5))))</f>
        <v>#REF!</v>
      </c>
      <c r="AL122" s="20" t="str">
        <f t="shared" ca="1" si="72"/>
        <v/>
      </c>
      <c r="AM122" s="20" t="str">
        <f t="shared" si="72"/>
        <v/>
      </c>
      <c r="AN122" s="11" t="str">
        <f t="shared" ca="1" si="70"/>
        <v>Воробьев</v>
      </c>
      <c r="AO122" s="10" t="str">
        <f t="shared" ca="1" si="89"/>
        <v/>
      </c>
      <c r="AP122" s="10" t="str">
        <f t="shared" ca="1" si="89"/>
        <v/>
      </c>
      <c r="AQ122" s="10" t="str">
        <f t="shared" ca="1" si="89"/>
        <v/>
      </c>
      <c r="AR122" s="10" t="str">
        <f t="shared" ca="1" si="89"/>
        <v/>
      </c>
      <c r="AS122" s="10" t="str">
        <f t="shared" ca="1" si="89"/>
        <v/>
      </c>
      <c r="AT122" s="10" t="str">
        <f t="shared" ca="1" si="85"/>
        <v/>
      </c>
      <c r="AU122" s="10" t="str">
        <f t="shared" ca="1" si="85"/>
        <v/>
      </c>
      <c r="AV122" s="10" t="e">
        <f t="shared" si="85"/>
        <v>#REF!</v>
      </c>
      <c r="AW122" s="10" t="str">
        <f t="shared" ca="1" si="85"/>
        <v/>
      </c>
      <c r="AX122" s="10" t="str">
        <f t="shared" si="85"/>
        <v/>
      </c>
      <c r="AZ122" s="12" t="str">
        <f t="shared" ca="1" si="90"/>
        <v/>
      </c>
      <c r="BA122" s="12" t="str">
        <f t="shared" ca="1" si="90"/>
        <v/>
      </c>
      <c r="BB122" s="12" t="str">
        <f t="shared" ca="1" si="90"/>
        <v/>
      </c>
      <c r="BC122" s="12" t="str">
        <f t="shared" ca="1" si="90"/>
        <v/>
      </c>
      <c r="BD122" s="12" t="str">
        <f t="shared" ca="1" si="90"/>
        <v/>
      </c>
      <c r="BE122" s="12" t="str">
        <f t="shared" ca="1" si="86"/>
        <v/>
      </c>
      <c r="BF122" s="12" t="str">
        <f t="shared" ca="1" si="86"/>
        <v/>
      </c>
      <c r="BG122" s="12" t="e">
        <f t="shared" si="86"/>
        <v>#REF!</v>
      </c>
      <c r="BH122" s="12" t="str">
        <f t="shared" ca="1" si="86"/>
        <v/>
      </c>
      <c r="BI122" s="12" t="str">
        <f t="shared" si="86"/>
        <v/>
      </c>
    </row>
    <row r="123" spans="1:61" ht="23.25" customHeight="1" x14ac:dyDescent="0.2">
      <c r="A123" s="1">
        <f ca="1">IF(COUNTIF($D123:$L123," ")=10,"",IF(VLOOKUP(MAX($A$1:A122),$A$1:C122,3,FALSE)=0,"",MAX($A$1:A122)+1))</f>
        <v>123</v>
      </c>
      <c r="B123" s="13" t="str">
        <f>$B118</f>
        <v>Воробьев А.С.</v>
      </c>
      <c r="C123" s="2" t="str">
        <f ca="1">IF($B123="","",$R$6)</f>
        <v>Пт 27.11.20</v>
      </c>
      <c r="D123" s="23" t="str">
        <f t="shared" ref="D123:K123" ca="1" si="126">IF($B123&gt;"",IF(ISERROR(SEARCH($B123,S$6))," ",MID(S$6,FIND("%курс ",S$6,FIND($B123,S$6))+6,7)&amp;"
("&amp;MID(S$6,FIND("ауд.",S$6,FIND($B123,S$6))+4,FIND("№",S$6,FIND("ауд.",S$6,FIND($B123,S$6)))-(FIND("ауд.",S$6,FIND($B123,S$6))+4))&amp;")"),"")</f>
        <v xml:space="preserve"> </v>
      </c>
      <c r="E123" s="23" t="str">
        <f t="shared" ca="1" si="126"/>
        <v xml:space="preserve"> </v>
      </c>
      <c r="F123" s="23" t="str">
        <f t="shared" ca="1" si="126"/>
        <v xml:space="preserve"> </v>
      </c>
      <c r="G123" s="23" t="str">
        <f t="shared" ca="1" si="126"/>
        <v xml:space="preserve"> </v>
      </c>
      <c r="H123" s="23" t="str">
        <f t="shared" ca="1" si="126"/>
        <v xml:space="preserve"> </v>
      </c>
      <c r="I123" s="23" t="str">
        <f t="shared" ca="1" si="126"/>
        <v xml:space="preserve"> </v>
      </c>
      <c r="J123" s="23" t="str">
        <f t="shared" ca="1" si="126"/>
        <v xml:space="preserve"> </v>
      </c>
      <c r="K123" s="23" t="str">
        <f t="shared" ca="1" si="126"/>
        <v xml:space="preserve"> </v>
      </c>
      <c r="L123" s="23"/>
      <c r="M123" s="25"/>
      <c r="AD123" s="20" t="str">
        <f t="shared" ca="1" si="122"/>
        <v/>
      </c>
      <c r="AE123" s="20" t="str">
        <f t="shared" ca="1" si="122"/>
        <v/>
      </c>
      <c r="AF123" s="20" t="str">
        <f t="shared" ca="1" si="122"/>
        <v/>
      </c>
      <c r="AG123" s="20" t="str">
        <f t="shared" ca="1" si="122"/>
        <v/>
      </c>
      <c r="AH123" s="20" t="str">
        <f t="shared" ca="1" si="122"/>
        <v/>
      </c>
      <c r="AI123" s="20" t="str">
        <f t="shared" ca="1" si="122"/>
        <v/>
      </c>
      <c r="AJ123" s="20" t="str">
        <f t="shared" ca="1" si="122"/>
        <v/>
      </c>
      <c r="AK123" s="20" t="e">
        <f>IF(#REF!=" ","",IF(#REF!="","",CONCATENATE($C123," ",#REF!," ",MID(#REF!,10,5))))</f>
        <v>#REF!</v>
      </c>
      <c r="AL123" s="20" t="str">
        <f t="shared" ca="1" si="72"/>
        <v/>
      </c>
      <c r="AM123" s="20" t="str">
        <f t="shared" si="72"/>
        <v/>
      </c>
      <c r="AN123" s="11" t="str">
        <f t="shared" ca="1" si="70"/>
        <v>Воробьев</v>
      </c>
      <c r="AO123" s="10" t="str">
        <f t="shared" ca="1" si="89"/>
        <v/>
      </c>
      <c r="AP123" s="10" t="str">
        <f t="shared" ca="1" si="89"/>
        <v/>
      </c>
      <c r="AQ123" s="10" t="str">
        <f t="shared" ca="1" si="89"/>
        <v/>
      </c>
      <c r="AR123" s="10" t="str">
        <f t="shared" ca="1" si="89"/>
        <v/>
      </c>
      <c r="AS123" s="10" t="str">
        <f t="shared" ca="1" si="89"/>
        <v/>
      </c>
      <c r="AT123" s="10" t="str">
        <f t="shared" ca="1" si="85"/>
        <v/>
      </c>
      <c r="AU123" s="10" t="str">
        <f t="shared" ca="1" si="85"/>
        <v/>
      </c>
      <c r="AV123" s="10" t="e">
        <f t="shared" si="85"/>
        <v>#REF!</v>
      </c>
      <c r="AW123" s="10" t="str">
        <f t="shared" ca="1" si="85"/>
        <v/>
      </c>
      <c r="AX123" s="10" t="str">
        <f t="shared" si="85"/>
        <v/>
      </c>
      <c r="AZ123" s="12" t="str">
        <f t="shared" ca="1" si="90"/>
        <v/>
      </c>
      <c r="BA123" s="12" t="str">
        <f t="shared" ca="1" si="90"/>
        <v/>
      </c>
      <c r="BB123" s="12" t="str">
        <f t="shared" ca="1" si="90"/>
        <v/>
      </c>
      <c r="BC123" s="12" t="str">
        <f t="shared" ca="1" si="90"/>
        <v/>
      </c>
      <c r="BD123" s="12" t="str">
        <f t="shared" ca="1" si="90"/>
        <v/>
      </c>
      <c r="BE123" s="12" t="str">
        <f t="shared" ca="1" si="86"/>
        <v/>
      </c>
      <c r="BF123" s="12" t="str">
        <f t="shared" ca="1" si="86"/>
        <v/>
      </c>
      <c r="BG123" s="12" t="e">
        <f t="shared" si="86"/>
        <v>#REF!</v>
      </c>
      <c r="BH123" s="12" t="str">
        <f t="shared" ca="1" si="86"/>
        <v/>
      </c>
      <c r="BI123" s="12" t="str">
        <f t="shared" si="86"/>
        <v/>
      </c>
    </row>
    <row r="124" spans="1:61" ht="23.25" customHeight="1" x14ac:dyDescent="0.2">
      <c r="A124" s="1">
        <f ca="1">IF(COUNTIF($D124:$L124," ")=10,"",IF(VLOOKUP(MAX($A$1:A123),$A$1:C123,3,FALSE)=0,"",MAX($A$1:A123)+1))</f>
        <v>124</v>
      </c>
      <c r="B124" s="13" t="str">
        <f>$B118</f>
        <v>Воробьев А.С.</v>
      </c>
      <c r="C124" s="2" t="str">
        <f ca="1">IF($B124="","",$R$7)</f>
        <v>Сб 28.11.20</v>
      </c>
      <c r="D124" s="23" t="str">
        <f t="shared" ref="D124:K124" ca="1" si="127">IF($B124&gt;"",IF(ISERROR(SEARCH($B124,S$7))," ",MID(S$7,FIND("%курс ",S$7,FIND($B124,S$7))+6,7)&amp;"
("&amp;MID(S$7,FIND("ауд.",S$7,FIND($B124,S$7))+4,FIND("№",S$7,FIND("ауд.",S$7,FIND($B124,S$7)))-(FIND("ауд.",S$7,FIND($B124,S$7))+4))&amp;")"),"")</f>
        <v xml:space="preserve"> </v>
      </c>
      <c r="E124" s="23" t="str">
        <f t="shared" ca="1" si="127"/>
        <v xml:space="preserve"> </v>
      </c>
      <c r="F124" s="23" t="str">
        <f t="shared" ca="1" si="127"/>
        <v xml:space="preserve"> </v>
      </c>
      <c r="G124" s="23" t="str">
        <f t="shared" ca="1" si="127"/>
        <v xml:space="preserve"> </v>
      </c>
      <c r="H124" s="23" t="str">
        <f t="shared" ca="1" si="127"/>
        <v xml:space="preserve"> </v>
      </c>
      <c r="I124" s="23" t="str">
        <f t="shared" ca="1" si="127"/>
        <v xml:space="preserve"> </v>
      </c>
      <c r="J124" s="23" t="str">
        <f t="shared" ca="1" si="127"/>
        <v xml:space="preserve"> </v>
      </c>
      <c r="K124" s="23" t="str">
        <f t="shared" ca="1" si="127"/>
        <v xml:space="preserve"> </v>
      </c>
      <c r="L124" s="23"/>
      <c r="M124" s="25"/>
      <c r="AD124" s="20" t="str">
        <f t="shared" ca="1" si="122"/>
        <v/>
      </c>
      <c r="AE124" s="20" t="str">
        <f t="shared" ca="1" si="122"/>
        <v/>
      </c>
      <c r="AF124" s="20" t="str">
        <f t="shared" ca="1" si="122"/>
        <v/>
      </c>
      <c r="AG124" s="20" t="str">
        <f t="shared" ca="1" si="122"/>
        <v/>
      </c>
      <c r="AH124" s="20" t="str">
        <f t="shared" ca="1" si="122"/>
        <v/>
      </c>
      <c r="AI124" s="20" t="str">
        <f t="shared" ca="1" si="122"/>
        <v/>
      </c>
      <c r="AJ124" s="20" t="str">
        <f t="shared" ca="1" si="122"/>
        <v/>
      </c>
      <c r="AK124" s="20" t="e">
        <f>IF(#REF!=" ","",IF(#REF!="","",CONCATENATE($C124," ",#REF!," ",MID(#REF!,10,5))))</f>
        <v>#REF!</v>
      </c>
      <c r="AL124" s="20" t="str">
        <f t="shared" ca="1" si="72"/>
        <v/>
      </c>
      <c r="AM124" s="20" t="str">
        <f t="shared" si="72"/>
        <v/>
      </c>
      <c r="AN124" s="11" t="str">
        <f t="shared" ca="1" si="70"/>
        <v>Воробьев</v>
      </c>
      <c r="AO124" s="10" t="str">
        <f t="shared" ca="1" si="89"/>
        <v/>
      </c>
      <c r="AP124" s="10" t="str">
        <f t="shared" ca="1" si="89"/>
        <v/>
      </c>
      <c r="AQ124" s="10" t="str">
        <f t="shared" ca="1" si="89"/>
        <v/>
      </c>
      <c r="AR124" s="10" t="str">
        <f t="shared" ca="1" si="89"/>
        <v/>
      </c>
      <c r="AS124" s="10" t="str">
        <f t="shared" ca="1" si="89"/>
        <v/>
      </c>
      <c r="AT124" s="10" t="str">
        <f t="shared" ca="1" si="85"/>
        <v/>
      </c>
      <c r="AU124" s="10" t="str">
        <f t="shared" ca="1" si="85"/>
        <v/>
      </c>
      <c r="AV124" s="10" t="e">
        <f t="shared" si="85"/>
        <v>#REF!</v>
      </c>
      <c r="AW124" s="10" t="str">
        <f t="shared" ca="1" si="85"/>
        <v/>
      </c>
      <c r="AX124" s="10" t="str">
        <f t="shared" si="85"/>
        <v/>
      </c>
      <c r="AZ124" s="12" t="str">
        <f t="shared" ca="1" si="90"/>
        <v/>
      </c>
      <c r="BA124" s="12" t="str">
        <f t="shared" ca="1" si="90"/>
        <v/>
      </c>
      <c r="BB124" s="12" t="str">
        <f t="shared" ca="1" si="90"/>
        <v/>
      </c>
      <c r="BC124" s="12" t="str">
        <f t="shared" ca="1" si="90"/>
        <v/>
      </c>
      <c r="BD124" s="12" t="str">
        <f t="shared" ca="1" si="90"/>
        <v/>
      </c>
      <c r="BE124" s="12" t="str">
        <f t="shared" ca="1" si="86"/>
        <v/>
      </c>
      <c r="BF124" s="12" t="str">
        <f t="shared" ca="1" si="86"/>
        <v/>
      </c>
      <c r="BG124" s="12" t="e">
        <f t="shared" si="86"/>
        <v>#REF!</v>
      </c>
      <c r="BH124" s="12" t="str">
        <f t="shared" ca="1" si="86"/>
        <v/>
      </c>
      <c r="BI124" s="12" t="str">
        <f t="shared" si="86"/>
        <v/>
      </c>
    </row>
    <row r="125" spans="1:61" ht="23.25" customHeight="1" x14ac:dyDescent="0.2">
      <c r="A125" s="1">
        <f ca="1">IF(COUNTIF($D125:$L125," ")=10,"",IF(VLOOKUP(MAX($A$1:A124),$A$1:C124,3,FALSE)=0,"",MAX($A$1:A124)+1))</f>
        <v>125</v>
      </c>
      <c r="B125" s="13" t="str">
        <f>$B118</f>
        <v>Воробьев А.С.</v>
      </c>
      <c r="C125" s="2" t="str">
        <f ca="1">IF($B125="","",$R$8)</f>
        <v>Вс 29.11.20</v>
      </c>
      <c r="D125" s="23" t="str">
        <f t="shared" ref="D125:K125" ca="1" si="128">IF($B125&gt;"",IF(ISERROR(SEARCH($B125,S$8))," ",MID(S$8,FIND("%курс ",S$8,FIND($B125,S$8))+6,7)&amp;"
("&amp;MID(S$8,FIND("ауд.",S$8,FIND($B125,S$8))+4,FIND("№",S$8,FIND("ауд.",S$8,FIND($B125,S$8)))-(FIND("ауд.",S$8,FIND($B125,S$8))+4))&amp;")"),"")</f>
        <v xml:space="preserve"> </v>
      </c>
      <c r="E125" s="23" t="str">
        <f t="shared" ca="1" si="128"/>
        <v xml:space="preserve"> </v>
      </c>
      <c r="F125" s="23" t="str">
        <f t="shared" ca="1" si="128"/>
        <v xml:space="preserve"> </v>
      </c>
      <c r="G125" s="23" t="str">
        <f t="shared" ca="1" si="128"/>
        <v xml:space="preserve"> </v>
      </c>
      <c r="H125" s="23" t="str">
        <f t="shared" ca="1" si="128"/>
        <v xml:space="preserve"> </v>
      </c>
      <c r="I125" s="23" t="str">
        <f t="shared" ca="1" si="128"/>
        <v xml:space="preserve"> </v>
      </c>
      <c r="J125" s="23" t="str">
        <f t="shared" ca="1" si="128"/>
        <v xml:space="preserve"> </v>
      </c>
      <c r="K125" s="23" t="str">
        <f t="shared" ca="1" si="128"/>
        <v xml:space="preserve"> </v>
      </c>
      <c r="L125" s="23"/>
      <c r="M125" s="25"/>
      <c r="AD125" s="20" t="str">
        <f t="shared" ca="1" si="122"/>
        <v/>
      </c>
      <c r="AE125" s="20" t="str">
        <f t="shared" ca="1" si="122"/>
        <v/>
      </c>
      <c r="AF125" s="20" t="str">
        <f t="shared" ca="1" si="122"/>
        <v/>
      </c>
      <c r="AG125" s="20" t="str">
        <f t="shared" ca="1" si="122"/>
        <v/>
      </c>
      <c r="AH125" s="20" t="str">
        <f t="shared" ca="1" si="122"/>
        <v/>
      </c>
      <c r="AI125" s="20" t="str">
        <f t="shared" ca="1" si="122"/>
        <v/>
      </c>
      <c r="AJ125" s="20" t="str">
        <f t="shared" ca="1" si="122"/>
        <v/>
      </c>
      <c r="AK125" s="20" t="e">
        <f>IF(#REF!=" ","",IF(#REF!="","",CONCATENATE($C125," ",#REF!," ",MID(#REF!,10,5))))</f>
        <v>#REF!</v>
      </c>
      <c r="AL125" s="20" t="str">
        <f t="shared" ca="1" si="72"/>
        <v/>
      </c>
      <c r="AM125" s="20" t="str">
        <f t="shared" si="72"/>
        <v/>
      </c>
      <c r="AN125" s="11" t="str">
        <f t="shared" ca="1" si="70"/>
        <v>Воробьев</v>
      </c>
      <c r="AO125" s="10" t="str">
        <f t="shared" ca="1" si="89"/>
        <v/>
      </c>
      <c r="AP125" s="10" t="str">
        <f t="shared" ca="1" si="89"/>
        <v/>
      </c>
      <c r="AQ125" s="10" t="str">
        <f t="shared" ca="1" si="89"/>
        <v/>
      </c>
      <c r="AR125" s="10" t="str">
        <f t="shared" ca="1" si="89"/>
        <v/>
      </c>
      <c r="AS125" s="10" t="str">
        <f t="shared" ca="1" si="89"/>
        <v/>
      </c>
      <c r="AT125" s="10" t="str">
        <f t="shared" ca="1" si="85"/>
        <v/>
      </c>
      <c r="AU125" s="10" t="str">
        <f t="shared" ca="1" si="85"/>
        <v/>
      </c>
      <c r="AV125" s="10" t="e">
        <f t="shared" si="85"/>
        <v>#REF!</v>
      </c>
      <c r="AW125" s="10" t="str">
        <f t="shared" ca="1" si="85"/>
        <v/>
      </c>
      <c r="AX125" s="10" t="str">
        <f t="shared" si="85"/>
        <v/>
      </c>
      <c r="AZ125" s="12" t="str">
        <f t="shared" ca="1" si="90"/>
        <v/>
      </c>
      <c r="BA125" s="12" t="str">
        <f t="shared" ca="1" si="90"/>
        <v/>
      </c>
      <c r="BB125" s="12" t="str">
        <f t="shared" ca="1" si="90"/>
        <v/>
      </c>
      <c r="BC125" s="12" t="str">
        <f t="shared" ca="1" si="90"/>
        <v/>
      </c>
      <c r="BD125" s="12" t="str">
        <f t="shared" ca="1" si="90"/>
        <v/>
      </c>
      <c r="BE125" s="12" t="str">
        <f t="shared" ca="1" si="86"/>
        <v/>
      </c>
      <c r="BF125" s="12" t="str">
        <f t="shared" ca="1" si="86"/>
        <v/>
      </c>
      <c r="BG125" s="12" t="e">
        <f t="shared" si="86"/>
        <v>#REF!</v>
      </c>
      <c r="BH125" s="12" t="str">
        <f t="shared" ca="1" si="86"/>
        <v/>
      </c>
      <c r="BI125" s="12" t="str">
        <f t="shared" si="86"/>
        <v/>
      </c>
    </row>
    <row r="126" spans="1:61" ht="23.25" customHeight="1" x14ac:dyDescent="0.2">
      <c r="A126" s="1">
        <f ca="1">IF(COUNTIF($D126:$L126," ")=10,"",IF(VLOOKUP(MAX($A$1:A125),$A$1:C125,3,FALSE)=0,"",MAX($A$1:A125)+1))</f>
        <v>126</v>
      </c>
      <c r="C126" s="2"/>
      <c r="D126" s="23"/>
      <c r="E126" s="23"/>
      <c r="F126" s="23"/>
      <c r="G126" s="23"/>
      <c r="H126" s="23"/>
      <c r="I126" s="23"/>
      <c r="J126" s="23"/>
      <c r="K126" s="23"/>
      <c r="L126" s="23"/>
      <c r="M126" s="25"/>
      <c r="AD126" s="20"/>
      <c r="AE126" s="20"/>
      <c r="AF126" s="20"/>
      <c r="AG126" s="20"/>
      <c r="AH126" s="20"/>
      <c r="AI126" s="20"/>
      <c r="AJ126" s="20"/>
      <c r="AK126" s="20"/>
      <c r="AL126" s="20"/>
      <c r="AM126" s="20"/>
      <c r="AN126" s="11" t="str">
        <f t="shared" si="70"/>
        <v/>
      </c>
      <c r="AO126" s="10" t="str">
        <f t="shared" si="89"/>
        <v/>
      </c>
      <c r="AP126" s="10" t="str">
        <f t="shared" si="89"/>
        <v/>
      </c>
      <c r="AQ126" s="10" t="str">
        <f t="shared" si="89"/>
        <v/>
      </c>
      <c r="AR126" s="10" t="str">
        <f t="shared" si="89"/>
        <v/>
      </c>
      <c r="AS126" s="10" t="str">
        <f t="shared" si="89"/>
        <v/>
      </c>
      <c r="AT126" s="10" t="str">
        <f t="shared" si="85"/>
        <v/>
      </c>
      <c r="AU126" s="10" t="str">
        <f t="shared" si="85"/>
        <v/>
      </c>
      <c r="AV126" s="10" t="str">
        <f t="shared" si="85"/>
        <v/>
      </c>
      <c r="AW126" s="10" t="str">
        <f t="shared" si="85"/>
        <v/>
      </c>
      <c r="AX126" s="10" t="str">
        <f t="shared" si="85"/>
        <v/>
      </c>
      <c r="AZ126" s="12" t="str">
        <f t="shared" si="90"/>
        <v/>
      </c>
      <c r="BA126" s="12" t="str">
        <f t="shared" si="90"/>
        <v/>
      </c>
      <c r="BB126" s="12" t="str">
        <f t="shared" si="90"/>
        <v/>
      </c>
      <c r="BC126" s="12" t="str">
        <f t="shared" si="90"/>
        <v/>
      </c>
      <c r="BD126" s="12" t="str">
        <f t="shared" si="90"/>
        <v/>
      </c>
      <c r="BE126" s="12" t="str">
        <f t="shared" si="86"/>
        <v/>
      </c>
      <c r="BF126" s="12" t="str">
        <f t="shared" si="86"/>
        <v/>
      </c>
      <c r="BG126" s="12" t="str">
        <f t="shared" si="86"/>
        <v/>
      </c>
      <c r="BH126" s="12" t="str">
        <f t="shared" si="86"/>
        <v/>
      </c>
      <c r="BI126" s="12" t="str">
        <f t="shared" si="86"/>
        <v/>
      </c>
    </row>
    <row r="127" spans="1:61" ht="23.25" customHeight="1" x14ac:dyDescent="0.2">
      <c r="A127" s="1">
        <f ca="1">IF(COUNTIF($D128:$L134," ")=70,"",MAX($A$1:A126)+1)</f>
        <v>127</v>
      </c>
      <c r="B127" s="2" t="str">
        <f>IF($C127="","",$C127)</f>
        <v>Воронков О.Ю.</v>
      </c>
      <c r="C127" s="3" t="str">
        <f>IF(ISERROR(VLOOKUP((ROW()-1)/9+1,'[1]Преподавательский состав'!$A$2:$B$181,2,FALSE)),"",VLOOKUP((ROW()-1)/9+1,'[1]Преподавательский состав'!$A$2:$B$181,2,FALSE))</f>
        <v>Воронков О.Ю.</v>
      </c>
      <c r="D127" s="3" t="str">
        <f>IF($C127="","",T(" 8.00"))</f>
        <v xml:space="preserve"> 8.00</v>
      </c>
      <c r="E127" s="3" t="str">
        <f>IF($C127="","",T(" 9.40"))</f>
        <v xml:space="preserve"> 9.40</v>
      </c>
      <c r="F127" s="3" t="str">
        <f>IF($C127="","",T("11.20"))</f>
        <v>11.20</v>
      </c>
      <c r="G127" s="4" t="str">
        <f>IF($C127="","",T(""))</f>
        <v/>
      </c>
      <c r="H127" s="4" t="str">
        <f>IF($C127="","",T("13.30"))</f>
        <v>13.30</v>
      </c>
      <c r="I127" s="4" t="str">
        <f>IF($C127="","",T("15.10"))</f>
        <v>15.10</v>
      </c>
      <c r="J127" s="3" t="str">
        <f>IF($C127="","",T("17.00"))</f>
        <v>17.00</v>
      </c>
      <c r="K127" s="3" t="str">
        <f>IF($C127="","",T("18.40"))</f>
        <v>18.40</v>
      </c>
      <c r="L127" s="3"/>
      <c r="M127" s="25"/>
      <c r="AD127" s="20"/>
      <c r="AE127" s="20"/>
      <c r="AF127" s="20"/>
      <c r="AG127" s="20"/>
      <c r="AH127" s="20"/>
      <c r="AI127" s="20"/>
      <c r="AJ127" s="20"/>
      <c r="AK127" s="20"/>
      <c r="AL127" s="20"/>
      <c r="AM127" s="20"/>
      <c r="AN127" s="11" t="str">
        <f t="shared" si="70"/>
        <v/>
      </c>
      <c r="AO127" s="10" t="str">
        <f t="shared" si="89"/>
        <v/>
      </c>
      <c r="AP127" s="10" t="str">
        <f t="shared" si="89"/>
        <v/>
      </c>
      <c r="AQ127" s="10" t="str">
        <f t="shared" si="89"/>
        <v/>
      </c>
      <c r="AR127" s="10" t="str">
        <f t="shared" si="89"/>
        <v/>
      </c>
      <c r="AS127" s="10" t="str">
        <f t="shared" si="89"/>
        <v/>
      </c>
      <c r="AT127" s="10" t="str">
        <f t="shared" si="85"/>
        <v/>
      </c>
      <c r="AU127" s="10" t="str">
        <f t="shared" si="85"/>
        <v/>
      </c>
      <c r="AV127" s="10" t="str">
        <f t="shared" si="85"/>
        <v/>
      </c>
      <c r="AW127" s="10" t="str">
        <f t="shared" si="85"/>
        <v/>
      </c>
      <c r="AX127" s="10" t="str">
        <f t="shared" si="85"/>
        <v/>
      </c>
      <c r="AZ127" s="12" t="str">
        <f t="shared" si="90"/>
        <v/>
      </c>
      <c r="BA127" s="12" t="str">
        <f t="shared" si="90"/>
        <v/>
      </c>
      <c r="BB127" s="12" t="str">
        <f t="shared" si="90"/>
        <v/>
      </c>
      <c r="BC127" s="12" t="str">
        <f t="shared" si="90"/>
        <v/>
      </c>
      <c r="BD127" s="12" t="str">
        <f t="shared" si="90"/>
        <v/>
      </c>
      <c r="BE127" s="12" t="str">
        <f t="shared" si="86"/>
        <v/>
      </c>
      <c r="BF127" s="12" t="str">
        <f t="shared" si="86"/>
        <v/>
      </c>
      <c r="BG127" s="12" t="str">
        <f t="shared" si="86"/>
        <v/>
      </c>
      <c r="BH127" s="12" t="str">
        <f t="shared" si="86"/>
        <v/>
      </c>
      <c r="BI127" s="12" t="str">
        <f t="shared" si="86"/>
        <v/>
      </c>
    </row>
    <row r="128" spans="1:61" ht="23.25" customHeight="1" x14ac:dyDescent="0.2">
      <c r="A128" s="1">
        <f ca="1">IF(COUNTIF($D128:$L128," ")=10,"",IF(VLOOKUP(MAX($A$1:A127),$A$1:C127,3,FALSE)=0,"",MAX($A$1:A127)+1))</f>
        <v>128</v>
      </c>
      <c r="B128" s="13" t="str">
        <f>$B127</f>
        <v>Воронков О.Ю.</v>
      </c>
      <c r="C128" s="2" t="str">
        <f ca="1">IF($B128="","",$R$2)</f>
        <v>Пн 23.11.20</v>
      </c>
      <c r="D128" s="14" t="str">
        <f t="shared" ref="D128:K128" ca="1" si="129">IF($B128&gt;"",IF(ISERROR(SEARCH($B128,S$2))," ",MID(S$2,FIND("%курс ",S$2,FIND($B128,S$2))+6,7)&amp;"
("&amp;MID(S$2,FIND("ауд.",S$2,FIND($B128,S$2))+4,FIND("№",S$2,FIND("ауд.",S$2,FIND($B128,S$2)))-(FIND("ауд.",S$2,FIND($B128,S$2))+4))&amp;")"),"")</f>
        <v>П -9 -1
(П-203)</v>
      </c>
      <c r="E128" s="14" t="str">
        <f t="shared" ca="1" si="129"/>
        <v>П -9 -1
(П-401)</v>
      </c>
      <c r="F128" s="14" t="str">
        <f t="shared" ca="1" si="129"/>
        <v>П -9 -1
(П-301)</v>
      </c>
      <c r="G128" s="14" t="str">
        <f t="shared" ca="1" si="129"/>
        <v xml:space="preserve"> </v>
      </c>
      <c r="H128" s="14" t="str">
        <f t="shared" ca="1" si="129"/>
        <v xml:space="preserve"> </v>
      </c>
      <c r="I128" s="14" t="str">
        <f t="shared" ca="1" si="129"/>
        <v xml:space="preserve"> </v>
      </c>
      <c r="J128" s="14" t="str">
        <f t="shared" ca="1" si="129"/>
        <v>С -11-1
(П-306)</v>
      </c>
      <c r="K128" s="14" t="str">
        <f t="shared" ca="1" si="129"/>
        <v xml:space="preserve"> </v>
      </c>
      <c r="L128" s="14"/>
      <c r="M128" s="25"/>
      <c r="AD128" s="20" t="str">
        <f t="shared" ref="AD128:AJ134" ca="1" si="130">IF(D128=" ","",IF(D128="","",CONCATENATE($C128," ",D$1," ",MID(D128,10,5))))</f>
        <v>Пн 23.11.20  8.00 П-203</v>
      </c>
      <c r="AE128" s="20" t="str">
        <f t="shared" ca="1" si="130"/>
        <v>Пн 23.11.20  9.40 П-401</v>
      </c>
      <c r="AF128" s="20" t="str">
        <f t="shared" ca="1" si="130"/>
        <v>Пн 23.11.20 11.20 П-301</v>
      </c>
      <c r="AG128" s="20" t="str">
        <f t="shared" ca="1" si="130"/>
        <v/>
      </c>
      <c r="AH128" s="20" t="str">
        <f t="shared" ca="1" si="130"/>
        <v/>
      </c>
      <c r="AI128" s="20" t="str">
        <f t="shared" ca="1" si="130"/>
        <v/>
      </c>
      <c r="AJ128" s="20" t="str">
        <f t="shared" ca="1" si="130"/>
        <v>Пн 23.11.20 17.00 П-306</v>
      </c>
      <c r="AK128" s="20" t="e">
        <f>IF(#REF!=" ","",IF(#REF!="","",CONCATENATE($C128," ",#REF!," ",MID(#REF!,10,5))))</f>
        <v>#REF!</v>
      </c>
      <c r="AL128" s="20" t="str">
        <f t="shared" ca="1" si="72"/>
        <v/>
      </c>
      <c r="AM128" s="20" t="str">
        <f t="shared" si="72"/>
        <v/>
      </c>
      <c r="AN128" s="11" t="str">
        <f t="shared" ca="1" si="70"/>
        <v>Воронков</v>
      </c>
      <c r="AO128" s="10" t="str">
        <f t="shared" ca="1" si="89"/>
        <v>Пн 23.11.20  8.00 П-203 Воронков</v>
      </c>
      <c r="AP128" s="10" t="str">
        <f t="shared" ca="1" si="89"/>
        <v>Пн 23.11.20  9.40 П-401 Воронков</v>
      </c>
      <c r="AQ128" s="10" t="str">
        <f t="shared" ca="1" si="89"/>
        <v>Пн 23.11.20 11.20 П-301 Воронков</v>
      </c>
      <c r="AR128" s="10" t="str">
        <f t="shared" ca="1" si="89"/>
        <v/>
      </c>
      <c r="AS128" s="10" t="str">
        <f t="shared" ca="1" si="89"/>
        <v/>
      </c>
      <c r="AT128" s="10" t="str">
        <f t="shared" ca="1" si="85"/>
        <v/>
      </c>
      <c r="AU128" s="10" t="str">
        <f t="shared" ca="1" si="85"/>
        <v>Пн 23.11.20 17.00 П-306 Воронков</v>
      </c>
      <c r="AV128" s="10" t="e">
        <f t="shared" si="85"/>
        <v>#REF!</v>
      </c>
      <c r="AW128" s="10" t="str">
        <f t="shared" ca="1" si="85"/>
        <v/>
      </c>
      <c r="AX128" s="10" t="str">
        <f t="shared" si="85"/>
        <v/>
      </c>
      <c r="AZ128" s="12">
        <f t="shared" ca="1" si="90"/>
        <v>128</v>
      </c>
      <c r="BA128" s="12">
        <f t="shared" ca="1" si="90"/>
        <v>128</v>
      </c>
      <c r="BB128" s="12">
        <f t="shared" ca="1" si="90"/>
        <v>128</v>
      </c>
      <c r="BC128" s="12" t="str">
        <f t="shared" ca="1" si="90"/>
        <v/>
      </c>
      <c r="BD128" s="12" t="str">
        <f t="shared" ca="1" si="90"/>
        <v/>
      </c>
      <c r="BE128" s="12" t="str">
        <f t="shared" ca="1" si="86"/>
        <v/>
      </c>
      <c r="BF128" s="12">
        <f t="shared" ca="1" si="86"/>
        <v>128</v>
      </c>
      <c r="BG128" s="12" t="e">
        <f t="shared" si="86"/>
        <v>#REF!</v>
      </c>
      <c r="BH128" s="12" t="str">
        <f t="shared" ca="1" si="86"/>
        <v/>
      </c>
      <c r="BI128" s="12" t="str">
        <f t="shared" si="86"/>
        <v/>
      </c>
    </row>
    <row r="129" spans="1:61" ht="23.25" customHeight="1" x14ac:dyDescent="0.2">
      <c r="A129" s="1">
        <f ca="1">IF(COUNTIF($D129:$L129," ")=10,"",IF(VLOOKUP(MAX($A$1:A128),$A$1:C128,3,FALSE)=0,"",MAX($A$1:A128)+1))</f>
        <v>129</v>
      </c>
      <c r="B129" s="13" t="str">
        <f>$B127</f>
        <v>Воронков О.Ю.</v>
      </c>
      <c r="C129" s="2" t="str">
        <f ca="1">IF($B129="","",$R$3)</f>
        <v>Вт 24.11.20</v>
      </c>
      <c r="D129" s="14" t="str">
        <f t="shared" ref="D129:K129" ca="1" si="131">IF($B129&gt;"",IF(ISERROR(SEARCH($B129,S$3))," ",MID(S$3,FIND("%курс ",S$3,FIND($B129,S$3))+6,7)&amp;"
("&amp;MID(S$3,FIND("ауд.",S$3,FIND($B129,S$3))+4,FIND("№",S$3,FIND("ауд.",S$3,FIND($B129,S$3)))-(FIND("ауд.",S$3,FIND($B129,S$3))+4))&amp;")"),"")</f>
        <v xml:space="preserve"> </v>
      </c>
      <c r="E129" s="14" t="str">
        <f t="shared" ca="1" si="131"/>
        <v>П -9 -1
(П-301)</v>
      </c>
      <c r="F129" s="14" t="str">
        <f t="shared" ca="1" si="131"/>
        <v>П -9 -1
(П-107)</v>
      </c>
      <c r="G129" s="14" t="str">
        <f t="shared" ca="1" si="131"/>
        <v xml:space="preserve"> </v>
      </c>
      <c r="H129" s="14" t="str">
        <f t="shared" ca="1" si="131"/>
        <v xml:space="preserve"> </v>
      </c>
      <c r="I129" s="14" t="str">
        <f t="shared" ca="1" si="131"/>
        <v xml:space="preserve"> </v>
      </c>
      <c r="J129" s="14" t="str">
        <f t="shared" ca="1" si="131"/>
        <v>П -11-1
(П-109)</v>
      </c>
      <c r="K129" s="14" t="str">
        <f t="shared" ca="1" si="131"/>
        <v xml:space="preserve"> </v>
      </c>
      <c r="L129" s="14"/>
      <c r="M129" s="25"/>
      <c r="AD129" s="20" t="str">
        <f t="shared" ca="1" si="130"/>
        <v/>
      </c>
      <c r="AE129" s="20" t="str">
        <f t="shared" ca="1" si="130"/>
        <v>Вт 24.11.20  9.40 П-301</v>
      </c>
      <c r="AF129" s="20" t="str">
        <f t="shared" ca="1" si="130"/>
        <v>Вт 24.11.20 11.20 П-107</v>
      </c>
      <c r="AG129" s="20" t="str">
        <f t="shared" ca="1" si="130"/>
        <v/>
      </c>
      <c r="AH129" s="20" t="str">
        <f t="shared" ca="1" si="130"/>
        <v/>
      </c>
      <c r="AI129" s="20" t="str">
        <f t="shared" ca="1" si="130"/>
        <v/>
      </c>
      <c r="AJ129" s="20" t="str">
        <f t="shared" ca="1" si="130"/>
        <v>Вт 24.11.20 17.00 П-109</v>
      </c>
      <c r="AK129" s="20" t="e">
        <f>IF(#REF!=" ","",IF(#REF!="","",CONCATENATE($C129," ",#REF!," ",MID(#REF!,10,5))))</f>
        <v>#REF!</v>
      </c>
      <c r="AL129" s="20" t="str">
        <f t="shared" ca="1" si="72"/>
        <v/>
      </c>
      <c r="AM129" s="20" t="str">
        <f t="shared" si="72"/>
        <v/>
      </c>
      <c r="AN129" s="11" t="str">
        <f t="shared" ca="1" si="70"/>
        <v>Воронков</v>
      </c>
      <c r="AO129" s="10" t="str">
        <f t="shared" ca="1" si="89"/>
        <v/>
      </c>
      <c r="AP129" s="10" t="str">
        <f t="shared" ca="1" si="89"/>
        <v>Вт 24.11.20  9.40 П-301 Воронков</v>
      </c>
      <c r="AQ129" s="10" t="str">
        <f t="shared" ca="1" si="89"/>
        <v>Вт 24.11.20 11.20 П-107 Воронков</v>
      </c>
      <c r="AR129" s="10" t="str">
        <f t="shared" ca="1" si="89"/>
        <v/>
      </c>
      <c r="AS129" s="10" t="str">
        <f t="shared" ca="1" si="89"/>
        <v/>
      </c>
      <c r="AT129" s="10" t="str">
        <f t="shared" ca="1" si="85"/>
        <v/>
      </c>
      <c r="AU129" s="10" t="str">
        <f t="shared" ca="1" si="85"/>
        <v>Вт 24.11.20 17.00 П-109 Воронков</v>
      </c>
      <c r="AV129" s="10" t="e">
        <f t="shared" si="85"/>
        <v>#REF!</v>
      </c>
      <c r="AW129" s="10" t="str">
        <f t="shared" ca="1" si="85"/>
        <v/>
      </c>
      <c r="AX129" s="10" t="str">
        <f t="shared" si="85"/>
        <v/>
      </c>
      <c r="AZ129" s="12" t="str">
        <f t="shared" ca="1" si="90"/>
        <v/>
      </c>
      <c r="BA129" s="12">
        <f t="shared" ca="1" si="90"/>
        <v>129</v>
      </c>
      <c r="BB129" s="12">
        <f t="shared" ca="1" si="90"/>
        <v>129</v>
      </c>
      <c r="BC129" s="12" t="str">
        <f t="shared" ca="1" si="90"/>
        <v/>
      </c>
      <c r="BD129" s="12" t="str">
        <f t="shared" ca="1" si="90"/>
        <v/>
      </c>
      <c r="BE129" s="12" t="str">
        <f t="shared" ca="1" si="86"/>
        <v/>
      </c>
      <c r="BF129" s="12">
        <f t="shared" ca="1" si="86"/>
        <v>129</v>
      </c>
      <c r="BG129" s="12" t="e">
        <f t="shared" si="86"/>
        <v>#REF!</v>
      </c>
      <c r="BH129" s="12" t="str">
        <f t="shared" ca="1" si="86"/>
        <v/>
      </c>
      <c r="BI129" s="12" t="str">
        <f t="shared" si="86"/>
        <v/>
      </c>
    </row>
    <row r="130" spans="1:61" ht="23.25" customHeight="1" x14ac:dyDescent="0.2">
      <c r="A130" s="1">
        <f ca="1">IF(COUNTIF($D130:$L130," ")=10,"",IF(VLOOKUP(MAX($A$1:A129),$A$1:C129,3,FALSE)=0,"",MAX($A$1:A129)+1))</f>
        <v>130</v>
      </c>
      <c r="B130" s="13" t="str">
        <f>$B127</f>
        <v>Воронков О.Ю.</v>
      </c>
      <c r="C130" s="2" t="str">
        <f ca="1">IF($B130="","",$R$4)</f>
        <v>Ср 25.11.20</v>
      </c>
      <c r="D130" s="14" t="str">
        <f t="shared" ref="D130:K130" ca="1" si="132">IF($B130&gt;"",IF(ISERROR(SEARCH($B130,S$4))," ",MID(S$4,FIND("%курс ",S$4,FIND($B130,S$4))+6,7)&amp;"
("&amp;MID(S$4,FIND("ауд.",S$4,FIND($B130,S$4))+4,FIND("№",S$4,FIND("ауд.",S$4,FIND($B130,S$4)))-(FIND("ауд.",S$4,FIND($B130,S$4))+4))&amp;")"),"")</f>
        <v xml:space="preserve"> </v>
      </c>
      <c r="E130" s="14" t="str">
        <f t="shared" ca="1" si="132"/>
        <v xml:space="preserve"> </v>
      </c>
      <c r="F130" s="14" t="str">
        <f t="shared" ca="1" si="132"/>
        <v>П -11-1
(П-206)</v>
      </c>
      <c r="G130" s="14" t="str">
        <f t="shared" ca="1" si="132"/>
        <v xml:space="preserve"> </v>
      </c>
      <c r="H130" s="14" t="str">
        <f t="shared" ca="1" si="132"/>
        <v>П -9 -1
(П-109)</v>
      </c>
      <c r="I130" s="14" t="str">
        <f t="shared" ca="1" si="132"/>
        <v>П -11-1
(П-205)</v>
      </c>
      <c r="J130" s="14" t="str">
        <f t="shared" ca="1" si="132"/>
        <v>С -9 -2
(ДОТ)</v>
      </c>
      <c r="K130" s="14" t="str">
        <f t="shared" ca="1" si="132"/>
        <v>П -11-1
(П-107)</v>
      </c>
      <c r="L130" s="14"/>
      <c r="M130" s="17"/>
      <c r="AD130" s="20" t="str">
        <f t="shared" ca="1" si="130"/>
        <v/>
      </c>
      <c r="AE130" s="20" t="str">
        <f t="shared" ca="1" si="130"/>
        <v/>
      </c>
      <c r="AF130" s="20" t="str">
        <f t="shared" ca="1" si="130"/>
        <v>Ср 25.11.20 11.20 П-206</v>
      </c>
      <c r="AG130" s="20" t="str">
        <f t="shared" ca="1" si="130"/>
        <v/>
      </c>
      <c r="AH130" s="20" t="str">
        <f t="shared" ca="1" si="130"/>
        <v>Ср 25.11.20 13.30 П-109</v>
      </c>
      <c r="AI130" s="20" t="str">
        <f t="shared" ca="1" si="130"/>
        <v>Ср 25.11.20 15.10 П-205</v>
      </c>
      <c r="AJ130" s="20" t="str">
        <f t="shared" ca="1" si="130"/>
        <v>Ср 25.11.20 17.00 ДОТ)</v>
      </c>
      <c r="AK130" s="20" t="e">
        <f>IF(#REF!=" ","",IF(#REF!="","",CONCATENATE($C130," ",#REF!," ",MID(#REF!,10,5))))</f>
        <v>#REF!</v>
      </c>
      <c r="AL130" s="20" t="str">
        <f t="shared" ca="1" si="72"/>
        <v>Ср 25.11.20 18.40 П-107</v>
      </c>
      <c r="AM130" s="20" t="str">
        <f t="shared" si="72"/>
        <v/>
      </c>
      <c r="AN130" s="11" t="str">
        <f t="shared" ref="AN130:AN193" ca="1" si="133">IF(COUNTBLANK(AD130:AM130)=10,"",MID($B130,1,FIND(" ",$B130)-1))</f>
        <v>Воронков</v>
      </c>
      <c r="AO130" s="10" t="str">
        <f t="shared" ca="1" si="89"/>
        <v/>
      </c>
      <c r="AP130" s="10" t="str">
        <f t="shared" ca="1" si="89"/>
        <v/>
      </c>
      <c r="AQ130" s="10" t="str">
        <f t="shared" ca="1" si="89"/>
        <v>Ср 25.11.20 11.20 П-206 Воронков</v>
      </c>
      <c r="AR130" s="10" t="str">
        <f t="shared" ca="1" si="89"/>
        <v/>
      </c>
      <c r="AS130" s="10" t="str">
        <f t="shared" ca="1" si="89"/>
        <v>Ср 25.11.20 13.30 П-109 Воронков</v>
      </c>
      <c r="AT130" s="10" t="str">
        <f t="shared" ca="1" si="85"/>
        <v>Ср 25.11.20 15.10 П-205 Воронков</v>
      </c>
      <c r="AU130" s="10" t="str">
        <f t="shared" ca="1" si="85"/>
        <v>Ср 25.11.20 17.00 ДОТ) Воронков</v>
      </c>
      <c r="AV130" s="10" t="e">
        <f t="shared" si="85"/>
        <v>#REF!</v>
      </c>
      <c r="AW130" s="10" t="str">
        <f t="shared" ca="1" si="85"/>
        <v>Ср 25.11.20 18.40 П-107 Воронков</v>
      </c>
      <c r="AX130" s="10" t="str">
        <f t="shared" si="85"/>
        <v/>
      </c>
      <c r="AZ130" s="12" t="str">
        <f t="shared" ca="1" si="90"/>
        <v/>
      </c>
      <c r="BA130" s="12" t="str">
        <f t="shared" ca="1" si="90"/>
        <v/>
      </c>
      <c r="BB130" s="12">
        <f t="shared" ca="1" si="90"/>
        <v>130</v>
      </c>
      <c r="BC130" s="12" t="str">
        <f t="shared" ca="1" si="90"/>
        <v/>
      </c>
      <c r="BD130" s="12">
        <f t="shared" ca="1" si="90"/>
        <v>130</v>
      </c>
      <c r="BE130" s="12">
        <f t="shared" ca="1" si="86"/>
        <v>130</v>
      </c>
      <c r="BF130" s="12">
        <f t="shared" ca="1" si="86"/>
        <v>130</v>
      </c>
      <c r="BG130" s="12" t="e">
        <f t="shared" si="86"/>
        <v>#REF!</v>
      </c>
      <c r="BH130" s="12">
        <f t="shared" ca="1" si="86"/>
        <v>130</v>
      </c>
      <c r="BI130" s="12" t="str">
        <f t="shared" si="86"/>
        <v/>
      </c>
    </row>
    <row r="131" spans="1:61" ht="23.25" customHeight="1" x14ac:dyDescent="0.2">
      <c r="A131" s="1">
        <f ca="1">IF(COUNTIF($D131:$L131," ")=10,"",IF(VLOOKUP(MAX($A$1:A130),$A$1:C130,3,FALSE)=0,"",MAX($A$1:A130)+1))</f>
        <v>131</v>
      </c>
      <c r="B131" s="13" t="str">
        <f>$B127</f>
        <v>Воронков О.Ю.</v>
      </c>
      <c r="C131" s="2" t="str">
        <f ca="1">IF($B131="","",$R$5)</f>
        <v>Чт 26.11.20</v>
      </c>
      <c r="D131" s="23" t="str">
        <f t="shared" ref="D131:K131" ca="1" si="134">IF($B131&gt;"",IF(ISERROR(SEARCH($B131,S$5))," ",MID(S$5,FIND("%курс ",S$5,FIND($B131,S$5))+6,7)&amp;"
("&amp;MID(S$5,FIND("ауд.",S$5,FIND($B131,S$5))+4,FIND("№",S$5,FIND("ауд.",S$5,FIND($B131,S$5)))-(FIND("ауд.",S$5,FIND($B131,S$5))+4))&amp;")"),"")</f>
        <v xml:space="preserve"> </v>
      </c>
      <c r="E131" s="23" t="str">
        <f t="shared" ca="1" si="134"/>
        <v>П -9 -1
(П-310)</v>
      </c>
      <c r="F131" s="23" t="str">
        <f t="shared" ca="1" si="134"/>
        <v>ЗИ -9-1
(П-203)</v>
      </c>
      <c r="G131" s="23" t="str">
        <f t="shared" ca="1" si="134"/>
        <v xml:space="preserve"> </v>
      </c>
      <c r="H131" s="23" t="str">
        <f t="shared" ca="1" si="134"/>
        <v xml:space="preserve"> </v>
      </c>
      <c r="I131" s="23" t="str">
        <f t="shared" ca="1" si="134"/>
        <v xml:space="preserve"> </v>
      </c>
      <c r="J131" s="23" t="str">
        <f t="shared" ca="1" si="134"/>
        <v>П -11-1
(П-107)</v>
      </c>
      <c r="K131" s="23" t="str">
        <f t="shared" ca="1" si="134"/>
        <v>С -9 -2
(ДОТ)</v>
      </c>
      <c r="L131" s="23"/>
      <c r="M131" s="25"/>
      <c r="AD131" s="20" t="str">
        <f t="shared" ca="1" si="130"/>
        <v/>
      </c>
      <c r="AE131" s="20" t="str">
        <f t="shared" ca="1" si="130"/>
        <v>Чт 26.11.20  9.40 П-310</v>
      </c>
      <c r="AF131" s="20" t="str">
        <f t="shared" ca="1" si="130"/>
        <v>Чт 26.11.20 11.20 П-203</v>
      </c>
      <c r="AG131" s="20" t="str">
        <f t="shared" ca="1" si="130"/>
        <v/>
      </c>
      <c r="AH131" s="20" t="str">
        <f t="shared" ca="1" si="130"/>
        <v/>
      </c>
      <c r="AI131" s="20" t="str">
        <f t="shared" ca="1" si="130"/>
        <v/>
      </c>
      <c r="AJ131" s="20" t="str">
        <f t="shared" ca="1" si="130"/>
        <v>Чт 26.11.20 17.00 П-107</v>
      </c>
      <c r="AK131" s="20" t="e">
        <f>IF(#REF!=" ","",IF(#REF!="","",CONCATENATE($C131," ",#REF!," ",MID(#REF!,10,5))))</f>
        <v>#REF!</v>
      </c>
      <c r="AL131" s="20" t="str">
        <f t="shared" ref="AL131:AM194" ca="1" si="135">IF(K131=" ","",IF(K131="","",CONCATENATE($C131," ",K$1," ",MID(K131,10,5))))</f>
        <v>Чт 26.11.20 18.40 ДОТ)</v>
      </c>
      <c r="AM131" s="20" t="str">
        <f t="shared" si="135"/>
        <v/>
      </c>
      <c r="AN131" s="11" t="str">
        <f t="shared" ca="1" si="133"/>
        <v>Воронков</v>
      </c>
      <c r="AO131" s="10" t="str">
        <f t="shared" ca="1" si="89"/>
        <v/>
      </c>
      <c r="AP131" s="10" t="str">
        <f t="shared" ca="1" si="89"/>
        <v>Чт 26.11.20  9.40 П-310 Воронков</v>
      </c>
      <c r="AQ131" s="10" t="str">
        <f t="shared" ca="1" si="89"/>
        <v>Чт 26.11.20 11.20 П-203 Воронков</v>
      </c>
      <c r="AR131" s="10" t="str">
        <f t="shared" ca="1" si="89"/>
        <v/>
      </c>
      <c r="AS131" s="10" t="str">
        <f t="shared" ca="1" si="89"/>
        <v/>
      </c>
      <c r="AT131" s="10" t="str">
        <f t="shared" ca="1" si="85"/>
        <v/>
      </c>
      <c r="AU131" s="10" t="str">
        <f t="shared" ca="1" si="85"/>
        <v>Чт 26.11.20 17.00 П-107 Воронков</v>
      </c>
      <c r="AV131" s="10" t="e">
        <f t="shared" si="85"/>
        <v>#REF!</v>
      </c>
      <c r="AW131" s="10" t="str">
        <f t="shared" ca="1" si="85"/>
        <v>Чт 26.11.20 18.40 ДОТ) Воронков</v>
      </c>
      <c r="AX131" s="10" t="str">
        <f t="shared" si="85"/>
        <v/>
      </c>
      <c r="AZ131" s="12" t="str">
        <f t="shared" ca="1" si="90"/>
        <v/>
      </c>
      <c r="BA131" s="12">
        <f t="shared" ca="1" si="90"/>
        <v>131</v>
      </c>
      <c r="BB131" s="12">
        <f t="shared" ca="1" si="90"/>
        <v>131</v>
      </c>
      <c r="BC131" s="12" t="str">
        <f t="shared" ca="1" si="90"/>
        <v/>
      </c>
      <c r="BD131" s="12" t="str">
        <f t="shared" ca="1" si="90"/>
        <v/>
      </c>
      <c r="BE131" s="12" t="str">
        <f t="shared" ca="1" si="86"/>
        <v/>
      </c>
      <c r="BF131" s="12">
        <f t="shared" ca="1" si="86"/>
        <v>131</v>
      </c>
      <c r="BG131" s="12" t="e">
        <f t="shared" si="86"/>
        <v>#REF!</v>
      </c>
      <c r="BH131" s="12">
        <f t="shared" ca="1" si="86"/>
        <v>131</v>
      </c>
      <c r="BI131" s="12" t="str">
        <f t="shared" si="86"/>
        <v/>
      </c>
    </row>
    <row r="132" spans="1:61" ht="23.25" customHeight="1" x14ac:dyDescent="0.2">
      <c r="A132" s="1">
        <f ca="1">IF(COUNTIF($D132:$L132," ")=10,"",IF(VLOOKUP(MAX($A$1:A131),$A$1:C131,3,FALSE)=0,"",MAX($A$1:A131)+1))</f>
        <v>132</v>
      </c>
      <c r="B132" s="13" t="str">
        <f>$B127</f>
        <v>Воронков О.Ю.</v>
      </c>
      <c r="C132" s="2" t="str">
        <f ca="1">IF($B132="","",$R$6)</f>
        <v>Пт 27.11.20</v>
      </c>
      <c r="D132" s="23" t="str">
        <f t="shared" ref="D132:K132" ca="1" si="136">IF($B132&gt;"",IF(ISERROR(SEARCH($B132,S$6))," ",MID(S$6,FIND("%курс ",S$6,FIND($B132,S$6))+6,7)&amp;"
("&amp;MID(S$6,FIND("ауд.",S$6,FIND($B132,S$6))+4,FIND("№",S$6,FIND("ауд.",S$6,FIND($B132,S$6)))-(FIND("ауд.",S$6,FIND($B132,S$6))+4))&amp;")"),"")</f>
        <v xml:space="preserve"> </v>
      </c>
      <c r="E132" s="23" t="str">
        <f t="shared" ca="1" si="136"/>
        <v xml:space="preserve"> </v>
      </c>
      <c r="F132" s="23" t="str">
        <f t="shared" ca="1" si="136"/>
        <v xml:space="preserve"> </v>
      </c>
      <c r="G132" s="23" t="str">
        <f t="shared" ca="1" si="136"/>
        <v xml:space="preserve"> </v>
      </c>
      <c r="H132" s="23" t="str">
        <f t="shared" ca="1" si="136"/>
        <v xml:space="preserve"> </v>
      </c>
      <c r="I132" s="23" t="str">
        <f t="shared" ca="1" si="136"/>
        <v>С -9 -2
(ДОТ)</v>
      </c>
      <c r="J132" s="23" t="str">
        <f t="shared" ca="1" si="136"/>
        <v xml:space="preserve"> </v>
      </c>
      <c r="K132" s="23" t="str">
        <f t="shared" ca="1" si="136"/>
        <v>С -9 -2
(ДОТ)</v>
      </c>
      <c r="L132" s="23"/>
      <c r="M132" s="25"/>
      <c r="AD132" s="20" t="str">
        <f t="shared" ca="1" si="130"/>
        <v/>
      </c>
      <c r="AE132" s="20" t="str">
        <f t="shared" ca="1" si="130"/>
        <v/>
      </c>
      <c r="AF132" s="20" t="str">
        <f t="shared" ca="1" si="130"/>
        <v/>
      </c>
      <c r="AG132" s="20" t="str">
        <f t="shared" ca="1" si="130"/>
        <v/>
      </c>
      <c r="AH132" s="20" t="str">
        <f t="shared" ca="1" si="130"/>
        <v/>
      </c>
      <c r="AI132" s="20" t="str">
        <f t="shared" ca="1" si="130"/>
        <v>Пт 27.11.20 15.10 ДОТ)</v>
      </c>
      <c r="AJ132" s="20" t="str">
        <f t="shared" ca="1" si="130"/>
        <v/>
      </c>
      <c r="AK132" s="20" t="e">
        <f>IF(#REF!=" ","",IF(#REF!="","",CONCATENATE($C132," ",#REF!," ",MID(#REF!,10,5))))</f>
        <v>#REF!</v>
      </c>
      <c r="AL132" s="20" t="str">
        <f t="shared" ca="1" si="135"/>
        <v>Пт 27.11.20 18.40 ДОТ)</v>
      </c>
      <c r="AM132" s="20" t="str">
        <f t="shared" si="135"/>
        <v/>
      </c>
      <c r="AN132" s="11" t="str">
        <f t="shared" ca="1" si="133"/>
        <v>Воронков</v>
      </c>
      <c r="AO132" s="10" t="str">
        <f t="shared" ca="1" si="89"/>
        <v/>
      </c>
      <c r="AP132" s="10" t="str">
        <f t="shared" ca="1" si="89"/>
        <v/>
      </c>
      <c r="AQ132" s="10" t="str">
        <f t="shared" ca="1" si="89"/>
        <v/>
      </c>
      <c r="AR132" s="10" t="str">
        <f t="shared" ca="1" si="89"/>
        <v/>
      </c>
      <c r="AS132" s="10" t="str">
        <f t="shared" ca="1" si="89"/>
        <v/>
      </c>
      <c r="AT132" s="10" t="str">
        <f t="shared" ca="1" si="85"/>
        <v>Пт 27.11.20 15.10 ДОТ) Воронков</v>
      </c>
      <c r="AU132" s="10" t="str">
        <f t="shared" ca="1" si="85"/>
        <v/>
      </c>
      <c r="AV132" s="10" t="e">
        <f t="shared" si="85"/>
        <v>#REF!</v>
      </c>
      <c r="AW132" s="10" t="str">
        <f t="shared" ca="1" si="85"/>
        <v>Пт 27.11.20 18.40 ДОТ) Воронков</v>
      </c>
      <c r="AX132" s="10" t="str">
        <f t="shared" si="85"/>
        <v/>
      </c>
      <c r="AZ132" s="12" t="str">
        <f t="shared" ca="1" si="90"/>
        <v/>
      </c>
      <c r="BA132" s="12" t="str">
        <f t="shared" ca="1" si="90"/>
        <v/>
      </c>
      <c r="BB132" s="12" t="str">
        <f t="shared" ca="1" si="90"/>
        <v/>
      </c>
      <c r="BC132" s="12" t="str">
        <f t="shared" ca="1" si="90"/>
        <v/>
      </c>
      <c r="BD132" s="12" t="str">
        <f t="shared" ca="1" si="90"/>
        <v/>
      </c>
      <c r="BE132" s="12">
        <f t="shared" ca="1" si="86"/>
        <v>132</v>
      </c>
      <c r="BF132" s="12" t="str">
        <f t="shared" ca="1" si="86"/>
        <v/>
      </c>
      <c r="BG132" s="12" t="e">
        <f t="shared" si="86"/>
        <v>#REF!</v>
      </c>
      <c r="BH132" s="12">
        <f t="shared" ca="1" si="86"/>
        <v>132</v>
      </c>
      <c r="BI132" s="12" t="str">
        <f t="shared" si="86"/>
        <v/>
      </c>
    </row>
    <row r="133" spans="1:61" ht="23.25" customHeight="1" x14ac:dyDescent="0.2">
      <c r="A133" s="1">
        <f ca="1">IF(COUNTIF($D133:$L133," ")=10,"",IF(VLOOKUP(MAX($A$1:A132),$A$1:C132,3,FALSE)=0,"",MAX($A$1:A132)+1))</f>
        <v>133</v>
      </c>
      <c r="B133" s="13" t="str">
        <f>$B127</f>
        <v>Воронков О.Ю.</v>
      </c>
      <c r="C133" s="2" t="str">
        <f ca="1">IF($B133="","",$R$7)</f>
        <v>Сб 28.11.20</v>
      </c>
      <c r="D133" s="23" t="str">
        <f t="shared" ref="D133:K133" ca="1" si="137">IF($B133&gt;"",IF(ISERROR(SEARCH($B133,S$7))," ",MID(S$7,FIND("%курс ",S$7,FIND($B133,S$7))+6,7)&amp;"
("&amp;MID(S$7,FIND("ауд.",S$7,FIND($B133,S$7))+4,FIND("№",S$7,FIND("ауд.",S$7,FIND($B133,S$7)))-(FIND("ауд.",S$7,FIND($B133,S$7))+4))&amp;")"),"")</f>
        <v xml:space="preserve"> </v>
      </c>
      <c r="E133" s="23" t="str">
        <f t="shared" ca="1" si="137"/>
        <v xml:space="preserve"> </v>
      </c>
      <c r="F133" s="23" t="str">
        <f t="shared" ca="1" si="137"/>
        <v>П -9 -1
(П-301)</v>
      </c>
      <c r="G133" s="23" t="str">
        <f t="shared" ca="1" si="137"/>
        <v xml:space="preserve"> </v>
      </c>
      <c r="H133" s="23" t="str">
        <f t="shared" ca="1" si="137"/>
        <v xml:space="preserve"> </v>
      </c>
      <c r="I133" s="23" t="str">
        <f t="shared" ca="1" si="137"/>
        <v xml:space="preserve"> </v>
      </c>
      <c r="J133" s="23" t="str">
        <f t="shared" ca="1" si="137"/>
        <v xml:space="preserve"> </v>
      </c>
      <c r="K133" s="23" t="str">
        <f t="shared" ca="1" si="137"/>
        <v xml:space="preserve"> </v>
      </c>
      <c r="L133" s="23"/>
      <c r="M133" s="25"/>
      <c r="AD133" s="20" t="str">
        <f t="shared" ca="1" si="130"/>
        <v/>
      </c>
      <c r="AE133" s="20" t="str">
        <f t="shared" ca="1" si="130"/>
        <v/>
      </c>
      <c r="AF133" s="20" t="str">
        <f t="shared" ca="1" si="130"/>
        <v>Сб 28.11.20 11.20 П-301</v>
      </c>
      <c r="AG133" s="20" t="str">
        <f t="shared" ca="1" si="130"/>
        <v/>
      </c>
      <c r="AH133" s="20" t="str">
        <f t="shared" ca="1" si="130"/>
        <v/>
      </c>
      <c r="AI133" s="20" t="str">
        <f t="shared" ca="1" si="130"/>
        <v/>
      </c>
      <c r="AJ133" s="20" t="str">
        <f t="shared" ca="1" si="130"/>
        <v/>
      </c>
      <c r="AK133" s="20" t="e">
        <f>IF(#REF!=" ","",IF(#REF!="","",CONCATENATE($C133," ",#REF!," ",MID(#REF!,10,5))))</f>
        <v>#REF!</v>
      </c>
      <c r="AL133" s="20" t="str">
        <f t="shared" ca="1" si="135"/>
        <v/>
      </c>
      <c r="AM133" s="20" t="str">
        <f t="shared" si="135"/>
        <v/>
      </c>
      <c r="AN133" s="11" t="str">
        <f t="shared" ca="1" si="133"/>
        <v>Воронков</v>
      </c>
      <c r="AO133" s="10" t="str">
        <f t="shared" ca="1" si="89"/>
        <v/>
      </c>
      <c r="AP133" s="10" t="str">
        <f t="shared" ca="1" si="89"/>
        <v/>
      </c>
      <c r="AQ133" s="10" t="str">
        <f t="shared" ca="1" si="89"/>
        <v>Сб 28.11.20 11.20 П-301 Воронков</v>
      </c>
      <c r="AR133" s="10" t="str">
        <f t="shared" ca="1" si="89"/>
        <v/>
      </c>
      <c r="AS133" s="10" t="str">
        <f t="shared" ca="1" si="89"/>
        <v/>
      </c>
      <c r="AT133" s="10" t="str">
        <f t="shared" ref="AT133:AX196" ca="1" si="138">IF(AI133="","",CONCATENATE(AI133," ",$AN133))</f>
        <v/>
      </c>
      <c r="AU133" s="10" t="str">
        <f t="shared" ca="1" si="138"/>
        <v/>
      </c>
      <c r="AV133" s="10" t="e">
        <f t="shared" si="138"/>
        <v>#REF!</v>
      </c>
      <c r="AW133" s="10" t="str">
        <f t="shared" ca="1" si="138"/>
        <v/>
      </c>
      <c r="AX133" s="10" t="str">
        <f t="shared" si="138"/>
        <v/>
      </c>
      <c r="AZ133" s="12" t="str">
        <f t="shared" ca="1" si="90"/>
        <v/>
      </c>
      <c r="BA133" s="12" t="str">
        <f t="shared" ca="1" si="90"/>
        <v/>
      </c>
      <c r="BB133" s="12">
        <f t="shared" ca="1" si="90"/>
        <v>133</v>
      </c>
      <c r="BC133" s="12" t="str">
        <f t="shared" ca="1" si="90"/>
        <v/>
      </c>
      <c r="BD133" s="12" t="str">
        <f t="shared" ca="1" si="90"/>
        <v/>
      </c>
      <c r="BE133" s="12" t="str">
        <f t="shared" ref="BE133:BI196" ca="1" si="139">IF(AI133="","",ROW())</f>
        <v/>
      </c>
      <c r="BF133" s="12" t="str">
        <f t="shared" ca="1" si="139"/>
        <v/>
      </c>
      <c r="BG133" s="12" t="e">
        <f t="shared" si="139"/>
        <v>#REF!</v>
      </c>
      <c r="BH133" s="12" t="str">
        <f t="shared" ca="1" si="139"/>
        <v/>
      </c>
      <c r="BI133" s="12" t="str">
        <f t="shared" si="139"/>
        <v/>
      </c>
    </row>
    <row r="134" spans="1:61" ht="23.25" customHeight="1" x14ac:dyDescent="0.2">
      <c r="A134" s="1">
        <f ca="1">IF(COUNTIF($D134:$L134," ")=10,"",IF(VLOOKUP(MAX($A$1:A133),$A$1:C133,3,FALSE)=0,"",MAX($A$1:A133)+1))</f>
        <v>134</v>
      </c>
      <c r="B134" s="13" t="str">
        <f>$B127</f>
        <v>Воронков О.Ю.</v>
      </c>
      <c r="C134" s="2" t="str">
        <f ca="1">IF($B134="","",$R$8)</f>
        <v>Вс 29.11.20</v>
      </c>
      <c r="D134" s="23" t="str">
        <f t="shared" ref="D134:K134" ca="1" si="140">IF($B134&gt;"",IF(ISERROR(SEARCH($B134,S$8))," ",MID(S$8,FIND("%курс ",S$8,FIND($B134,S$8))+6,7)&amp;"
("&amp;MID(S$8,FIND("ауд.",S$8,FIND($B134,S$8))+4,FIND("№",S$8,FIND("ауд.",S$8,FIND($B134,S$8)))-(FIND("ауд.",S$8,FIND($B134,S$8))+4))&amp;")"),"")</f>
        <v xml:space="preserve"> </v>
      </c>
      <c r="E134" s="23" t="str">
        <f t="shared" ca="1" si="140"/>
        <v xml:space="preserve"> </v>
      </c>
      <c r="F134" s="23" t="str">
        <f t="shared" ca="1" si="140"/>
        <v xml:space="preserve"> </v>
      </c>
      <c r="G134" s="23" t="str">
        <f t="shared" ca="1" si="140"/>
        <v xml:space="preserve"> </v>
      </c>
      <c r="H134" s="23" t="str">
        <f t="shared" ca="1" si="140"/>
        <v xml:space="preserve"> </v>
      </c>
      <c r="I134" s="23" t="str">
        <f t="shared" ca="1" si="140"/>
        <v xml:space="preserve"> </v>
      </c>
      <c r="J134" s="23" t="str">
        <f t="shared" ca="1" si="140"/>
        <v xml:space="preserve"> </v>
      </c>
      <c r="K134" s="23" t="str">
        <f t="shared" ca="1" si="140"/>
        <v xml:space="preserve"> </v>
      </c>
      <c r="L134" s="23"/>
      <c r="M134" s="25"/>
      <c r="AD134" s="20" t="str">
        <f t="shared" ca="1" si="130"/>
        <v/>
      </c>
      <c r="AE134" s="20" t="str">
        <f t="shared" ca="1" si="130"/>
        <v/>
      </c>
      <c r="AF134" s="20" t="str">
        <f t="shared" ca="1" si="130"/>
        <v/>
      </c>
      <c r="AG134" s="20" t="str">
        <f t="shared" ca="1" si="130"/>
        <v/>
      </c>
      <c r="AH134" s="20" t="str">
        <f t="shared" ca="1" si="130"/>
        <v/>
      </c>
      <c r="AI134" s="20" t="str">
        <f t="shared" ca="1" si="130"/>
        <v/>
      </c>
      <c r="AJ134" s="20" t="str">
        <f t="shared" ca="1" si="130"/>
        <v/>
      </c>
      <c r="AK134" s="20" t="e">
        <f>IF(#REF!=" ","",IF(#REF!="","",CONCATENATE($C134," ",#REF!," ",MID(#REF!,10,5))))</f>
        <v>#REF!</v>
      </c>
      <c r="AL134" s="20" t="str">
        <f t="shared" ca="1" si="135"/>
        <v/>
      </c>
      <c r="AM134" s="20" t="str">
        <f t="shared" si="135"/>
        <v/>
      </c>
      <c r="AN134" s="11" t="str">
        <f t="shared" ca="1" si="133"/>
        <v>Воронков</v>
      </c>
      <c r="AO134" s="10" t="str">
        <f t="shared" ref="AO134:AS197" ca="1" si="141">IF(AD134="","",CONCATENATE(AD134," ",$AN134))</f>
        <v/>
      </c>
      <c r="AP134" s="10" t="str">
        <f t="shared" ca="1" si="141"/>
        <v/>
      </c>
      <c r="AQ134" s="10" t="str">
        <f t="shared" ca="1" si="141"/>
        <v/>
      </c>
      <c r="AR134" s="10" t="str">
        <f t="shared" ca="1" si="141"/>
        <v/>
      </c>
      <c r="AS134" s="10" t="str">
        <f t="shared" ca="1" si="141"/>
        <v/>
      </c>
      <c r="AT134" s="10" t="str">
        <f t="shared" ca="1" si="138"/>
        <v/>
      </c>
      <c r="AU134" s="10" t="str">
        <f t="shared" ca="1" si="138"/>
        <v/>
      </c>
      <c r="AV134" s="10" t="e">
        <f t="shared" si="138"/>
        <v>#REF!</v>
      </c>
      <c r="AW134" s="10" t="str">
        <f t="shared" ca="1" si="138"/>
        <v/>
      </c>
      <c r="AX134" s="10" t="str">
        <f t="shared" si="138"/>
        <v/>
      </c>
      <c r="AZ134" s="12" t="str">
        <f t="shared" ref="AZ134:BD197" ca="1" si="142">IF(AD134="","",ROW())</f>
        <v/>
      </c>
      <c r="BA134" s="12" t="str">
        <f t="shared" ca="1" si="142"/>
        <v/>
      </c>
      <c r="BB134" s="12" t="str">
        <f t="shared" ca="1" si="142"/>
        <v/>
      </c>
      <c r="BC134" s="12" t="str">
        <f t="shared" ca="1" si="142"/>
        <v/>
      </c>
      <c r="BD134" s="12" t="str">
        <f t="shared" ca="1" si="142"/>
        <v/>
      </c>
      <c r="BE134" s="12" t="str">
        <f t="shared" ca="1" si="139"/>
        <v/>
      </c>
      <c r="BF134" s="12" t="str">
        <f t="shared" ca="1" si="139"/>
        <v/>
      </c>
      <c r="BG134" s="12" t="e">
        <f t="shared" si="139"/>
        <v>#REF!</v>
      </c>
      <c r="BH134" s="12" t="str">
        <f t="shared" ca="1" si="139"/>
        <v/>
      </c>
      <c r="BI134" s="12" t="str">
        <f t="shared" si="139"/>
        <v/>
      </c>
    </row>
    <row r="135" spans="1:61" ht="23.25" customHeight="1" x14ac:dyDescent="0.2">
      <c r="A135" s="1">
        <f ca="1">IF(COUNTIF($D135:$L135," ")=10,"",IF(VLOOKUP(MAX($A$1:A134),$A$1:C134,3,FALSE)=0,"",MAX($A$1:A134)+1))</f>
        <v>135</v>
      </c>
      <c r="C135" s="2"/>
      <c r="D135" s="23"/>
      <c r="E135" s="23"/>
      <c r="F135" s="23"/>
      <c r="G135" s="23"/>
      <c r="H135" s="23"/>
      <c r="I135" s="23"/>
      <c r="J135" s="23"/>
      <c r="K135" s="23"/>
      <c r="L135" s="23"/>
      <c r="M135" s="25"/>
      <c r="AD135" s="20"/>
      <c r="AE135" s="20"/>
      <c r="AF135" s="20"/>
      <c r="AG135" s="20"/>
      <c r="AH135" s="20"/>
      <c r="AI135" s="20"/>
      <c r="AJ135" s="20"/>
      <c r="AK135" s="20"/>
      <c r="AL135" s="20"/>
      <c r="AM135" s="20"/>
      <c r="AN135" s="11" t="str">
        <f t="shared" si="133"/>
        <v/>
      </c>
      <c r="AO135" s="10" t="str">
        <f t="shared" si="141"/>
        <v/>
      </c>
      <c r="AP135" s="10" t="str">
        <f t="shared" si="141"/>
        <v/>
      </c>
      <c r="AQ135" s="10" t="str">
        <f t="shared" si="141"/>
        <v/>
      </c>
      <c r="AR135" s="10" t="str">
        <f t="shared" si="141"/>
        <v/>
      </c>
      <c r="AS135" s="10" t="str">
        <f t="shared" si="141"/>
        <v/>
      </c>
      <c r="AT135" s="10" t="str">
        <f t="shared" si="138"/>
        <v/>
      </c>
      <c r="AU135" s="10" t="str">
        <f t="shared" si="138"/>
        <v/>
      </c>
      <c r="AV135" s="10" t="str">
        <f t="shared" si="138"/>
        <v/>
      </c>
      <c r="AW135" s="10" t="str">
        <f t="shared" si="138"/>
        <v/>
      </c>
      <c r="AX135" s="10" t="str">
        <f t="shared" si="138"/>
        <v/>
      </c>
      <c r="AZ135" s="12" t="str">
        <f t="shared" si="142"/>
        <v/>
      </c>
      <c r="BA135" s="12" t="str">
        <f t="shared" si="142"/>
        <v/>
      </c>
      <c r="BB135" s="12" t="str">
        <f t="shared" si="142"/>
        <v/>
      </c>
      <c r="BC135" s="12" t="str">
        <f t="shared" si="142"/>
        <v/>
      </c>
      <c r="BD135" s="12" t="str">
        <f t="shared" si="142"/>
        <v/>
      </c>
      <c r="BE135" s="12" t="str">
        <f t="shared" si="139"/>
        <v/>
      </c>
      <c r="BF135" s="12" t="str">
        <f t="shared" si="139"/>
        <v/>
      </c>
      <c r="BG135" s="12" t="str">
        <f t="shared" si="139"/>
        <v/>
      </c>
      <c r="BH135" s="12" t="str">
        <f t="shared" si="139"/>
        <v/>
      </c>
      <c r="BI135" s="12" t="str">
        <f t="shared" si="139"/>
        <v/>
      </c>
    </row>
    <row r="136" spans="1:61" ht="23.25" customHeight="1" x14ac:dyDescent="0.2">
      <c r="A136" s="1">
        <f ca="1">IF(COUNTIF($D137:$L143," ")=70,"",MAX($A$1:A135)+1)</f>
        <v>136</v>
      </c>
      <c r="B136" s="2" t="str">
        <f>IF($C136="","",$C136)</f>
        <v>Гамбург Е.Н.</v>
      </c>
      <c r="C136" s="3" t="str">
        <f>IF(ISERROR(VLOOKUP((ROW()-1)/9+1,'[1]Преподавательский состав'!$A$2:$B$181,2,FALSE)),"",VLOOKUP((ROW()-1)/9+1,'[1]Преподавательский состав'!$A$2:$B$181,2,FALSE))</f>
        <v>Гамбург Е.Н.</v>
      </c>
      <c r="D136" s="3" t="str">
        <f>IF($C136="","",T(" 8.00"))</f>
        <v xml:space="preserve"> 8.00</v>
      </c>
      <c r="E136" s="3" t="str">
        <f>IF($C136="","",T(" 9.40"))</f>
        <v xml:space="preserve"> 9.40</v>
      </c>
      <c r="F136" s="3" t="str">
        <f>IF($C136="","",T("11.20"))</f>
        <v>11.20</v>
      </c>
      <c r="G136" s="4" t="str">
        <f>IF($C136="","",T(""))</f>
        <v/>
      </c>
      <c r="H136" s="4" t="str">
        <f>IF($C136="","",T("13.30"))</f>
        <v>13.30</v>
      </c>
      <c r="I136" s="4" t="str">
        <f>IF($C136="","",T("15.10"))</f>
        <v>15.10</v>
      </c>
      <c r="J136" s="3" t="str">
        <f>IF($C136="","",T("17.00"))</f>
        <v>17.00</v>
      </c>
      <c r="K136" s="3" t="str">
        <f>IF($C136="","",T("18.40"))</f>
        <v>18.40</v>
      </c>
      <c r="L136" s="3"/>
      <c r="M136" s="25"/>
      <c r="AD136" s="20"/>
      <c r="AE136" s="20"/>
      <c r="AF136" s="20"/>
      <c r="AG136" s="20"/>
      <c r="AH136" s="20"/>
      <c r="AI136" s="20"/>
      <c r="AJ136" s="20"/>
      <c r="AK136" s="20"/>
      <c r="AL136" s="20"/>
      <c r="AM136" s="20"/>
      <c r="AN136" s="11" t="str">
        <f t="shared" si="133"/>
        <v/>
      </c>
      <c r="AO136" s="10" t="str">
        <f t="shared" si="141"/>
        <v/>
      </c>
      <c r="AP136" s="10" t="str">
        <f t="shared" si="141"/>
        <v/>
      </c>
      <c r="AQ136" s="10" t="str">
        <f t="shared" si="141"/>
        <v/>
      </c>
      <c r="AR136" s="10" t="str">
        <f t="shared" si="141"/>
        <v/>
      </c>
      <c r="AS136" s="10" t="str">
        <f t="shared" si="141"/>
        <v/>
      </c>
      <c r="AT136" s="10" t="str">
        <f t="shared" si="138"/>
        <v/>
      </c>
      <c r="AU136" s="10" t="str">
        <f t="shared" si="138"/>
        <v/>
      </c>
      <c r="AV136" s="10" t="str">
        <f t="shared" si="138"/>
        <v/>
      </c>
      <c r="AW136" s="10" t="str">
        <f t="shared" si="138"/>
        <v/>
      </c>
      <c r="AX136" s="10" t="str">
        <f t="shared" si="138"/>
        <v/>
      </c>
      <c r="AZ136" s="12" t="str">
        <f t="shared" si="142"/>
        <v/>
      </c>
      <c r="BA136" s="12" t="str">
        <f t="shared" si="142"/>
        <v/>
      </c>
      <c r="BB136" s="12" t="str">
        <f t="shared" si="142"/>
        <v/>
      </c>
      <c r="BC136" s="12" t="str">
        <f t="shared" si="142"/>
        <v/>
      </c>
      <c r="BD136" s="12" t="str">
        <f t="shared" si="142"/>
        <v/>
      </c>
      <c r="BE136" s="12" t="str">
        <f t="shared" si="139"/>
        <v/>
      </c>
      <c r="BF136" s="12" t="str">
        <f t="shared" si="139"/>
        <v/>
      </c>
      <c r="BG136" s="12" t="str">
        <f t="shared" si="139"/>
        <v/>
      </c>
      <c r="BH136" s="12" t="str">
        <f t="shared" si="139"/>
        <v/>
      </c>
      <c r="BI136" s="12" t="str">
        <f t="shared" si="139"/>
        <v/>
      </c>
    </row>
    <row r="137" spans="1:61" ht="23.25" customHeight="1" x14ac:dyDescent="0.2">
      <c r="A137" s="1">
        <f ca="1">IF(COUNTIF($D137:$L137," ")=10,"",IF(VLOOKUP(MAX($A$1:A136),$A$1:C136,3,FALSE)=0,"",MAX($A$1:A136)+1))</f>
        <v>137</v>
      </c>
      <c r="B137" s="13" t="str">
        <f>$B136</f>
        <v>Гамбург Е.Н.</v>
      </c>
      <c r="C137" s="2" t="str">
        <f ca="1">IF($B137="","",$R$2)</f>
        <v>Пн 23.11.20</v>
      </c>
      <c r="D137" s="14" t="str">
        <f t="shared" ref="D137:K137" ca="1" si="143">IF($B137&gt;"",IF(ISERROR(SEARCH($B137,S$2))," ",MID(S$2,FIND("%курс ",S$2,FIND($B137,S$2))+6,7)&amp;"
("&amp;MID(S$2,FIND("ауд.",S$2,FIND($B137,S$2))+4,FIND("№",S$2,FIND("ауд.",S$2,FIND($B137,S$2)))-(FIND("ауд.",S$2,FIND($B137,S$2))+4))&amp;")"),"")</f>
        <v xml:space="preserve"> </v>
      </c>
      <c r="E137" s="14" t="str">
        <f t="shared" ca="1" si="143"/>
        <v xml:space="preserve"> </v>
      </c>
      <c r="F137" s="14" t="str">
        <f t="shared" ca="1" si="143"/>
        <v>С -9 -1
(П-307)</v>
      </c>
      <c r="G137" s="14" t="str">
        <f t="shared" ca="1" si="143"/>
        <v xml:space="preserve"> </v>
      </c>
      <c r="H137" s="14" t="str">
        <f t="shared" ca="1" si="143"/>
        <v xml:space="preserve"> </v>
      </c>
      <c r="I137" s="14" t="str">
        <f t="shared" ca="1" si="143"/>
        <v xml:space="preserve"> </v>
      </c>
      <c r="J137" s="14" t="str">
        <f t="shared" ca="1" si="143"/>
        <v xml:space="preserve"> </v>
      </c>
      <c r="K137" s="14" t="str">
        <f t="shared" ca="1" si="143"/>
        <v xml:space="preserve"> </v>
      </c>
      <c r="L137" s="14"/>
      <c r="M137" s="25"/>
      <c r="AD137" s="20" t="str">
        <f t="shared" ref="AD137:AJ143" ca="1" si="144">IF(D137=" ","",IF(D137="","",CONCATENATE($C137," ",D$1," ",MID(D137,10,5))))</f>
        <v/>
      </c>
      <c r="AE137" s="20" t="str">
        <f t="shared" ca="1" si="144"/>
        <v/>
      </c>
      <c r="AF137" s="20" t="str">
        <f t="shared" ca="1" si="144"/>
        <v>Пн 23.11.20 11.20 П-307</v>
      </c>
      <c r="AG137" s="20" t="str">
        <f t="shared" ca="1" si="144"/>
        <v/>
      </c>
      <c r="AH137" s="20" t="str">
        <f t="shared" ca="1" si="144"/>
        <v/>
      </c>
      <c r="AI137" s="20" t="str">
        <f t="shared" ca="1" si="144"/>
        <v/>
      </c>
      <c r="AJ137" s="20" t="str">
        <f t="shared" ca="1" si="144"/>
        <v/>
      </c>
      <c r="AK137" s="20" t="e">
        <f>IF(#REF!=" ","",IF(#REF!="","",CONCATENATE($C137," ",#REF!," ",MID(#REF!,10,5))))</f>
        <v>#REF!</v>
      </c>
      <c r="AL137" s="20" t="str">
        <f t="shared" ca="1" si="135"/>
        <v/>
      </c>
      <c r="AM137" s="20" t="str">
        <f t="shared" si="135"/>
        <v/>
      </c>
      <c r="AN137" s="11" t="str">
        <f t="shared" ca="1" si="133"/>
        <v>Гамбург</v>
      </c>
      <c r="AO137" s="10" t="str">
        <f t="shared" ca="1" si="141"/>
        <v/>
      </c>
      <c r="AP137" s="10" t="str">
        <f t="shared" ca="1" si="141"/>
        <v/>
      </c>
      <c r="AQ137" s="10" t="str">
        <f t="shared" ca="1" si="141"/>
        <v>Пн 23.11.20 11.20 П-307 Гамбург</v>
      </c>
      <c r="AR137" s="10" t="str">
        <f t="shared" ca="1" si="141"/>
        <v/>
      </c>
      <c r="AS137" s="10" t="str">
        <f t="shared" ca="1" si="141"/>
        <v/>
      </c>
      <c r="AT137" s="10" t="str">
        <f t="shared" ca="1" si="138"/>
        <v/>
      </c>
      <c r="AU137" s="10" t="str">
        <f t="shared" ca="1" si="138"/>
        <v/>
      </c>
      <c r="AV137" s="10" t="e">
        <f t="shared" si="138"/>
        <v>#REF!</v>
      </c>
      <c r="AW137" s="10" t="str">
        <f t="shared" ca="1" si="138"/>
        <v/>
      </c>
      <c r="AX137" s="10" t="str">
        <f t="shared" si="138"/>
        <v/>
      </c>
      <c r="AZ137" s="12" t="str">
        <f t="shared" ca="1" si="142"/>
        <v/>
      </c>
      <c r="BA137" s="12" t="str">
        <f t="shared" ca="1" si="142"/>
        <v/>
      </c>
      <c r="BB137" s="12">
        <f t="shared" ca="1" si="142"/>
        <v>137</v>
      </c>
      <c r="BC137" s="12" t="str">
        <f t="shared" ca="1" si="142"/>
        <v/>
      </c>
      <c r="BD137" s="12" t="str">
        <f t="shared" ca="1" si="142"/>
        <v/>
      </c>
      <c r="BE137" s="12" t="str">
        <f t="shared" ca="1" si="139"/>
        <v/>
      </c>
      <c r="BF137" s="12" t="str">
        <f t="shared" ca="1" si="139"/>
        <v/>
      </c>
      <c r="BG137" s="12" t="e">
        <f t="shared" si="139"/>
        <v>#REF!</v>
      </c>
      <c r="BH137" s="12" t="str">
        <f t="shared" ca="1" si="139"/>
        <v/>
      </c>
      <c r="BI137" s="12" t="str">
        <f t="shared" si="139"/>
        <v/>
      </c>
    </row>
    <row r="138" spans="1:61" ht="23.25" customHeight="1" x14ac:dyDescent="0.2">
      <c r="A138" s="1">
        <f ca="1">IF(COUNTIF($D138:$L138," ")=10,"",IF(VLOOKUP(MAX($A$1:A137),$A$1:C137,3,FALSE)=0,"",MAX($A$1:A137)+1))</f>
        <v>138</v>
      </c>
      <c r="B138" s="13" t="str">
        <f>$B136</f>
        <v>Гамбург Е.Н.</v>
      </c>
      <c r="C138" s="2" t="str">
        <f ca="1">IF($B138="","",$R$3)</f>
        <v>Вт 24.11.20</v>
      </c>
      <c r="D138" s="14" t="str">
        <f t="shared" ref="D138:K138" ca="1" si="145">IF($B138&gt;"",IF(ISERROR(SEARCH($B138,S$3))," ",MID(S$3,FIND("%курс ",S$3,FIND($B138,S$3))+6,7)&amp;"
("&amp;MID(S$3,FIND("ауд.",S$3,FIND($B138,S$3))+4,FIND("№",S$3,FIND("ауд.",S$3,FIND($B138,S$3)))-(FIND("ауд.",S$3,FIND($B138,S$3))+4))&amp;")"),"")</f>
        <v>С -9 -1
(П-203)</v>
      </c>
      <c r="E138" s="14" t="str">
        <f t="shared" ca="1" si="145"/>
        <v xml:space="preserve"> </v>
      </c>
      <c r="F138" s="14" t="str">
        <f t="shared" ca="1" si="145"/>
        <v xml:space="preserve"> </v>
      </c>
      <c r="G138" s="14" t="str">
        <f t="shared" ca="1" si="145"/>
        <v xml:space="preserve"> </v>
      </c>
      <c r="H138" s="14" t="str">
        <f t="shared" ca="1" si="145"/>
        <v xml:space="preserve"> </v>
      </c>
      <c r="I138" s="14" t="str">
        <f t="shared" ca="1" si="145"/>
        <v xml:space="preserve"> </v>
      </c>
      <c r="J138" s="14" t="str">
        <f t="shared" ca="1" si="145"/>
        <v xml:space="preserve"> </v>
      </c>
      <c r="K138" s="14" t="str">
        <f t="shared" ca="1" si="145"/>
        <v xml:space="preserve"> </v>
      </c>
      <c r="L138" s="14"/>
      <c r="M138" s="17"/>
      <c r="AD138" s="20" t="str">
        <f t="shared" ca="1" si="144"/>
        <v>Вт 24.11.20  8.00 П-203</v>
      </c>
      <c r="AE138" s="20" t="str">
        <f t="shared" ca="1" si="144"/>
        <v/>
      </c>
      <c r="AF138" s="20" t="str">
        <f t="shared" ca="1" si="144"/>
        <v/>
      </c>
      <c r="AG138" s="20" t="str">
        <f t="shared" ca="1" si="144"/>
        <v/>
      </c>
      <c r="AH138" s="20" t="str">
        <f t="shared" ca="1" si="144"/>
        <v/>
      </c>
      <c r="AI138" s="20" t="str">
        <f t="shared" ca="1" si="144"/>
        <v/>
      </c>
      <c r="AJ138" s="20" t="str">
        <f t="shared" ca="1" si="144"/>
        <v/>
      </c>
      <c r="AK138" s="20" t="e">
        <f>IF(#REF!=" ","",IF(#REF!="","",CONCATENATE($C138," ",#REF!," ",MID(#REF!,10,5))))</f>
        <v>#REF!</v>
      </c>
      <c r="AL138" s="20" t="str">
        <f t="shared" ca="1" si="135"/>
        <v/>
      </c>
      <c r="AM138" s="20" t="str">
        <f t="shared" si="135"/>
        <v/>
      </c>
      <c r="AN138" s="11" t="str">
        <f t="shared" ca="1" si="133"/>
        <v>Гамбург</v>
      </c>
      <c r="AO138" s="10" t="str">
        <f t="shared" ca="1" si="141"/>
        <v>Вт 24.11.20  8.00 П-203 Гамбург</v>
      </c>
      <c r="AP138" s="10" t="str">
        <f t="shared" ca="1" si="141"/>
        <v/>
      </c>
      <c r="AQ138" s="10" t="str">
        <f t="shared" ca="1" si="141"/>
        <v/>
      </c>
      <c r="AR138" s="10" t="str">
        <f t="shared" ca="1" si="141"/>
        <v/>
      </c>
      <c r="AS138" s="10" t="str">
        <f t="shared" ca="1" si="141"/>
        <v/>
      </c>
      <c r="AT138" s="10" t="str">
        <f t="shared" ca="1" si="138"/>
        <v/>
      </c>
      <c r="AU138" s="10" t="str">
        <f t="shared" ca="1" si="138"/>
        <v/>
      </c>
      <c r="AV138" s="10" t="e">
        <f t="shared" si="138"/>
        <v>#REF!</v>
      </c>
      <c r="AW138" s="10" t="str">
        <f t="shared" ca="1" si="138"/>
        <v/>
      </c>
      <c r="AX138" s="10" t="str">
        <f t="shared" si="138"/>
        <v/>
      </c>
      <c r="AZ138" s="12">
        <f t="shared" ca="1" si="142"/>
        <v>138</v>
      </c>
      <c r="BA138" s="12" t="str">
        <f t="shared" ca="1" si="142"/>
        <v/>
      </c>
      <c r="BB138" s="12" t="str">
        <f t="shared" ca="1" si="142"/>
        <v/>
      </c>
      <c r="BC138" s="12" t="str">
        <f t="shared" ca="1" si="142"/>
        <v/>
      </c>
      <c r="BD138" s="12" t="str">
        <f t="shared" ca="1" si="142"/>
        <v/>
      </c>
      <c r="BE138" s="12" t="str">
        <f t="shared" ca="1" si="139"/>
        <v/>
      </c>
      <c r="BF138" s="12" t="str">
        <f t="shared" ca="1" si="139"/>
        <v/>
      </c>
      <c r="BG138" s="12" t="e">
        <f t="shared" si="139"/>
        <v>#REF!</v>
      </c>
      <c r="BH138" s="12" t="str">
        <f t="shared" ca="1" si="139"/>
        <v/>
      </c>
      <c r="BI138" s="12" t="str">
        <f t="shared" si="139"/>
        <v/>
      </c>
    </row>
    <row r="139" spans="1:61" ht="23.25" customHeight="1" x14ac:dyDescent="0.2">
      <c r="A139" s="1">
        <f ca="1">IF(COUNTIF($D139:$L139," ")=10,"",IF(VLOOKUP(MAX($A$1:A138),$A$1:C138,3,FALSE)=0,"",MAX($A$1:A138)+1))</f>
        <v>139</v>
      </c>
      <c r="B139" s="13" t="str">
        <f>$B136</f>
        <v>Гамбург Е.Н.</v>
      </c>
      <c r="C139" s="2" t="str">
        <f ca="1">IF($B139="","",$R$4)</f>
        <v>Ср 25.11.20</v>
      </c>
      <c r="D139" s="14" t="str">
        <f t="shared" ref="D139:K139" ca="1" si="146">IF($B139&gt;"",IF(ISERROR(SEARCH($B139,S$4))," ",MID(S$4,FIND("%курс ",S$4,FIND($B139,S$4))+6,7)&amp;"
("&amp;MID(S$4,FIND("ауд.",S$4,FIND($B139,S$4))+4,FIND("№",S$4,FIND("ауд.",S$4,FIND($B139,S$4)))-(FIND("ауд.",S$4,FIND($B139,S$4))+4))&amp;")"),"")</f>
        <v>С -9 -1
(П-309)</v>
      </c>
      <c r="E139" s="14" t="str">
        <f t="shared" ca="1" si="146"/>
        <v xml:space="preserve"> </v>
      </c>
      <c r="F139" s="14" t="str">
        <f t="shared" ca="1" si="146"/>
        <v xml:space="preserve"> </v>
      </c>
      <c r="G139" s="14" t="str">
        <f t="shared" ca="1" si="146"/>
        <v xml:space="preserve"> </v>
      </c>
      <c r="H139" s="14" t="str">
        <f t="shared" ca="1" si="146"/>
        <v xml:space="preserve"> </v>
      </c>
      <c r="I139" s="14" t="str">
        <f t="shared" ca="1" si="146"/>
        <v xml:space="preserve"> </v>
      </c>
      <c r="J139" s="14" t="str">
        <f t="shared" ca="1" si="146"/>
        <v xml:space="preserve"> </v>
      </c>
      <c r="K139" s="14" t="str">
        <f t="shared" ca="1" si="146"/>
        <v xml:space="preserve"> </v>
      </c>
      <c r="L139" s="14"/>
      <c r="M139" s="25"/>
      <c r="AD139" s="20" t="str">
        <f t="shared" ca="1" si="144"/>
        <v>Ср 25.11.20  8.00 П-309</v>
      </c>
      <c r="AE139" s="20" t="str">
        <f t="shared" ca="1" si="144"/>
        <v/>
      </c>
      <c r="AF139" s="20" t="str">
        <f t="shared" ca="1" si="144"/>
        <v/>
      </c>
      <c r="AG139" s="20" t="str">
        <f t="shared" ca="1" si="144"/>
        <v/>
      </c>
      <c r="AH139" s="20" t="str">
        <f t="shared" ca="1" si="144"/>
        <v/>
      </c>
      <c r="AI139" s="20" t="str">
        <f t="shared" ca="1" si="144"/>
        <v/>
      </c>
      <c r="AJ139" s="20" t="str">
        <f t="shared" ca="1" si="144"/>
        <v/>
      </c>
      <c r="AK139" s="20" t="e">
        <f>IF(#REF!=" ","",IF(#REF!="","",CONCATENATE($C139," ",#REF!," ",MID(#REF!,10,5))))</f>
        <v>#REF!</v>
      </c>
      <c r="AL139" s="20" t="str">
        <f t="shared" ca="1" si="135"/>
        <v/>
      </c>
      <c r="AM139" s="20" t="str">
        <f t="shared" si="135"/>
        <v/>
      </c>
      <c r="AN139" s="11" t="str">
        <f t="shared" ca="1" si="133"/>
        <v>Гамбург</v>
      </c>
      <c r="AO139" s="10" t="str">
        <f t="shared" ca="1" si="141"/>
        <v>Ср 25.11.20  8.00 П-309 Гамбург</v>
      </c>
      <c r="AP139" s="10" t="str">
        <f t="shared" ca="1" si="141"/>
        <v/>
      </c>
      <c r="AQ139" s="10" t="str">
        <f t="shared" ca="1" si="141"/>
        <v/>
      </c>
      <c r="AR139" s="10" t="str">
        <f t="shared" ca="1" si="141"/>
        <v/>
      </c>
      <c r="AS139" s="10" t="str">
        <f t="shared" ca="1" si="141"/>
        <v/>
      </c>
      <c r="AT139" s="10" t="str">
        <f t="shared" ca="1" si="138"/>
        <v/>
      </c>
      <c r="AU139" s="10" t="str">
        <f t="shared" ca="1" si="138"/>
        <v/>
      </c>
      <c r="AV139" s="10" t="e">
        <f t="shared" si="138"/>
        <v>#REF!</v>
      </c>
      <c r="AW139" s="10" t="str">
        <f t="shared" ca="1" si="138"/>
        <v/>
      </c>
      <c r="AX139" s="10" t="str">
        <f t="shared" si="138"/>
        <v/>
      </c>
      <c r="AZ139" s="12">
        <f t="shared" ca="1" si="142"/>
        <v>139</v>
      </c>
      <c r="BA139" s="12" t="str">
        <f t="shared" ca="1" si="142"/>
        <v/>
      </c>
      <c r="BB139" s="12" t="str">
        <f t="shared" ca="1" si="142"/>
        <v/>
      </c>
      <c r="BC139" s="12" t="str">
        <f t="shared" ca="1" si="142"/>
        <v/>
      </c>
      <c r="BD139" s="12" t="str">
        <f t="shared" ca="1" si="142"/>
        <v/>
      </c>
      <c r="BE139" s="12" t="str">
        <f t="shared" ca="1" si="139"/>
        <v/>
      </c>
      <c r="BF139" s="12" t="str">
        <f t="shared" ca="1" si="139"/>
        <v/>
      </c>
      <c r="BG139" s="12" t="e">
        <f t="shared" si="139"/>
        <v>#REF!</v>
      </c>
      <c r="BH139" s="12" t="str">
        <f t="shared" ca="1" si="139"/>
        <v/>
      </c>
      <c r="BI139" s="12" t="str">
        <f t="shared" si="139"/>
        <v/>
      </c>
    </row>
    <row r="140" spans="1:61" ht="23.25" customHeight="1" x14ac:dyDescent="0.2">
      <c r="A140" s="1">
        <f ca="1">IF(COUNTIF($D140:$L140," ")=10,"",IF(VLOOKUP(MAX($A$1:A139),$A$1:C139,3,FALSE)=0,"",MAX($A$1:A139)+1))</f>
        <v>140</v>
      </c>
      <c r="B140" s="13" t="str">
        <f>$B136</f>
        <v>Гамбург Е.Н.</v>
      </c>
      <c r="C140" s="2" t="str">
        <f ca="1">IF($B140="","",$R$5)</f>
        <v>Чт 26.11.20</v>
      </c>
      <c r="D140" s="23" t="str">
        <f t="shared" ref="D140:K140" ca="1" si="147">IF($B140&gt;"",IF(ISERROR(SEARCH($B140,S$5))," ",MID(S$5,FIND("%курс ",S$5,FIND($B140,S$5))+6,7)&amp;"
("&amp;MID(S$5,FIND("ауд.",S$5,FIND($B140,S$5))+4,FIND("№",S$5,FIND("ауд.",S$5,FIND($B140,S$5)))-(FIND("ауд.",S$5,FIND($B140,S$5))+4))&amp;")"),"")</f>
        <v xml:space="preserve"> </v>
      </c>
      <c r="E140" s="23" t="str">
        <f t="shared" ca="1" si="147"/>
        <v xml:space="preserve"> </v>
      </c>
      <c r="F140" s="23" t="str">
        <f t="shared" ca="1" si="147"/>
        <v>С -9 -1
(П-410)</v>
      </c>
      <c r="G140" s="23" t="str">
        <f t="shared" ca="1" si="147"/>
        <v xml:space="preserve"> </v>
      </c>
      <c r="H140" s="23" t="str">
        <f t="shared" ca="1" si="147"/>
        <v xml:space="preserve"> </v>
      </c>
      <c r="I140" s="23" t="str">
        <f t="shared" ca="1" si="147"/>
        <v xml:space="preserve"> </v>
      </c>
      <c r="J140" s="23" t="str">
        <f t="shared" ca="1" si="147"/>
        <v xml:space="preserve"> </v>
      </c>
      <c r="K140" s="23" t="str">
        <f t="shared" ca="1" si="147"/>
        <v xml:space="preserve"> </v>
      </c>
      <c r="L140" s="23"/>
      <c r="M140" s="25"/>
      <c r="AD140" s="20" t="str">
        <f t="shared" ca="1" si="144"/>
        <v/>
      </c>
      <c r="AE140" s="20" t="str">
        <f t="shared" ca="1" si="144"/>
        <v/>
      </c>
      <c r="AF140" s="20" t="str">
        <f t="shared" ca="1" si="144"/>
        <v>Чт 26.11.20 11.20 П-410</v>
      </c>
      <c r="AG140" s="20" t="str">
        <f t="shared" ca="1" si="144"/>
        <v/>
      </c>
      <c r="AH140" s="20" t="str">
        <f t="shared" ca="1" si="144"/>
        <v/>
      </c>
      <c r="AI140" s="20" t="str">
        <f t="shared" ca="1" si="144"/>
        <v/>
      </c>
      <c r="AJ140" s="20" t="str">
        <f t="shared" ca="1" si="144"/>
        <v/>
      </c>
      <c r="AK140" s="20" t="e">
        <f>IF(#REF!=" ","",IF(#REF!="","",CONCATENATE($C140," ",#REF!," ",MID(#REF!,10,5))))</f>
        <v>#REF!</v>
      </c>
      <c r="AL140" s="20" t="str">
        <f t="shared" ca="1" si="135"/>
        <v/>
      </c>
      <c r="AM140" s="20" t="str">
        <f t="shared" si="135"/>
        <v/>
      </c>
      <c r="AN140" s="11" t="str">
        <f t="shared" ca="1" si="133"/>
        <v>Гамбург</v>
      </c>
      <c r="AO140" s="10" t="str">
        <f t="shared" ca="1" si="141"/>
        <v/>
      </c>
      <c r="AP140" s="10" t="str">
        <f t="shared" ca="1" si="141"/>
        <v/>
      </c>
      <c r="AQ140" s="10" t="str">
        <f t="shared" ca="1" si="141"/>
        <v>Чт 26.11.20 11.20 П-410 Гамбург</v>
      </c>
      <c r="AR140" s="10" t="str">
        <f t="shared" ca="1" si="141"/>
        <v/>
      </c>
      <c r="AS140" s="10" t="str">
        <f t="shared" ca="1" si="141"/>
        <v/>
      </c>
      <c r="AT140" s="10" t="str">
        <f t="shared" ca="1" si="138"/>
        <v/>
      </c>
      <c r="AU140" s="10" t="str">
        <f t="shared" ca="1" si="138"/>
        <v/>
      </c>
      <c r="AV140" s="10" t="e">
        <f t="shared" si="138"/>
        <v>#REF!</v>
      </c>
      <c r="AW140" s="10" t="str">
        <f t="shared" ca="1" si="138"/>
        <v/>
      </c>
      <c r="AX140" s="10" t="str">
        <f t="shared" si="138"/>
        <v/>
      </c>
      <c r="AZ140" s="12" t="str">
        <f t="shared" ca="1" si="142"/>
        <v/>
      </c>
      <c r="BA140" s="12" t="str">
        <f t="shared" ca="1" si="142"/>
        <v/>
      </c>
      <c r="BB140" s="12">
        <f t="shared" ca="1" si="142"/>
        <v>140</v>
      </c>
      <c r="BC140" s="12" t="str">
        <f t="shared" ca="1" si="142"/>
        <v/>
      </c>
      <c r="BD140" s="12" t="str">
        <f t="shared" ca="1" si="142"/>
        <v/>
      </c>
      <c r="BE140" s="12" t="str">
        <f t="shared" ca="1" si="139"/>
        <v/>
      </c>
      <c r="BF140" s="12" t="str">
        <f t="shared" ca="1" si="139"/>
        <v/>
      </c>
      <c r="BG140" s="12" t="e">
        <f t="shared" si="139"/>
        <v>#REF!</v>
      </c>
      <c r="BH140" s="12" t="str">
        <f t="shared" ca="1" si="139"/>
        <v/>
      </c>
      <c r="BI140" s="12" t="str">
        <f t="shared" si="139"/>
        <v/>
      </c>
    </row>
    <row r="141" spans="1:61" ht="23.25" customHeight="1" x14ac:dyDescent="0.2">
      <c r="A141" s="1">
        <f ca="1">IF(COUNTIF($D141:$L141," ")=10,"",IF(VLOOKUP(MAX($A$1:A140),$A$1:C140,3,FALSE)=0,"",MAX($A$1:A140)+1))</f>
        <v>141</v>
      </c>
      <c r="B141" s="13" t="str">
        <f>$B136</f>
        <v>Гамбург Е.Н.</v>
      </c>
      <c r="C141" s="2" t="str">
        <f ca="1">IF($B141="","",$R$6)</f>
        <v>Пт 27.11.20</v>
      </c>
      <c r="D141" s="23" t="str">
        <f t="shared" ref="D141:K141" ca="1" si="148">IF($B141&gt;"",IF(ISERROR(SEARCH($B141,S$6))," ",MID(S$6,FIND("%курс ",S$6,FIND($B141,S$6))+6,7)&amp;"
("&amp;MID(S$6,FIND("ауд.",S$6,FIND($B141,S$6))+4,FIND("№",S$6,FIND("ауд.",S$6,FIND($B141,S$6)))-(FIND("ауд.",S$6,FIND($B141,S$6))+4))&amp;")"),"")</f>
        <v xml:space="preserve"> </v>
      </c>
      <c r="E141" s="23" t="str">
        <f t="shared" ca="1" si="148"/>
        <v xml:space="preserve"> </v>
      </c>
      <c r="F141" s="23" t="str">
        <f t="shared" ca="1" si="148"/>
        <v>С -9 -1
(П-307)</v>
      </c>
      <c r="G141" s="23" t="str">
        <f t="shared" ca="1" si="148"/>
        <v xml:space="preserve"> </v>
      </c>
      <c r="H141" s="23" t="str">
        <f t="shared" ca="1" si="148"/>
        <v xml:space="preserve"> </v>
      </c>
      <c r="I141" s="23" t="str">
        <f t="shared" ca="1" si="148"/>
        <v xml:space="preserve"> </v>
      </c>
      <c r="J141" s="23" t="str">
        <f t="shared" ca="1" si="148"/>
        <v xml:space="preserve"> </v>
      </c>
      <c r="K141" s="23" t="str">
        <f t="shared" ca="1" si="148"/>
        <v xml:space="preserve"> </v>
      </c>
      <c r="L141" s="23"/>
      <c r="M141" s="25"/>
      <c r="AD141" s="20" t="str">
        <f t="shared" ca="1" si="144"/>
        <v/>
      </c>
      <c r="AE141" s="20" t="str">
        <f t="shared" ca="1" si="144"/>
        <v/>
      </c>
      <c r="AF141" s="20" t="str">
        <f t="shared" ca="1" si="144"/>
        <v>Пт 27.11.20 11.20 П-307</v>
      </c>
      <c r="AG141" s="20" t="str">
        <f t="shared" ca="1" si="144"/>
        <v/>
      </c>
      <c r="AH141" s="20" t="str">
        <f t="shared" ca="1" si="144"/>
        <v/>
      </c>
      <c r="AI141" s="20" t="str">
        <f t="shared" ca="1" si="144"/>
        <v/>
      </c>
      <c r="AJ141" s="20" t="str">
        <f t="shared" ca="1" si="144"/>
        <v/>
      </c>
      <c r="AK141" s="20" t="e">
        <f>IF(#REF!=" ","",IF(#REF!="","",CONCATENATE($C141," ",#REF!," ",MID(#REF!,10,5))))</f>
        <v>#REF!</v>
      </c>
      <c r="AL141" s="20" t="str">
        <f t="shared" ca="1" si="135"/>
        <v/>
      </c>
      <c r="AM141" s="20" t="str">
        <f t="shared" si="135"/>
        <v/>
      </c>
      <c r="AN141" s="11" t="str">
        <f t="shared" ca="1" si="133"/>
        <v>Гамбург</v>
      </c>
      <c r="AO141" s="10" t="str">
        <f t="shared" ca="1" si="141"/>
        <v/>
      </c>
      <c r="AP141" s="10" t="str">
        <f t="shared" ca="1" si="141"/>
        <v/>
      </c>
      <c r="AQ141" s="10" t="str">
        <f t="shared" ca="1" si="141"/>
        <v>Пт 27.11.20 11.20 П-307 Гамбург</v>
      </c>
      <c r="AR141" s="10" t="str">
        <f t="shared" ca="1" si="141"/>
        <v/>
      </c>
      <c r="AS141" s="10" t="str">
        <f t="shared" ca="1" si="141"/>
        <v/>
      </c>
      <c r="AT141" s="10" t="str">
        <f t="shared" ca="1" si="138"/>
        <v/>
      </c>
      <c r="AU141" s="10" t="str">
        <f t="shared" ca="1" si="138"/>
        <v/>
      </c>
      <c r="AV141" s="10" t="e">
        <f t="shared" si="138"/>
        <v>#REF!</v>
      </c>
      <c r="AW141" s="10" t="str">
        <f t="shared" ca="1" si="138"/>
        <v/>
      </c>
      <c r="AX141" s="10" t="str">
        <f t="shared" si="138"/>
        <v/>
      </c>
      <c r="AZ141" s="12" t="str">
        <f t="shared" ca="1" si="142"/>
        <v/>
      </c>
      <c r="BA141" s="12" t="str">
        <f t="shared" ca="1" si="142"/>
        <v/>
      </c>
      <c r="BB141" s="12">
        <f t="shared" ca="1" si="142"/>
        <v>141</v>
      </c>
      <c r="BC141" s="12" t="str">
        <f t="shared" ca="1" si="142"/>
        <v/>
      </c>
      <c r="BD141" s="12" t="str">
        <f t="shared" ca="1" si="142"/>
        <v/>
      </c>
      <c r="BE141" s="12" t="str">
        <f t="shared" ca="1" si="139"/>
        <v/>
      </c>
      <c r="BF141" s="12" t="str">
        <f t="shared" ca="1" si="139"/>
        <v/>
      </c>
      <c r="BG141" s="12" t="e">
        <f t="shared" si="139"/>
        <v>#REF!</v>
      </c>
      <c r="BH141" s="12" t="str">
        <f t="shared" ca="1" si="139"/>
        <v/>
      </c>
      <c r="BI141" s="12" t="str">
        <f t="shared" si="139"/>
        <v/>
      </c>
    </row>
    <row r="142" spans="1:61" ht="23.25" customHeight="1" x14ac:dyDescent="0.2">
      <c r="A142" s="1">
        <f ca="1">IF(COUNTIF($D142:$L142," ")=10,"",IF(VLOOKUP(MAX($A$1:A141),$A$1:C141,3,FALSE)=0,"",MAX($A$1:A141)+1))</f>
        <v>142</v>
      </c>
      <c r="B142" s="13" t="str">
        <f>$B136</f>
        <v>Гамбург Е.Н.</v>
      </c>
      <c r="C142" s="2" t="str">
        <f ca="1">IF($B142="","",$R$7)</f>
        <v>Сб 28.11.20</v>
      </c>
      <c r="D142" s="23" t="str">
        <f t="shared" ref="D142:K142" ca="1" si="149">IF($B142&gt;"",IF(ISERROR(SEARCH($B142,S$7))," ",MID(S$7,FIND("%курс ",S$7,FIND($B142,S$7))+6,7)&amp;"
("&amp;MID(S$7,FIND("ауд.",S$7,FIND($B142,S$7))+4,FIND("№",S$7,FIND("ауд.",S$7,FIND($B142,S$7)))-(FIND("ауд.",S$7,FIND($B142,S$7))+4))&amp;")"),"")</f>
        <v xml:space="preserve"> </v>
      </c>
      <c r="E142" s="23" t="str">
        <f t="shared" ca="1" si="149"/>
        <v xml:space="preserve"> </v>
      </c>
      <c r="F142" s="23" t="str">
        <f t="shared" ca="1" si="149"/>
        <v xml:space="preserve"> </v>
      </c>
      <c r="G142" s="23" t="str">
        <f t="shared" ca="1" si="149"/>
        <v xml:space="preserve"> </v>
      </c>
      <c r="H142" s="23" t="str">
        <f t="shared" ca="1" si="149"/>
        <v xml:space="preserve"> </v>
      </c>
      <c r="I142" s="23" t="str">
        <f t="shared" ca="1" si="149"/>
        <v xml:space="preserve"> </v>
      </c>
      <c r="J142" s="23" t="str">
        <f t="shared" ca="1" si="149"/>
        <v xml:space="preserve"> </v>
      </c>
      <c r="K142" s="23" t="str">
        <f t="shared" ca="1" si="149"/>
        <v xml:space="preserve"> </v>
      </c>
      <c r="L142" s="23"/>
      <c r="M142" s="25"/>
      <c r="AD142" s="20" t="str">
        <f t="shared" ca="1" si="144"/>
        <v/>
      </c>
      <c r="AE142" s="20" t="str">
        <f t="shared" ca="1" si="144"/>
        <v/>
      </c>
      <c r="AF142" s="20" t="str">
        <f t="shared" ca="1" si="144"/>
        <v/>
      </c>
      <c r="AG142" s="20" t="str">
        <f t="shared" ca="1" si="144"/>
        <v/>
      </c>
      <c r="AH142" s="20" t="str">
        <f t="shared" ca="1" si="144"/>
        <v/>
      </c>
      <c r="AI142" s="20" t="str">
        <f t="shared" ca="1" si="144"/>
        <v/>
      </c>
      <c r="AJ142" s="20" t="str">
        <f t="shared" ca="1" si="144"/>
        <v/>
      </c>
      <c r="AK142" s="20" t="e">
        <f>IF(#REF!=" ","",IF(#REF!="","",CONCATENATE($C142," ",#REF!," ",MID(#REF!,10,5))))</f>
        <v>#REF!</v>
      </c>
      <c r="AL142" s="20" t="str">
        <f t="shared" ca="1" si="135"/>
        <v/>
      </c>
      <c r="AM142" s="20" t="str">
        <f t="shared" si="135"/>
        <v/>
      </c>
      <c r="AN142" s="11" t="str">
        <f t="shared" ca="1" si="133"/>
        <v>Гамбург</v>
      </c>
      <c r="AO142" s="10" t="str">
        <f t="shared" ca="1" si="141"/>
        <v/>
      </c>
      <c r="AP142" s="10" t="str">
        <f t="shared" ca="1" si="141"/>
        <v/>
      </c>
      <c r="AQ142" s="10" t="str">
        <f t="shared" ca="1" si="141"/>
        <v/>
      </c>
      <c r="AR142" s="10" t="str">
        <f t="shared" ca="1" si="141"/>
        <v/>
      </c>
      <c r="AS142" s="10" t="str">
        <f t="shared" ca="1" si="141"/>
        <v/>
      </c>
      <c r="AT142" s="10" t="str">
        <f t="shared" ca="1" si="138"/>
        <v/>
      </c>
      <c r="AU142" s="10" t="str">
        <f t="shared" ca="1" si="138"/>
        <v/>
      </c>
      <c r="AV142" s="10" t="e">
        <f t="shared" si="138"/>
        <v>#REF!</v>
      </c>
      <c r="AW142" s="10" t="str">
        <f t="shared" ca="1" si="138"/>
        <v/>
      </c>
      <c r="AX142" s="10" t="str">
        <f t="shared" si="138"/>
        <v/>
      </c>
      <c r="AZ142" s="12" t="str">
        <f t="shared" ca="1" si="142"/>
        <v/>
      </c>
      <c r="BA142" s="12" t="str">
        <f t="shared" ca="1" si="142"/>
        <v/>
      </c>
      <c r="BB142" s="12" t="str">
        <f t="shared" ca="1" si="142"/>
        <v/>
      </c>
      <c r="BC142" s="12" t="str">
        <f t="shared" ca="1" si="142"/>
        <v/>
      </c>
      <c r="BD142" s="12" t="str">
        <f t="shared" ca="1" si="142"/>
        <v/>
      </c>
      <c r="BE142" s="12" t="str">
        <f t="shared" ca="1" si="139"/>
        <v/>
      </c>
      <c r="BF142" s="12" t="str">
        <f t="shared" ca="1" si="139"/>
        <v/>
      </c>
      <c r="BG142" s="12" t="e">
        <f t="shared" si="139"/>
        <v>#REF!</v>
      </c>
      <c r="BH142" s="12" t="str">
        <f t="shared" ca="1" si="139"/>
        <v/>
      </c>
      <c r="BI142" s="12" t="str">
        <f t="shared" si="139"/>
        <v/>
      </c>
    </row>
    <row r="143" spans="1:61" ht="23.25" customHeight="1" x14ac:dyDescent="0.2">
      <c r="A143" s="1">
        <f ca="1">IF(COUNTIF($D143:$L143," ")=10,"",IF(VLOOKUP(MAX($A$1:A142),$A$1:C142,3,FALSE)=0,"",MAX($A$1:A142)+1))</f>
        <v>143</v>
      </c>
      <c r="B143" s="13" t="str">
        <f>$B136</f>
        <v>Гамбург Е.Н.</v>
      </c>
      <c r="C143" s="2" t="str">
        <f ca="1">IF($B143="","",$R$8)</f>
        <v>Вс 29.11.20</v>
      </c>
      <c r="D143" s="23" t="str">
        <f t="shared" ref="D143:K143" ca="1" si="150">IF($B143&gt;"",IF(ISERROR(SEARCH($B143,S$8))," ",MID(S$8,FIND("%курс ",S$8,FIND($B143,S$8))+6,7)&amp;"
("&amp;MID(S$8,FIND("ауд.",S$8,FIND($B143,S$8))+4,FIND("№",S$8,FIND("ауд.",S$8,FIND($B143,S$8)))-(FIND("ауд.",S$8,FIND($B143,S$8))+4))&amp;")"),"")</f>
        <v xml:space="preserve"> </v>
      </c>
      <c r="E143" s="23" t="str">
        <f t="shared" ca="1" si="150"/>
        <v xml:space="preserve"> </v>
      </c>
      <c r="F143" s="23" t="str">
        <f t="shared" ca="1" si="150"/>
        <v xml:space="preserve"> </v>
      </c>
      <c r="G143" s="23" t="str">
        <f t="shared" ca="1" si="150"/>
        <v xml:space="preserve"> </v>
      </c>
      <c r="H143" s="23" t="str">
        <f t="shared" ca="1" si="150"/>
        <v xml:space="preserve"> </v>
      </c>
      <c r="I143" s="23" t="str">
        <f t="shared" ca="1" si="150"/>
        <v xml:space="preserve"> </v>
      </c>
      <c r="J143" s="23" t="str">
        <f t="shared" ca="1" si="150"/>
        <v xml:space="preserve"> </v>
      </c>
      <c r="K143" s="23" t="str">
        <f t="shared" ca="1" si="150"/>
        <v xml:space="preserve"> </v>
      </c>
      <c r="L143" s="23"/>
      <c r="M143" s="25"/>
      <c r="AD143" s="20" t="str">
        <f t="shared" ca="1" si="144"/>
        <v/>
      </c>
      <c r="AE143" s="20" t="str">
        <f t="shared" ca="1" si="144"/>
        <v/>
      </c>
      <c r="AF143" s="20" t="str">
        <f t="shared" ca="1" si="144"/>
        <v/>
      </c>
      <c r="AG143" s="20" t="str">
        <f t="shared" ca="1" si="144"/>
        <v/>
      </c>
      <c r="AH143" s="20" t="str">
        <f t="shared" ca="1" si="144"/>
        <v/>
      </c>
      <c r="AI143" s="20" t="str">
        <f t="shared" ca="1" si="144"/>
        <v/>
      </c>
      <c r="AJ143" s="20" t="str">
        <f t="shared" ca="1" si="144"/>
        <v/>
      </c>
      <c r="AK143" s="20" t="e">
        <f>IF(#REF!=" ","",IF(#REF!="","",CONCATENATE($C143," ",#REF!," ",MID(#REF!,10,5))))</f>
        <v>#REF!</v>
      </c>
      <c r="AL143" s="20" t="str">
        <f t="shared" ca="1" si="135"/>
        <v/>
      </c>
      <c r="AM143" s="20" t="str">
        <f t="shared" si="135"/>
        <v/>
      </c>
      <c r="AN143" s="11" t="str">
        <f t="shared" ca="1" si="133"/>
        <v>Гамбург</v>
      </c>
      <c r="AO143" s="10" t="str">
        <f t="shared" ca="1" si="141"/>
        <v/>
      </c>
      <c r="AP143" s="10" t="str">
        <f t="shared" ca="1" si="141"/>
        <v/>
      </c>
      <c r="AQ143" s="10" t="str">
        <f t="shared" ca="1" si="141"/>
        <v/>
      </c>
      <c r="AR143" s="10" t="str">
        <f t="shared" ca="1" si="141"/>
        <v/>
      </c>
      <c r="AS143" s="10" t="str">
        <f t="shared" ca="1" si="141"/>
        <v/>
      </c>
      <c r="AT143" s="10" t="str">
        <f t="shared" ca="1" si="138"/>
        <v/>
      </c>
      <c r="AU143" s="10" t="str">
        <f t="shared" ca="1" si="138"/>
        <v/>
      </c>
      <c r="AV143" s="10" t="e">
        <f t="shared" si="138"/>
        <v>#REF!</v>
      </c>
      <c r="AW143" s="10" t="str">
        <f t="shared" ca="1" si="138"/>
        <v/>
      </c>
      <c r="AX143" s="10" t="str">
        <f t="shared" si="138"/>
        <v/>
      </c>
      <c r="AZ143" s="12" t="str">
        <f t="shared" ca="1" si="142"/>
        <v/>
      </c>
      <c r="BA143" s="12" t="str">
        <f t="shared" ca="1" si="142"/>
        <v/>
      </c>
      <c r="BB143" s="12" t="str">
        <f t="shared" ca="1" si="142"/>
        <v/>
      </c>
      <c r="BC143" s="12" t="str">
        <f t="shared" ca="1" si="142"/>
        <v/>
      </c>
      <c r="BD143" s="12" t="str">
        <f t="shared" ca="1" si="142"/>
        <v/>
      </c>
      <c r="BE143" s="12" t="str">
        <f t="shared" ca="1" si="139"/>
        <v/>
      </c>
      <c r="BF143" s="12" t="str">
        <f t="shared" ca="1" si="139"/>
        <v/>
      </c>
      <c r="BG143" s="12" t="e">
        <f t="shared" si="139"/>
        <v>#REF!</v>
      </c>
      <c r="BH143" s="12" t="str">
        <f t="shared" ca="1" si="139"/>
        <v/>
      </c>
      <c r="BI143" s="12" t="str">
        <f t="shared" si="139"/>
        <v/>
      </c>
    </row>
    <row r="144" spans="1:61" ht="23.25" customHeight="1" x14ac:dyDescent="0.2">
      <c r="A144" s="1">
        <f ca="1">IF(COUNTIF($D144:$L144," ")=10,"",IF(VLOOKUP(MAX($A$1:A143),$A$1:C143,3,FALSE)=0,"",MAX($A$1:A143)+1))</f>
        <v>144</v>
      </c>
      <c r="C144" s="2"/>
      <c r="D144" s="23"/>
      <c r="E144" s="23"/>
      <c r="F144" s="23"/>
      <c r="G144" s="23"/>
      <c r="H144" s="23"/>
      <c r="I144" s="23"/>
      <c r="J144" s="23"/>
      <c r="K144" s="23"/>
      <c r="L144" s="23"/>
      <c r="M144" s="25"/>
      <c r="AD144" s="20"/>
      <c r="AE144" s="20"/>
      <c r="AF144" s="20"/>
      <c r="AG144" s="20"/>
      <c r="AH144" s="20"/>
      <c r="AI144" s="20"/>
      <c r="AJ144" s="20"/>
      <c r="AK144" s="20"/>
      <c r="AL144" s="20"/>
      <c r="AM144" s="20"/>
      <c r="AN144" s="11" t="str">
        <f t="shared" si="133"/>
        <v/>
      </c>
      <c r="AO144" s="10" t="str">
        <f t="shared" si="141"/>
        <v/>
      </c>
      <c r="AP144" s="10" t="str">
        <f t="shared" si="141"/>
        <v/>
      </c>
      <c r="AQ144" s="10" t="str">
        <f t="shared" si="141"/>
        <v/>
      </c>
      <c r="AR144" s="10" t="str">
        <f t="shared" si="141"/>
        <v/>
      </c>
      <c r="AS144" s="10" t="str">
        <f t="shared" si="141"/>
        <v/>
      </c>
      <c r="AT144" s="10" t="str">
        <f t="shared" si="138"/>
        <v/>
      </c>
      <c r="AU144" s="10" t="str">
        <f t="shared" si="138"/>
        <v/>
      </c>
      <c r="AV144" s="10" t="str">
        <f t="shared" si="138"/>
        <v/>
      </c>
      <c r="AW144" s="10" t="str">
        <f t="shared" si="138"/>
        <v/>
      </c>
      <c r="AX144" s="10" t="str">
        <f t="shared" si="138"/>
        <v/>
      </c>
      <c r="AZ144" s="12" t="str">
        <f t="shared" si="142"/>
        <v/>
      </c>
      <c r="BA144" s="12" t="str">
        <f t="shared" si="142"/>
        <v/>
      </c>
      <c r="BB144" s="12" t="str">
        <f t="shared" si="142"/>
        <v/>
      </c>
      <c r="BC144" s="12" t="str">
        <f t="shared" si="142"/>
        <v/>
      </c>
      <c r="BD144" s="12" t="str">
        <f t="shared" si="142"/>
        <v/>
      </c>
      <c r="BE144" s="12" t="str">
        <f t="shared" si="139"/>
        <v/>
      </c>
      <c r="BF144" s="12" t="str">
        <f t="shared" si="139"/>
        <v/>
      </c>
      <c r="BG144" s="12" t="str">
        <f t="shared" si="139"/>
        <v/>
      </c>
      <c r="BH144" s="12" t="str">
        <f t="shared" si="139"/>
        <v/>
      </c>
      <c r="BI144" s="12" t="str">
        <f t="shared" si="139"/>
        <v/>
      </c>
    </row>
    <row r="145" spans="1:61" ht="23.25" customHeight="1" x14ac:dyDescent="0.2">
      <c r="A145" s="1">
        <f ca="1">IF(COUNTIF($D146:$L152," ")=70,"",MAX($A$1:A144)+1)</f>
        <v>145</v>
      </c>
      <c r="B145" s="2" t="str">
        <f>IF($C145="","",$C145)</f>
        <v>Голубь Е.В.</v>
      </c>
      <c r="C145" s="3" t="str">
        <f>IF(ISERROR(VLOOKUP((ROW()-1)/9+1,'[1]Преподавательский состав'!$A$2:$B$181,2,FALSE)),"",VLOOKUP((ROW()-1)/9+1,'[1]Преподавательский состав'!$A$2:$B$181,2,FALSE))</f>
        <v>Голубь Е.В.</v>
      </c>
      <c r="D145" s="3" t="str">
        <f>IF($C145="","",T(" 8.00"))</f>
        <v xml:space="preserve"> 8.00</v>
      </c>
      <c r="E145" s="3" t="str">
        <f>IF($C145="","",T(" 9.40"))</f>
        <v xml:space="preserve"> 9.40</v>
      </c>
      <c r="F145" s="3" t="str">
        <f>IF($C145="","",T("11.20"))</f>
        <v>11.20</v>
      </c>
      <c r="G145" s="4" t="str">
        <f>IF($C145="","",T(""))</f>
        <v/>
      </c>
      <c r="H145" s="4" t="str">
        <f>IF($C145="","",T("13.30"))</f>
        <v>13.30</v>
      </c>
      <c r="I145" s="4" t="str">
        <f>IF($C145="","",T("15.10"))</f>
        <v>15.10</v>
      </c>
      <c r="J145" s="3" t="str">
        <f>IF($C145="","",T("17.00"))</f>
        <v>17.00</v>
      </c>
      <c r="K145" s="3" t="str">
        <f>IF($C145="","",T("18.40"))</f>
        <v>18.40</v>
      </c>
      <c r="L145" s="3"/>
      <c r="M145" s="25"/>
      <c r="AD145" s="20"/>
      <c r="AE145" s="20"/>
      <c r="AF145" s="20"/>
      <c r="AG145" s="20"/>
      <c r="AH145" s="20"/>
      <c r="AI145" s="20"/>
      <c r="AJ145" s="20"/>
      <c r="AK145" s="20"/>
      <c r="AL145" s="20"/>
      <c r="AM145" s="20"/>
      <c r="AN145" s="11" t="str">
        <f t="shared" si="133"/>
        <v/>
      </c>
      <c r="AO145" s="10" t="str">
        <f t="shared" si="141"/>
        <v/>
      </c>
      <c r="AP145" s="10" t="str">
        <f t="shared" si="141"/>
        <v/>
      </c>
      <c r="AQ145" s="10" t="str">
        <f t="shared" si="141"/>
        <v/>
      </c>
      <c r="AR145" s="10" t="str">
        <f t="shared" si="141"/>
        <v/>
      </c>
      <c r="AS145" s="10" t="str">
        <f t="shared" si="141"/>
        <v/>
      </c>
      <c r="AT145" s="10" t="str">
        <f t="shared" si="138"/>
        <v/>
      </c>
      <c r="AU145" s="10" t="str">
        <f t="shared" si="138"/>
        <v/>
      </c>
      <c r="AV145" s="10" t="str">
        <f t="shared" si="138"/>
        <v/>
      </c>
      <c r="AW145" s="10" t="str">
        <f t="shared" si="138"/>
        <v/>
      </c>
      <c r="AX145" s="10" t="str">
        <f t="shared" si="138"/>
        <v/>
      </c>
      <c r="AZ145" s="12" t="str">
        <f t="shared" si="142"/>
        <v/>
      </c>
      <c r="BA145" s="12" t="str">
        <f t="shared" si="142"/>
        <v/>
      </c>
      <c r="BB145" s="12" t="str">
        <f t="shared" si="142"/>
        <v/>
      </c>
      <c r="BC145" s="12" t="str">
        <f t="shared" si="142"/>
        <v/>
      </c>
      <c r="BD145" s="12" t="str">
        <f t="shared" si="142"/>
        <v/>
      </c>
      <c r="BE145" s="12" t="str">
        <f t="shared" si="139"/>
        <v/>
      </c>
      <c r="BF145" s="12" t="str">
        <f t="shared" si="139"/>
        <v/>
      </c>
      <c r="BG145" s="12" t="str">
        <f t="shared" si="139"/>
        <v/>
      </c>
      <c r="BH145" s="12" t="str">
        <f t="shared" si="139"/>
        <v/>
      </c>
      <c r="BI145" s="12" t="str">
        <f t="shared" si="139"/>
        <v/>
      </c>
    </row>
    <row r="146" spans="1:61" ht="23.25" customHeight="1" x14ac:dyDescent="0.2">
      <c r="A146" s="1">
        <f ca="1">IF(COUNTIF($D146:$L146," ")=10,"",IF(VLOOKUP(MAX($A$1:A145),$A$1:C145,3,FALSE)=0,"",MAX($A$1:A145)+1))</f>
        <v>146</v>
      </c>
      <c r="B146" s="13" t="str">
        <f>$B145</f>
        <v>Голубь Е.В.</v>
      </c>
      <c r="C146" s="2" t="str">
        <f ca="1">IF($B146="","",$R$2)</f>
        <v>Пн 23.11.20</v>
      </c>
      <c r="D146" s="14" t="str">
        <f t="shared" ref="D146:K146" ca="1" si="151">IF($B146&gt;"",IF(ISERROR(SEARCH($B146,S$2))," ",MID(S$2,FIND("%курс ",S$2,FIND($B146,S$2))+6,7)&amp;"
("&amp;MID(S$2,FIND("ауд.",S$2,FIND($B146,S$2))+4,FIND("№",S$2,FIND("ауд.",S$2,FIND($B146,S$2)))-(FIND("ауд.",S$2,FIND($B146,S$2))+4))&amp;")"),"")</f>
        <v xml:space="preserve"> </v>
      </c>
      <c r="E146" s="14" t="str">
        <f t="shared" ca="1" si="151"/>
        <v xml:space="preserve"> </v>
      </c>
      <c r="F146" s="14" t="str">
        <f t="shared" ca="1" si="151"/>
        <v xml:space="preserve"> </v>
      </c>
      <c r="G146" s="14" t="str">
        <f t="shared" ca="1" si="151"/>
        <v xml:space="preserve"> </v>
      </c>
      <c r="H146" s="14" t="str">
        <f t="shared" ca="1" si="151"/>
        <v>С -9 -2
(ДОТ)</v>
      </c>
      <c r="I146" s="14" t="str">
        <f t="shared" ca="1" si="151"/>
        <v>СА-11-1
(П-307)</v>
      </c>
      <c r="J146" s="14" t="str">
        <f t="shared" ca="1" si="151"/>
        <v xml:space="preserve"> </v>
      </c>
      <c r="K146" s="14" t="str">
        <f t="shared" ca="1" si="151"/>
        <v>С -9 -2
(ДОТ)</v>
      </c>
      <c r="L146" s="14"/>
      <c r="M146" s="17"/>
      <c r="AD146" s="20" t="str">
        <f t="shared" ref="AD146:AJ152" ca="1" si="152">IF(D146=" ","",IF(D146="","",CONCATENATE($C146," ",D$1," ",MID(D146,10,5))))</f>
        <v/>
      </c>
      <c r="AE146" s="20" t="str">
        <f t="shared" ca="1" si="152"/>
        <v/>
      </c>
      <c r="AF146" s="20" t="str">
        <f t="shared" ca="1" si="152"/>
        <v/>
      </c>
      <c r="AG146" s="20" t="str">
        <f t="shared" ca="1" si="152"/>
        <v/>
      </c>
      <c r="AH146" s="20" t="str">
        <f t="shared" ca="1" si="152"/>
        <v>Пн 23.11.20 13.30 ДОТ)</v>
      </c>
      <c r="AI146" s="20" t="str">
        <f t="shared" ca="1" si="152"/>
        <v>Пн 23.11.20 15.10 П-307</v>
      </c>
      <c r="AJ146" s="20" t="str">
        <f t="shared" ca="1" si="152"/>
        <v/>
      </c>
      <c r="AK146" s="20" t="e">
        <f>IF(#REF!=" ","",IF(#REF!="","",CONCATENATE($C146," ",#REF!," ",MID(#REF!,10,5))))</f>
        <v>#REF!</v>
      </c>
      <c r="AL146" s="20" t="str">
        <f t="shared" ca="1" si="135"/>
        <v>Пн 23.11.20 18.40 ДОТ)</v>
      </c>
      <c r="AM146" s="20" t="str">
        <f t="shared" si="135"/>
        <v/>
      </c>
      <c r="AN146" s="11" t="str">
        <f t="shared" ca="1" si="133"/>
        <v>Голубь</v>
      </c>
      <c r="AO146" s="10" t="str">
        <f t="shared" ca="1" si="141"/>
        <v/>
      </c>
      <c r="AP146" s="10" t="str">
        <f t="shared" ca="1" si="141"/>
        <v/>
      </c>
      <c r="AQ146" s="10" t="str">
        <f t="shared" ca="1" si="141"/>
        <v/>
      </c>
      <c r="AR146" s="10" t="str">
        <f t="shared" ca="1" si="141"/>
        <v/>
      </c>
      <c r="AS146" s="10" t="str">
        <f t="shared" ca="1" si="141"/>
        <v>Пн 23.11.20 13.30 ДОТ) Голубь</v>
      </c>
      <c r="AT146" s="10" t="str">
        <f t="shared" ca="1" si="138"/>
        <v>Пн 23.11.20 15.10 П-307 Голубь</v>
      </c>
      <c r="AU146" s="10" t="str">
        <f t="shared" ca="1" si="138"/>
        <v/>
      </c>
      <c r="AV146" s="10" t="e">
        <f t="shared" si="138"/>
        <v>#REF!</v>
      </c>
      <c r="AW146" s="10" t="str">
        <f t="shared" ca="1" si="138"/>
        <v>Пн 23.11.20 18.40 ДОТ) Голубь</v>
      </c>
      <c r="AX146" s="10" t="str">
        <f t="shared" si="138"/>
        <v/>
      </c>
      <c r="AZ146" s="12" t="str">
        <f t="shared" ca="1" si="142"/>
        <v/>
      </c>
      <c r="BA146" s="12" t="str">
        <f t="shared" ca="1" si="142"/>
        <v/>
      </c>
      <c r="BB146" s="12" t="str">
        <f t="shared" ca="1" si="142"/>
        <v/>
      </c>
      <c r="BC146" s="12" t="str">
        <f t="shared" ca="1" si="142"/>
        <v/>
      </c>
      <c r="BD146" s="12">
        <f t="shared" ca="1" si="142"/>
        <v>146</v>
      </c>
      <c r="BE146" s="12">
        <f t="shared" ca="1" si="139"/>
        <v>146</v>
      </c>
      <c r="BF146" s="12" t="str">
        <f t="shared" ca="1" si="139"/>
        <v/>
      </c>
      <c r="BG146" s="12" t="e">
        <f t="shared" si="139"/>
        <v>#REF!</v>
      </c>
      <c r="BH146" s="12">
        <f t="shared" ca="1" si="139"/>
        <v>146</v>
      </c>
      <c r="BI146" s="12" t="str">
        <f t="shared" si="139"/>
        <v/>
      </c>
    </row>
    <row r="147" spans="1:61" ht="23.25" customHeight="1" x14ac:dyDescent="0.2">
      <c r="A147" s="1">
        <f ca="1">IF(COUNTIF($D147:$L147," ")=10,"",IF(VLOOKUP(MAX($A$1:A146),$A$1:C146,3,FALSE)=0,"",MAX($A$1:A146)+1))</f>
        <v>147</v>
      </c>
      <c r="B147" s="13" t="str">
        <f>$B145</f>
        <v>Голубь Е.В.</v>
      </c>
      <c r="C147" s="2" t="str">
        <f ca="1">IF($B147="","",$R$3)</f>
        <v>Вт 24.11.20</v>
      </c>
      <c r="D147" s="14" t="str">
        <f t="shared" ref="D147:K147" ca="1" si="153">IF($B147&gt;"",IF(ISERROR(SEARCH($B147,S$3))," ",MID(S$3,FIND("%курс ",S$3,FIND($B147,S$3))+6,7)&amp;"
("&amp;MID(S$3,FIND("ауд.",S$3,FIND($B147,S$3))+4,FIND("№",S$3,FIND("ауд.",S$3,FIND($B147,S$3)))-(FIND("ауд.",S$3,FIND($B147,S$3))+4))&amp;")"),"")</f>
        <v xml:space="preserve"> </v>
      </c>
      <c r="E147" s="14" t="str">
        <f t="shared" ca="1" si="153"/>
        <v xml:space="preserve"> </v>
      </c>
      <c r="F147" s="14" t="str">
        <f t="shared" ca="1" si="153"/>
        <v xml:space="preserve"> </v>
      </c>
      <c r="G147" s="14" t="str">
        <f t="shared" ca="1" si="153"/>
        <v xml:space="preserve"> </v>
      </c>
      <c r="H147" s="14" t="str">
        <f t="shared" ca="1" si="153"/>
        <v>С -9 -2
(ДОТ)</v>
      </c>
      <c r="I147" s="14" t="str">
        <f t="shared" ca="1" si="153"/>
        <v>СА-11-1
(П-410)</v>
      </c>
      <c r="J147" s="14" t="str">
        <f t="shared" ca="1" si="153"/>
        <v>СА -9-2
(ДОТ)</v>
      </c>
      <c r="K147" s="14" t="str">
        <f t="shared" ca="1" si="153"/>
        <v>СА -9-2
(ДОТ)</v>
      </c>
      <c r="L147" s="14"/>
      <c r="M147" s="25"/>
      <c r="AD147" s="20" t="str">
        <f t="shared" ca="1" si="152"/>
        <v/>
      </c>
      <c r="AE147" s="20" t="str">
        <f t="shared" ca="1" si="152"/>
        <v/>
      </c>
      <c r="AF147" s="20" t="str">
        <f t="shared" ca="1" si="152"/>
        <v/>
      </c>
      <c r="AG147" s="20" t="str">
        <f t="shared" ca="1" si="152"/>
        <v/>
      </c>
      <c r="AH147" s="20" t="str">
        <f t="shared" ca="1" si="152"/>
        <v>Вт 24.11.20 13.30 ДОТ)</v>
      </c>
      <c r="AI147" s="20" t="str">
        <f t="shared" ca="1" si="152"/>
        <v>Вт 24.11.20 15.10 П-410</v>
      </c>
      <c r="AJ147" s="20" t="str">
        <f t="shared" ca="1" si="152"/>
        <v>Вт 24.11.20 17.00 ДОТ)</v>
      </c>
      <c r="AK147" s="20" t="e">
        <f>IF(#REF!=" ","",IF(#REF!="","",CONCATENATE($C147," ",#REF!," ",MID(#REF!,10,5))))</f>
        <v>#REF!</v>
      </c>
      <c r="AL147" s="20" t="str">
        <f t="shared" ca="1" si="135"/>
        <v>Вт 24.11.20 18.40 ДОТ)</v>
      </c>
      <c r="AM147" s="20" t="str">
        <f t="shared" si="135"/>
        <v/>
      </c>
      <c r="AN147" s="11" t="str">
        <f t="shared" ca="1" si="133"/>
        <v>Голубь</v>
      </c>
      <c r="AO147" s="10" t="str">
        <f t="shared" ca="1" si="141"/>
        <v/>
      </c>
      <c r="AP147" s="10" t="str">
        <f t="shared" ca="1" si="141"/>
        <v/>
      </c>
      <c r="AQ147" s="10" t="str">
        <f t="shared" ca="1" si="141"/>
        <v/>
      </c>
      <c r="AR147" s="10" t="str">
        <f t="shared" ca="1" si="141"/>
        <v/>
      </c>
      <c r="AS147" s="10" t="str">
        <f t="shared" ca="1" si="141"/>
        <v>Вт 24.11.20 13.30 ДОТ) Голубь</v>
      </c>
      <c r="AT147" s="10" t="str">
        <f t="shared" ca="1" si="138"/>
        <v>Вт 24.11.20 15.10 П-410 Голубь</v>
      </c>
      <c r="AU147" s="10" t="str">
        <f t="shared" ca="1" si="138"/>
        <v>Вт 24.11.20 17.00 ДОТ) Голубь</v>
      </c>
      <c r="AV147" s="10" t="e">
        <f t="shared" si="138"/>
        <v>#REF!</v>
      </c>
      <c r="AW147" s="10" t="str">
        <f t="shared" ca="1" si="138"/>
        <v>Вт 24.11.20 18.40 ДОТ) Голубь</v>
      </c>
      <c r="AX147" s="10" t="str">
        <f t="shared" si="138"/>
        <v/>
      </c>
      <c r="AZ147" s="12" t="str">
        <f t="shared" ca="1" si="142"/>
        <v/>
      </c>
      <c r="BA147" s="12" t="str">
        <f t="shared" ca="1" si="142"/>
        <v/>
      </c>
      <c r="BB147" s="12" t="str">
        <f t="shared" ca="1" si="142"/>
        <v/>
      </c>
      <c r="BC147" s="12" t="str">
        <f t="shared" ca="1" si="142"/>
        <v/>
      </c>
      <c r="BD147" s="12">
        <f t="shared" ca="1" si="142"/>
        <v>147</v>
      </c>
      <c r="BE147" s="12">
        <f t="shared" ca="1" si="139"/>
        <v>147</v>
      </c>
      <c r="BF147" s="12">
        <f t="shared" ca="1" si="139"/>
        <v>147</v>
      </c>
      <c r="BG147" s="12" t="e">
        <f t="shared" si="139"/>
        <v>#REF!</v>
      </c>
      <c r="BH147" s="12">
        <f t="shared" ca="1" si="139"/>
        <v>147</v>
      </c>
      <c r="BI147" s="12" t="str">
        <f t="shared" si="139"/>
        <v/>
      </c>
    </row>
    <row r="148" spans="1:61" ht="23.25" customHeight="1" x14ac:dyDescent="0.2">
      <c r="A148" s="1">
        <f ca="1">IF(COUNTIF($D148:$L148," ")=10,"",IF(VLOOKUP(MAX($A$1:A147),$A$1:C147,3,FALSE)=0,"",MAX($A$1:A147)+1))</f>
        <v>148</v>
      </c>
      <c r="B148" s="13" t="str">
        <f>$B145</f>
        <v>Голубь Е.В.</v>
      </c>
      <c r="C148" s="2" t="str">
        <f ca="1">IF($B148="","",$R$4)</f>
        <v>Ср 25.11.20</v>
      </c>
      <c r="D148" s="14" t="str">
        <f t="shared" ref="D148:K148" ca="1" si="154">IF($B148&gt;"",IF(ISERROR(SEARCH($B148,S$4))," ",MID(S$4,FIND("%курс ",S$4,FIND($B148,S$4))+6,7)&amp;"
("&amp;MID(S$4,FIND("ауд.",S$4,FIND($B148,S$4))+4,FIND("№",S$4,FIND("ауд.",S$4,FIND($B148,S$4)))-(FIND("ауд.",S$4,FIND($B148,S$4))+4))&amp;")"),"")</f>
        <v xml:space="preserve"> </v>
      </c>
      <c r="E148" s="14" t="str">
        <f t="shared" ca="1" si="154"/>
        <v xml:space="preserve"> </v>
      </c>
      <c r="F148" s="14" t="str">
        <f t="shared" ca="1" si="154"/>
        <v xml:space="preserve"> </v>
      </c>
      <c r="G148" s="14" t="str">
        <f t="shared" ca="1" si="154"/>
        <v xml:space="preserve"> </v>
      </c>
      <c r="H148" s="14" t="str">
        <f t="shared" ca="1" si="154"/>
        <v xml:space="preserve"> </v>
      </c>
      <c r="I148" s="14" t="str">
        <f t="shared" ca="1" si="154"/>
        <v>С -9 -2
(ДОТ)</v>
      </c>
      <c r="J148" s="14" t="str">
        <f t="shared" ca="1" si="154"/>
        <v>С -9 -2
(ДОТ)</v>
      </c>
      <c r="K148" s="14" t="str">
        <f t="shared" ca="1" si="154"/>
        <v>СА-11-1
(П-309)</v>
      </c>
      <c r="L148" s="14"/>
      <c r="M148" s="25"/>
      <c r="AD148" s="20" t="str">
        <f t="shared" ca="1" si="152"/>
        <v/>
      </c>
      <c r="AE148" s="20" t="str">
        <f t="shared" ca="1" si="152"/>
        <v/>
      </c>
      <c r="AF148" s="20" t="str">
        <f t="shared" ca="1" si="152"/>
        <v/>
      </c>
      <c r="AG148" s="20" t="str">
        <f t="shared" ca="1" si="152"/>
        <v/>
      </c>
      <c r="AH148" s="20" t="str">
        <f t="shared" ca="1" si="152"/>
        <v/>
      </c>
      <c r="AI148" s="20" t="str">
        <f t="shared" ca="1" si="152"/>
        <v>Ср 25.11.20 15.10 ДОТ)</v>
      </c>
      <c r="AJ148" s="20" t="str">
        <f t="shared" ca="1" si="152"/>
        <v>Ср 25.11.20 17.00 ДОТ)</v>
      </c>
      <c r="AK148" s="20" t="e">
        <f>IF(#REF!=" ","",IF(#REF!="","",CONCATENATE($C148," ",#REF!," ",MID(#REF!,10,5))))</f>
        <v>#REF!</v>
      </c>
      <c r="AL148" s="20" t="str">
        <f t="shared" ca="1" si="135"/>
        <v>Ср 25.11.20 18.40 П-309</v>
      </c>
      <c r="AM148" s="20" t="str">
        <f t="shared" si="135"/>
        <v/>
      </c>
      <c r="AN148" s="11" t="str">
        <f t="shared" ca="1" si="133"/>
        <v>Голубь</v>
      </c>
      <c r="AO148" s="10" t="str">
        <f t="shared" ca="1" si="141"/>
        <v/>
      </c>
      <c r="AP148" s="10" t="str">
        <f t="shared" ca="1" si="141"/>
        <v/>
      </c>
      <c r="AQ148" s="10" t="str">
        <f t="shared" ca="1" si="141"/>
        <v/>
      </c>
      <c r="AR148" s="10" t="str">
        <f t="shared" ca="1" si="141"/>
        <v/>
      </c>
      <c r="AS148" s="10" t="str">
        <f t="shared" ca="1" si="141"/>
        <v/>
      </c>
      <c r="AT148" s="10" t="str">
        <f t="shared" ca="1" si="138"/>
        <v>Ср 25.11.20 15.10 ДОТ) Голубь</v>
      </c>
      <c r="AU148" s="10" t="str">
        <f t="shared" ca="1" si="138"/>
        <v>Ср 25.11.20 17.00 ДОТ) Голубь</v>
      </c>
      <c r="AV148" s="10" t="e">
        <f t="shared" si="138"/>
        <v>#REF!</v>
      </c>
      <c r="AW148" s="10" t="str">
        <f t="shared" ca="1" si="138"/>
        <v>Ср 25.11.20 18.40 П-309 Голубь</v>
      </c>
      <c r="AX148" s="10" t="str">
        <f t="shared" si="138"/>
        <v/>
      </c>
      <c r="AZ148" s="12" t="str">
        <f t="shared" ca="1" si="142"/>
        <v/>
      </c>
      <c r="BA148" s="12" t="str">
        <f t="shared" ca="1" si="142"/>
        <v/>
      </c>
      <c r="BB148" s="12" t="str">
        <f t="shared" ca="1" si="142"/>
        <v/>
      </c>
      <c r="BC148" s="12" t="str">
        <f t="shared" ca="1" si="142"/>
        <v/>
      </c>
      <c r="BD148" s="12" t="str">
        <f t="shared" ca="1" si="142"/>
        <v/>
      </c>
      <c r="BE148" s="12">
        <f t="shared" ca="1" si="139"/>
        <v>148</v>
      </c>
      <c r="BF148" s="12">
        <f t="shared" ca="1" si="139"/>
        <v>148</v>
      </c>
      <c r="BG148" s="12" t="e">
        <f t="shared" si="139"/>
        <v>#REF!</v>
      </c>
      <c r="BH148" s="12">
        <f t="shared" ca="1" si="139"/>
        <v>148</v>
      </c>
      <c r="BI148" s="12" t="str">
        <f t="shared" si="139"/>
        <v/>
      </c>
    </row>
    <row r="149" spans="1:61" ht="23.25" customHeight="1" x14ac:dyDescent="0.2">
      <c r="A149" s="1">
        <f ca="1">IF(COUNTIF($D149:$L149," ")=10,"",IF(VLOOKUP(MAX($A$1:A148),$A$1:C148,3,FALSE)=0,"",MAX($A$1:A148)+1))</f>
        <v>149</v>
      </c>
      <c r="B149" s="13" t="str">
        <f>$B145</f>
        <v>Голубь Е.В.</v>
      </c>
      <c r="C149" s="2" t="str">
        <f ca="1">IF($B149="","",$R$5)</f>
        <v>Чт 26.11.20</v>
      </c>
      <c r="D149" s="23" t="str">
        <f t="shared" ref="D149:K149" ca="1" si="155">IF($B149&gt;"",IF(ISERROR(SEARCH($B149,S$5))," ",MID(S$5,FIND("%курс ",S$5,FIND($B149,S$5))+6,7)&amp;"
("&amp;MID(S$5,FIND("ауд.",S$5,FIND($B149,S$5))+4,FIND("№",S$5,FIND("ауд.",S$5,FIND($B149,S$5)))-(FIND("ауд.",S$5,FIND($B149,S$5))+4))&amp;")"),"")</f>
        <v xml:space="preserve"> </v>
      </c>
      <c r="E149" s="23" t="str">
        <f t="shared" ca="1" si="155"/>
        <v xml:space="preserve"> </v>
      </c>
      <c r="F149" s="23" t="str">
        <f t="shared" ca="1" si="155"/>
        <v xml:space="preserve"> </v>
      </c>
      <c r="G149" s="23" t="str">
        <f t="shared" ca="1" si="155"/>
        <v xml:space="preserve"> </v>
      </c>
      <c r="H149" s="23" t="str">
        <f t="shared" ca="1" si="155"/>
        <v xml:space="preserve"> </v>
      </c>
      <c r="I149" s="23" t="str">
        <f t="shared" ca="1" si="155"/>
        <v xml:space="preserve"> </v>
      </c>
      <c r="J149" s="23" t="str">
        <f t="shared" ca="1" si="155"/>
        <v xml:space="preserve"> </v>
      </c>
      <c r="K149" s="23" t="str">
        <f t="shared" ca="1" si="155"/>
        <v xml:space="preserve"> </v>
      </c>
      <c r="L149" s="23"/>
      <c r="M149" s="25"/>
      <c r="AD149" s="20" t="str">
        <f t="shared" ca="1" si="152"/>
        <v/>
      </c>
      <c r="AE149" s="20" t="str">
        <f t="shared" ca="1" si="152"/>
        <v/>
      </c>
      <c r="AF149" s="20" t="str">
        <f t="shared" ca="1" si="152"/>
        <v/>
      </c>
      <c r="AG149" s="20" t="str">
        <f t="shared" ca="1" si="152"/>
        <v/>
      </c>
      <c r="AH149" s="20" t="str">
        <f t="shared" ca="1" si="152"/>
        <v/>
      </c>
      <c r="AI149" s="20" t="str">
        <f t="shared" ca="1" si="152"/>
        <v/>
      </c>
      <c r="AJ149" s="20" t="str">
        <f t="shared" ca="1" si="152"/>
        <v/>
      </c>
      <c r="AK149" s="20" t="e">
        <f>IF(#REF!=" ","",IF(#REF!="","",CONCATENATE($C149," ",#REF!," ",MID(#REF!,10,5))))</f>
        <v>#REF!</v>
      </c>
      <c r="AL149" s="20" t="str">
        <f t="shared" ca="1" si="135"/>
        <v/>
      </c>
      <c r="AM149" s="20" t="str">
        <f t="shared" si="135"/>
        <v/>
      </c>
      <c r="AN149" s="11" t="str">
        <f t="shared" ca="1" si="133"/>
        <v>Голубь</v>
      </c>
      <c r="AO149" s="10" t="str">
        <f t="shared" ca="1" si="141"/>
        <v/>
      </c>
      <c r="AP149" s="10" t="str">
        <f t="shared" ca="1" si="141"/>
        <v/>
      </c>
      <c r="AQ149" s="10" t="str">
        <f t="shared" ca="1" si="141"/>
        <v/>
      </c>
      <c r="AR149" s="10" t="str">
        <f t="shared" ca="1" si="141"/>
        <v/>
      </c>
      <c r="AS149" s="10" t="str">
        <f t="shared" ca="1" si="141"/>
        <v/>
      </c>
      <c r="AT149" s="10" t="str">
        <f t="shared" ca="1" si="138"/>
        <v/>
      </c>
      <c r="AU149" s="10" t="str">
        <f t="shared" ca="1" si="138"/>
        <v/>
      </c>
      <c r="AV149" s="10" t="e">
        <f t="shared" si="138"/>
        <v>#REF!</v>
      </c>
      <c r="AW149" s="10" t="str">
        <f t="shared" ca="1" si="138"/>
        <v/>
      </c>
      <c r="AX149" s="10" t="str">
        <f t="shared" si="138"/>
        <v/>
      </c>
      <c r="AZ149" s="12" t="str">
        <f t="shared" ca="1" si="142"/>
        <v/>
      </c>
      <c r="BA149" s="12" t="str">
        <f t="shared" ca="1" si="142"/>
        <v/>
      </c>
      <c r="BB149" s="12" t="str">
        <f t="shared" ca="1" si="142"/>
        <v/>
      </c>
      <c r="BC149" s="12" t="str">
        <f t="shared" ca="1" si="142"/>
        <v/>
      </c>
      <c r="BD149" s="12" t="str">
        <f t="shared" ca="1" si="142"/>
        <v/>
      </c>
      <c r="BE149" s="12" t="str">
        <f t="shared" ca="1" si="139"/>
        <v/>
      </c>
      <c r="BF149" s="12" t="str">
        <f t="shared" ca="1" si="139"/>
        <v/>
      </c>
      <c r="BG149" s="12" t="e">
        <f t="shared" si="139"/>
        <v>#REF!</v>
      </c>
      <c r="BH149" s="12" t="str">
        <f t="shared" ca="1" si="139"/>
        <v/>
      </c>
      <c r="BI149" s="12" t="str">
        <f t="shared" si="139"/>
        <v/>
      </c>
    </row>
    <row r="150" spans="1:61" ht="23.25" customHeight="1" x14ac:dyDescent="0.2">
      <c r="A150" s="1">
        <f ca="1">IF(COUNTIF($D150:$L150," ")=10,"",IF(VLOOKUP(MAX($A$1:A149),$A$1:C149,3,FALSE)=0,"",MAX($A$1:A149)+1))</f>
        <v>150</v>
      </c>
      <c r="B150" s="13" t="str">
        <f>$B145</f>
        <v>Голубь Е.В.</v>
      </c>
      <c r="C150" s="2" t="str">
        <f ca="1">IF($B150="","",$R$6)</f>
        <v>Пт 27.11.20</v>
      </c>
      <c r="D150" s="23" t="str">
        <f t="shared" ref="D150:K150" ca="1" si="156">IF($B150&gt;"",IF(ISERROR(SEARCH($B150,S$6))," ",MID(S$6,FIND("%курс ",S$6,FIND($B150,S$6))+6,7)&amp;"
("&amp;MID(S$6,FIND("ауд.",S$6,FIND($B150,S$6))+4,FIND("№",S$6,FIND("ауд.",S$6,FIND($B150,S$6)))-(FIND("ауд.",S$6,FIND($B150,S$6))+4))&amp;")"),"")</f>
        <v xml:space="preserve"> </v>
      </c>
      <c r="E150" s="23" t="str">
        <f t="shared" ca="1" si="156"/>
        <v xml:space="preserve"> </v>
      </c>
      <c r="F150" s="23" t="str">
        <f t="shared" ca="1" si="156"/>
        <v xml:space="preserve"> </v>
      </c>
      <c r="G150" s="23" t="str">
        <f t="shared" ca="1" si="156"/>
        <v xml:space="preserve"> </v>
      </c>
      <c r="H150" s="23" t="str">
        <f t="shared" ca="1" si="156"/>
        <v xml:space="preserve"> </v>
      </c>
      <c r="I150" s="23" t="str">
        <f t="shared" ca="1" si="156"/>
        <v>С -9 -2
(ДОТ)</v>
      </c>
      <c r="J150" s="23" t="str">
        <f t="shared" ca="1" si="156"/>
        <v>СА-11-1
(П-310)</v>
      </c>
      <c r="K150" s="23" t="str">
        <f t="shared" ca="1" si="156"/>
        <v xml:space="preserve"> </v>
      </c>
      <c r="L150" s="23"/>
      <c r="M150" s="25"/>
      <c r="AD150" s="20" t="str">
        <f t="shared" ca="1" si="152"/>
        <v/>
      </c>
      <c r="AE150" s="20" t="str">
        <f t="shared" ca="1" si="152"/>
        <v/>
      </c>
      <c r="AF150" s="20" t="str">
        <f t="shared" ca="1" si="152"/>
        <v/>
      </c>
      <c r="AG150" s="20" t="str">
        <f t="shared" ca="1" si="152"/>
        <v/>
      </c>
      <c r="AH150" s="20" t="str">
        <f t="shared" ca="1" si="152"/>
        <v/>
      </c>
      <c r="AI150" s="20" t="str">
        <f t="shared" ca="1" si="152"/>
        <v>Пт 27.11.20 15.10 ДОТ)</v>
      </c>
      <c r="AJ150" s="20" t="str">
        <f t="shared" ca="1" si="152"/>
        <v>Пт 27.11.20 17.00 П-310</v>
      </c>
      <c r="AK150" s="20" t="e">
        <f>IF(#REF!=" ","",IF(#REF!="","",CONCATENATE($C150," ",#REF!," ",MID(#REF!,10,5))))</f>
        <v>#REF!</v>
      </c>
      <c r="AL150" s="20" t="str">
        <f t="shared" ca="1" si="135"/>
        <v/>
      </c>
      <c r="AM150" s="20" t="str">
        <f t="shared" si="135"/>
        <v/>
      </c>
      <c r="AN150" s="11" t="str">
        <f t="shared" ca="1" si="133"/>
        <v>Голубь</v>
      </c>
      <c r="AO150" s="10" t="str">
        <f t="shared" ca="1" si="141"/>
        <v/>
      </c>
      <c r="AP150" s="10" t="str">
        <f t="shared" ca="1" si="141"/>
        <v/>
      </c>
      <c r="AQ150" s="10" t="str">
        <f t="shared" ca="1" si="141"/>
        <v/>
      </c>
      <c r="AR150" s="10" t="str">
        <f t="shared" ca="1" si="141"/>
        <v/>
      </c>
      <c r="AS150" s="10" t="str">
        <f t="shared" ca="1" si="141"/>
        <v/>
      </c>
      <c r="AT150" s="10" t="str">
        <f t="shared" ca="1" si="138"/>
        <v>Пт 27.11.20 15.10 ДОТ) Голубь</v>
      </c>
      <c r="AU150" s="10" t="str">
        <f t="shared" ca="1" si="138"/>
        <v>Пт 27.11.20 17.00 П-310 Голубь</v>
      </c>
      <c r="AV150" s="10" t="e">
        <f t="shared" si="138"/>
        <v>#REF!</v>
      </c>
      <c r="AW150" s="10" t="str">
        <f t="shared" ca="1" si="138"/>
        <v/>
      </c>
      <c r="AX150" s="10" t="str">
        <f t="shared" si="138"/>
        <v/>
      </c>
      <c r="AZ150" s="12" t="str">
        <f t="shared" ca="1" si="142"/>
        <v/>
      </c>
      <c r="BA150" s="12" t="str">
        <f t="shared" ca="1" si="142"/>
        <v/>
      </c>
      <c r="BB150" s="12" t="str">
        <f t="shared" ca="1" si="142"/>
        <v/>
      </c>
      <c r="BC150" s="12" t="str">
        <f t="shared" ca="1" si="142"/>
        <v/>
      </c>
      <c r="BD150" s="12" t="str">
        <f t="shared" ca="1" si="142"/>
        <v/>
      </c>
      <c r="BE150" s="12">
        <f t="shared" ca="1" si="139"/>
        <v>150</v>
      </c>
      <c r="BF150" s="12">
        <f t="shared" ca="1" si="139"/>
        <v>150</v>
      </c>
      <c r="BG150" s="12" t="e">
        <f t="shared" si="139"/>
        <v>#REF!</v>
      </c>
      <c r="BH150" s="12" t="str">
        <f t="shared" ca="1" si="139"/>
        <v/>
      </c>
      <c r="BI150" s="12" t="str">
        <f t="shared" si="139"/>
        <v/>
      </c>
    </row>
    <row r="151" spans="1:61" ht="23.25" customHeight="1" x14ac:dyDescent="0.2">
      <c r="A151" s="1">
        <f ca="1">IF(COUNTIF($D151:$L151," ")=10,"",IF(VLOOKUP(MAX($A$1:A150),$A$1:C150,3,FALSE)=0,"",MAX($A$1:A150)+1))</f>
        <v>151</v>
      </c>
      <c r="B151" s="13" t="str">
        <f>$B145</f>
        <v>Голубь Е.В.</v>
      </c>
      <c r="C151" s="2" t="str">
        <f ca="1">IF($B151="","",$R$7)</f>
        <v>Сб 28.11.20</v>
      </c>
      <c r="D151" s="23" t="str">
        <f t="shared" ref="D151:K151" ca="1" si="157">IF($B151&gt;"",IF(ISERROR(SEARCH($B151,S$7))," ",MID(S$7,FIND("%курс ",S$7,FIND($B151,S$7))+6,7)&amp;"
("&amp;MID(S$7,FIND("ауд.",S$7,FIND($B151,S$7))+4,FIND("№",S$7,FIND("ауд.",S$7,FIND($B151,S$7)))-(FIND("ауд.",S$7,FIND($B151,S$7))+4))&amp;")"),"")</f>
        <v xml:space="preserve"> </v>
      </c>
      <c r="E151" s="23" t="str">
        <f t="shared" ca="1" si="157"/>
        <v>СА-11-1
(П-402)</v>
      </c>
      <c r="F151" s="23" t="str">
        <f t="shared" ca="1" si="157"/>
        <v>С -9 -2
(ДОТ)</v>
      </c>
      <c r="G151" s="23" t="str">
        <f t="shared" ca="1" si="157"/>
        <v xml:space="preserve"> </v>
      </c>
      <c r="H151" s="23" t="str">
        <f t="shared" ca="1" si="157"/>
        <v>С -9 -2
(ДОТ)</v>
      </c>
      <c r="I151" s="23" t="str">
        <f t="shared" ca="1" si="157"/>
        <v xml:space="preserve"> </v>
      </c>
      <c r="J151" s="23" t="str">
        <f t="shared" ca="1" si="157"/>
        <v xml:space="preserve"> </v>
      </c>
      <c r="K151" s="23" t="str">
        <f t="shared" ca="1" si="157"/>
        <v xml:space="preserve"> </v>
      </c>
      <c r="L151" s="23"/>
      <c r="M151" s="25"/>
      <c r="AD151" s="20" t="str">
        <f t="shared" ca="1" si="152"/>
        <v/>
      </c>
      <c r="AE151" s="20" t="str">
        <f t="shared" ca="1" si="152"/>
        <v>Сб 28.11.20  9.40 П-402</v>
      </c>
      <c r="AF151" s="20" t="str">
        <f t="shared" ca="1" si="152"/>
        <v>Сб 28.11.20 11.20 ДОТ)</v>
      </c>
      <c r="AG151" s="20" t="str">
        <f t="shared" ca="1" si="152"/>
        <v/>
      </c>
      <c r="AH151" s="20" t="str">
        <f t="shared" ca="1" si="152"/>
        <v>Сб 28.11.20 13.30 ДОТ)</v>
      </c>
      <c r="AI151" s="20" t="str">
        <f t="shared" ca="1" si="152"/>
        <v/>
      </c>
      <c r="AJ151" s="20" t="str">
        <f t="shared" ca="1" si="152"/>
        <v/>
      </c>
      <c r="AK151" s="20" t="e">
        <f>IF(#REF!=" ","",IF(#REF!="","",CONCATENATE($C151," ",#REF!," ",MID(#REF!,10,5))))</f>
        <v>#REF!</v>
      </c>
      <c r="AL151" s="20" t="str">
        <f t="shared" ca="1" si="135"/>
        <v/>
      </c>
      <c r="AM151" s="20" t="str">
        <f t="shared" si="135"/>
        <v/>
      </c>
      <c r="AN151" s="11" t="str">
        <f t="shared" ca="1" si="133"/>
        <v>Голубь</v>
      </c>
      <c r="AO151" s="10" t="str">
        <f t="shared" ca="1" si="141"/>
        <v/>
      </c>
      <c r="AP151" s="10" t="str">
        <f t="shared" ca="1" si="141"/>
        <v>Сб 28.11.20  9.40 П-402 Голубь</v>
      </c>
      <c r="AQ151" s="10" t="str">
        <f t="shared" ca="1" si="141"/>
        <v>Сб 28.11.20 11.20 ДОТ) Голубь</v>
      </c>
      <c r="AR151" s="10" t="str">
        <f t="shared" ca="1" si="141"/>
        <v/>
      </c>
      <c r="AS151" s="10" t="str">
        <f t="shared" ca="1" si="141"/>
        <v>Сб 28.11.20 13.30 ДОТ) Голубь</v>
      </c>
      <c r="AT151" s="10" t="str">
        <f t="shared" ca="1" si="138"/>
        <v/>
      </c>
      <c r="AU151" s="10" t="str">
        <f t="shared" ca="1" si="138"/>
        <v/>
      </c>
      <c r="AV151" s="10" t="e">
        <f t="shared" si="138"/>
        <v>#REF!</v>
      </c>
      <c r="AW151" s="10" t="str">
        <f t="shared" ca="1" si="138"/>
        <v/>
      </c>
      <c r="AX151" s="10" t="str">
        <f t="shared" si="138"/>
        <v/>
      </c>
      <c r="AZ151" s="12" t="str">
        <f t="shared" ca="1" si="142"/>
        <v/>
      </c>
      <c r="BA151" s="12">
        <f t="shared" ca="1" si="142"/>
        <v>151</v>
      </c>
      <c r="BB151" s="12">
        <f t="shared" ca="1" si="142"/>
        <v>151</v>
      </c>
      <c r="BC151" s="12" t="str">
        <f t="shared" ca="1" si="142"/>
        <v/>
      </c>
      <c r="BD151" s="12">
        <f t="shared" ca="1" si="142"/>
        <v>151</v>
      </c>
      <c r="BE151" s="12" t="str">
        <f t="shared" ca="1" si="139"/>
        <v/>
      </c>
      <c r="BF151" s="12" t="str">
        <f t="shared" ca="1" si="139"/>
        <v/>
      </c>
      <c r="BG151" s="12" t="e">
        <f t="shared" si="139"/>
        <v>#REF!</v>
      </c>
      <c r="BH151" s="12" t="str">
        <f t="shared" ca="1" si="139"/>
        <v/>
      </c>
      <c r="BI151" s="12" t="str">
        <f t="shared" si="139"/>
        <v/>
      </c>
    </row>
    <row r="152" spans="1:61" ht="23.25" customHeight="1" x14ac:dyDescent="0.2">
      <c r="A152" s="1">
        <f ca="1">IF(COUNTIF($D152:$L152," ")=10,"",IF(VLOOKUP(MAX($A$1:A151),$A$1:C151,3,FALSE)=0,"",MAX($A$1:A151)+1))</f>
        <v>152</v>
      </c>
      <c r="B152" s="13" t="str">
        <f>$B145</f>
        <v>Голубь Е.В.</v>
      </c>
      <c r="C152" s="2" t="str">
        <f ca="1">IF($B152="","",$R$8)</f>
        <v>Вс 29.11.20</v>
      </c>
      <c r="D152" s="23" t="str">
        <f t="shared" ref="D152:K152" ca="1" si="158">IF($B152&gt;"",IF(ISERROR(SEARCH($B152,S$8))," ",MID(S$8,FIND("%курс ",S$8,FIND($B152,S$8))+6,7)&amp;"
("&amp;MID(S$8,FIND("ауд.",S$8,FIND($B152,S$8))+4,FIND("№",S$8,FIND("ауд.",S$8,FIND($B152,S$8)))-(FIND("ауд.",S$8,FIND($B152,S$8))+4))&amp;")"),"")</f>
        <v xml:space="preserve"> </v>
      </c>
      <c r="E152" s="23" t="str">
        <f t="shared" ca="1" si="158"/>
        <v xml:space="preserve"> </v>
      </c>
      <c r="F152" s="23" t="str">
        <f t="shared" ca="1" si="158"/>
        <v xml:space="preserve"> </v>
      </c>
      <c r="G152" s="23" t="str">
        <f t="shared" ca="1" si="158"/>
        <v xml:space="preserve"> </v>
      </c>
      <c r="H152" s="23" t="str">
        <f t="shared" ca="1" si="158"/>
        <v xml:space="preserve"> </v>
      </c>
      <c r="I152" s="23" t="str">
        <f t="shared" ca="1" si="158"/>
        <v xml:space="preserve"> </v>
      </c>
      <c r="J152" s="23" t="str">
        <f t="shared" ca="1" si="158"/>
        <v xml:space="preserve"> </v>
      </c>
      <c r="K152" s="23" t="str">
        <f t="shared" ca="1" si="158"/>
        <v xml:space="preserve"> </v>
      </c>
      <c r="L152" s="23"/>
      <c r="M152" s="25"/>
      <c r="AD152" s="20" t="str">
        <f t="shared" ca="1" si="152"/>
        <v/>
      </c>
      <c r="AE152" s="20" t="str">
        <f t="shared" ca="1" si="152"/>
        <v/>
      </c>
      <c r="AF152" s="20" t="str">
        <f t="shared" ca="1" si="152"/>
        <v/>
      </c>
      <c r="AG152" s="20" t="str">
        <f t="shared" ca="1" si="152"/>
        <v/>
      </c>
      <c r="AH152" s="20" t="str">
        <f t="shared" ca="1" si="152"/>
        <v/>
      </c>
      <c r="AI152" s="20" t="str">
        <f t="shared" ca="1" si="152"/>
        <v/>
      </c>
      <c r="AJ152" s="20" t="str">
        <f t="shared" ca="1" si="152"/>
        <v/>
      </c>
      <c r="AK152" s="20" t="e">
        <f>IF(#REF!=" ","",IF(#REF!="","",CONCATENATE($C152," ",#REF!," ",MID(#REF!,10,5))))</f>
        <v>#REF!</v>
      </c>
      <c r="AL152" s="20" t="str">
        <f t="shared" ca="1" si="135"/>
        <v/>
      </c>
      <c r="AM152" s="20" t="str">
        <f t="shared" si="135"/>
        <v/>
      </c>
      <c r="AN152" s="11" t="str">
        <f t="shared" ca="1" si="133"/>
        <v>Голубь</v>
      </c>
      <c r="AO152" s="10" t="str">
        <f t="shared" ca="1" si="141"/>
        <v/>
      </c>
      <c r="AP152" s="10" t="str">
        <f t="shared" ca="1" si="141"/>
        <v/>
      </c>
      <c r="AQ152" s="10" t="str">
        <f t="shared" ca="1" si="141"/>
        <v/>
      </c>
      <c r="AR152" s="10" t="str">
        <f t="shared" ca="1" si="141"/>
        <v/>
      </c>
      <c r="AS152" s="10" t="str">
        <f t="shared" ca="1" si="141"/>
        <v/>
      </c>
      <c r="AT152" s="10" t="str">
        <f t="shared" ca="1" si="138"/>
        <v/>
      </c>
      <c r="AU152" s="10" t="str">
        <f t="shared" ca="1" si="138"/>
        <v/>
      </c>
      <c r="AV152" s="10" t="e">
        <f t="shared" si="138"/>
        <v>#REF!</v>
      </c>
      <c r="AW152" s="10" t="str">
        <f t="shared" ca="1" si="138"/>
        <v/>
      </c>
      <c r="AX152" s="10" t="str">
        <f t="shared" si="138"/>
        <v/>
      </c>
      <c r="AZ152" s="12" t="str">
        <f t="shared" ca="1" si="142"/>
        <v/>
      </c>
      <c r="BA152" s="12" t="str">
        <f t="shared" ca="1" si="142"/>
        <v/>
      </c>
      <c r="BB152" s="12" t="str">
        <f t="shared" ca="1" si="142"/>
        <v/>
      </c>
      <c r="BC152" s="12" t="str">
        <f t="shared" ca="1" si="142"/>
        <v/>
      </c>
      <c r="BD152" s="12" t="str">
        <f t="shared" ca="1" si="142"/>
        <v/>
      </c>
      <c r="BE152" s="12" t="str">
        <f t="shared" ca="1" si="139"/>
        <v/>
      </c>
      <c r="BF152" s="12" t="str">
        <f t="shared" ca="1" si="139"/>
        <v/>
      </c>
      <c r="BG152" s="12" t="e">
        <f t="shared" si="139"/>
        <v>#REF!</v>
      </c>
      <c r="BH152" s="12" t="str">
        <f t="shared" ca="1" si="139"/>
        <v/>
      </c>
      <c r="BI152" s="12" t="str">
        <f t="shared" si="139"/>
        <v/>
      </c>
    </row>
    <row r="153" spans="1:61" ht="23.25" customHeight="1" x14ac:dyDescent="0.2">
      <c r="A153" s="1">
        <f ca="1">IF(COUNTIF($D153:$L153," ")=10,"",IF(VLOOKUP(MAX($A$1:A152),$A$1:C152,3,FALSE)=0,"",MAX($A$1:A152)+1))</f>
        <v>153</v>
      </c>
      <c r="C153" s="2"/>
      <c r="D153" s="23"/>
      <c r="E153" s="23"/>
      <c r="F153" s="23"/>
      <c r="G153" s="23"/>
      <c r="H153" s="23"/>
      <c r="I153" s="23"/>
      <c r="J153" s="23"/>
      <c r="K153" s="23"/>
      <c r="L153" s="23"/>
      <c r="M153" s="25"/>
      <c r="AD153" s="20"/>
      <c r="AE153" s="20"/>
      <c r="AF153" s="20"/>
      <c r="AG153" s="20"/>
      <c r="AH153" s="20"/>
      <c r="AI153" s="20"/>
      <c r="AJ153" s="20"/>
      <c r="AK153" s="20"/>
      <c r="AL153" s="20"/>
      <c r="AM153" s="20"/>
      <c r="AN153" s="11" t="str">
        <f t="shared" si="133"/>
        <v/>
      </c>
      <c r="AO153" s="10" t="str">
        <f t="shared" si="141"/>
        <v/>
      </c>
      <c r="AP153" s="10" t="str">
        <f t="shared" si="141"/>
        <v/>
      </c>
      <c r="AQ153" s="10" t="str">
        <f t="shared" si="141"/>
        <v/>
      </c>
      <c r="AR153" s="10" t="str">
        <f t="shared" si="141"/>
        <v/>
      </c>
      <c r="AS153" s="10" t="str">
        <f t="shared" si="141"/>
        <v/>
      </c>
      <c r="AT153" s="10" t="str">
        <f t="shared" si="138"/>
        <v/>
      </c>
      <c r="AU153" s="10" t="str">
        <f t="shared" si="138"/>
        <v/>
      </c>
      <c r="AV153" s="10" t="str">
        <f t="shared" si="138"/>
        <v/>
      </c>
      <c r="AW153" s="10" t="str">
        <f t="shared" si="138"/>
        <v/>
      </c>
      <c r="AX153" s="10" t="str">
        <f t="shared" si="138"/>
        <v/>
      </c>
      <c r="AZ153" s="12" t="str">
        <f t="shared" si="142"/>
        <v/>
      </c>
      <c r="BA153" s="12" t="str">
        <f t="shared" si="142"/>
        <v/>
      </c>
      <c r="BB153" s="12" t="str">
        <f t="shared" si="142"/>
        <v/>
      </c>
      <c r="BC153" s="12" t="str">
        <f t="shared" si="142"/>
        <v/>
      </c>
      <c r="BD153" s="12" t="str">
        <f t="shared" si="142"/>
        <v/>
      </c>
      <c r="BE153" s="12" t="str">
        <f t="shared" si="139"/>
        <v/>
      </c>
      <c r="BF153" s="12" t="str">
        <f t="shared" si="139"/>
        <v/>
      </c>
      <c r="BG153" s="12" t="str">
        <f t="shared" si="139"/>
        <v/>
      </c>
      <c r="BH153" s="12" t="str">
        <f t="shared" si="139"/>
        <v/>
      </c>
      <c r="BI153" s="12" t="str">
        <f t="shared" si="139"/>
        <v/>
      </c>
    </row>
    <row r="154" spans="1:61" ht="23.25" customHeight="1" x14ac:dyDescent="0.2">
      <c r="A154" s="1">
        <f ca="1">IF(COUNTIF($D155:$L161," ")=70,"",MAX($A$1:A153)+1)</f>
        <v>154</v>
      </c>
      <c r="B154" s="2" t="str">
        <f>IF($C154="","",$C154)</f>
        <v>Голышева И.Б.</v>
      </c>
      <c r="C154" s="3" t="str">
        <f>IF(ISERROR(VLOOKUP((ROW()-1)/9+1,'[1]Преподавательский состав'!$A$2:$B$181,2,FALSE)),"",VLOOKUP((ROW()-1)/9+1,'[1]Преподавательский состав'!$A$2:$B$181,2,FALSE))</f>
        <v>Голышева И.Б.</v>
      </c>
      <c r="D154" s="3" t="str">
        <f>IF($C154="","",T(" 8.00"))</f>
        <v xml:space="preserve"> 8.00</v>
      </c>
      <c r="E154" s="3" t="str">
        <f>IF($C154="","",T(" 9.40"))</f>
        <v xml:space="preserve"> 9.40</v>
      </c>
      <c r="F154" s="3" t="str">
        <f>IF($C154="","",T("11.20"))</f>
        <v>11.20</v>
      </c>
      <c r="G154" s="4" t="str">
        <f>IF($C154="","",T(""))</f>
        <v/>
      </c>
      <c r="H154" s="4" t="str">
        <f>IF($C154="","",T("13.30"))</f>
        <v>13.30</v>
      </c>
      <c r="I154" s="4" t="str">
        <f>IF($C154="","",T("15.10"))</f>
        <v>15.10</v>
      </c>
      <c r="J154" s="3" t="str">
        <f>IF($C154="","",T("17.00"))</f>
        <v>17.00</v>
      </c>
      <c r="K154" s="3" t="str">
        <f>IF($C154="","",T("18.40"))</f>
        <v>18.40</v>
      </c>
      <c r="L154" s="3"/>
      <c r="M154" s="17"/>
      <c r="AD154" s="20"/>
      <c r="AE154" s="20"/>
      <c r="AF154" s="20"/>
      <c r="AG154" s="20"/>
      <c r="AH154" s="20"/>
      <c r="AI154" s="20"/>
      <c r="AJ154" s="20"/>
      <c r="AK154" s="20"/>
      <c r="AL154" s="20"/>
      <c r="AM154" s="20"/>
      <c r="AN154" s="11" t="str">
        <f t="shared" si="133"/>
        <v/>
      </c>
      <c r="AO154" s="10" t="str">
        <f t="shared" si="141"/>
        <v/>
      </c>
      <c r="AP154" s="10" t="str">
        <f t="shared" si="141"/>
        <v/>
      </c>
      <c r="AQ154" s="10" t="str">
        <f t="shared" si="141"/>
        <v/>
      </c>
      <c r="AR154" s="10" t="str">
        <f t="shared" si="141"/>
        <v/>
      </c>
      <c r="AS154" s="10" t="str">
        <f t="shared" si="141"/>
        <v/>
      </c>
      <c r="AT154" s="10" t="str">
        <f t="shared" si="138"/>
        <v/>
      </c>
      <c r="AU154" s="10" t="str">
        <f t="shared" si="138"/>
        <v/>
      </c>
      <c r="AV154" s="10" t="str">
        <f t="shared" si="138"/>
        <v/>
      </c>
      <c r="AW154" s="10" t="str">
        <f t="shared" si="138"/>
        <v/>
      </c>
      <c r="AX154" s="10" t="str">
        <f t="shared" si="138"/>
        <v/>
      </c>
      <c r="AZ154" s="12" t="str">
        <f t="shared" si="142"/>
        <v/>
      </c>
      <c r="BA154" s="12" t="str">
        <f t="shared" si="142"/>
        <v/>
      </c>
      <c r="BB154" s="12" t="str">
        <f t="shared" si="142"/>
        <v/>
      </c>
      <c r="BC154" s="12" t="str">
        <f t="shared" si="142"/>
        <v/>
      </c>
      <c r="BD154" s="12" t="str">
        <f t="shared" si="142"/>
        <v/>
      </c>
      <c r="BE154" s="12" t="str">
        <f t="shared" si="139"/>
        <v/>
      </c>
      <c r="BF154" s="12" t="str">
        <f t="shared" si="139"/>
        <v/>
      </c>
      <c r="BG154" s="12" t="str">
        <f t="shared" si="139"/>
        <v/>
      </c>
      <c r="BH154" s="12" t="str">
        <f t="shared" si="139"/>
        <v/>
      </c>
      <c r="BI154" s="12" t="str">
        <f t="shared" si="139"/>
        <v/>
      </c>
    </row>
    <row r="155" spans="1:61" ht="23.25" customHeight="1" x14ac:dyDescent="0.2">
      <c r="A155" s="1">
        <f ca="1">IF(COUNTIF($D155:$L155," ")=10,"",IF(VLOOKUP(MAX($A$1:A154),$A$1:C154,3,FALSE)=0,"",MAX($A$1:A154)+1))</f>
        <v>155</v>
      </c>
      <c r="B155" s="13" t="str">
        <f>$B154</f>
        <v>Голышева И.Б.</v>
      </c>
      <c r="C155" s="2" t="str">
        <f ca="1">IF($B155="","",$R$2)</f>
        <v>Пн 23.11.20</v>
      </c>
      <c r="D155" s="14" t="str">
        <f t="shared" ref="D155:K155" ca="1" si="159">IF($B155&gt;"",IF(ISERROR(SEARCH($B155,S$2))," ",MID(S$2,FIND("%курс ",S$2,FIND($B155,S$2))+6,7)&amp;"
("&amp;MID(S$2,FIND("ауд.",S$2,FIND($B155,S$2))+4,FIND("№",S$2,FIND("ауд.",S$2,FIND($B155,S$2)))-(FIND("ауд.",S$2,FIND($B155,S$2))+4))&amp;")"),"")</f>
        <v>П -11-3
(К 116)</v>
      </c>
      <c r="E155" s="14" t="str">
        <f t="shared" ca="1" si="159"/>
        <v xml:space="preserve"> </v>
      </c>
      <c r="F155" s="14" t="str">
        <f t="shared" ca="1" si="159"/>
        <v xml:space="preserve"> </v>
      </c>
      <c r="G155" s="14" t="str">
        <f t="shared" ca="1" si="159"/>
        <v xml:space="preserve"> </v>
      </c>
      <c r="H155" s="14" t="str">
        <f t="shared" ca="1" si="159"/>
        <v xml:space="preserve"> </v>
      </c>
      <c r="I155" s="14" t="str">
        <f t="shared" ca="1" si="159"/>
        <v xml:space="preserve"> </v>
      </c>
      <c r="J155" s="14" t="str">
        <f t="shared" ca="1" si="159"/>
        <v>С -11-1
(П-203)</v>
      </c>
      <c r="K155" s="14" t="str">
        <f t="shared" ca="1" si="159"/>
        <v xml:space="preserve"> </v>
      </c>
      <c r="L155" s="14"/>
      <c r="M155" s="17"/>
      <c r="AD155" s="20" t="str">
        <f t="shared" ref="AD155:AJ161" ca="1" si="160">IF(D155=" ","",IF(D155="","",CONCATENATE($C155," ",D$1," ",MID(D155,10,5))))</f>
        <v>Пн 23.11.20  8.00 К 116</v>
      </c>
      <c r="AE155" s="20" t="str">
        <f t="shared" ca="1" si="160"/>
        <v/>
      </c>
      <c r="AF155" s="20" t="str">
        <f t="shared" ca="1" si="160"/>
        <v/>
      </c>
      <c r="AG155" s="20" t="str">
        <f t="shared" ca="1" si="160"/>
        <v/>
      </c>
      <c r="AH155" s="20" t="str">
        <f t="shared" ca="1" si="160"/>
        <v/>
      </c>
      <c r="AI155" s="20" t="str">
        <f t="shared" ca="1" si="160"/>
        <v/>
      </c>
      <c r="AJ155" s="20" t="str">
        <f t="shared" ca="1" si="160"/>
        <v>Пн 23.11.20 17.00 П-203</v>
      </c>
      <c r="AK155" s="20" t="e">
        <f>IF(#REF!=" ","",IF(#REF!="","",CONCATENATE($C155," ",#REF!," ",MID(#REF!,10,5))))</f>
        <v>#REF!</v>
      </c>
      <c r="AL155" s="20" t="str">
        <f t="shared" ca="1" si="135"/>
        <v/>
      </c>
      <c r="AM155" s="20" t="str">
        <f t="shared" si="135"/>
        <v/>
      </c>
      <c r="AN155" s="11" t="str">
        <f t="shared" ca="1" si="133"/>
        <v>Голышева</v>
      </c>
      <c r="AO155" s="10" t="str">
        <f t="shared" ca="1" si="141"/>
        <v>Пн 23.11.20  8.00 К 116 Голышева</v>
      </c>
      <c r="AP155" s="10" t="str">
        <f t="shared" ca="1" si="141"/>
        <v/>
      </c>
      <c r="AQ155" s="10" t="str">
        <f t="shared" ca="1" si="141"/>
        <v/>
      </c>
      <c r="AR155" s="10" t="str">
        <f t="shared" ca="1" si="141"/>
        <v/>
      </c>
      <c r="AS155" s="10" t="str">
        <f t="shared" ca="1" si="141"/>
        <v/>
      </c>
      <c r="AT155" s="10" t="str">
        <f t="shared" ca="1" si="138"/>
        <v/>
      </c>
      <c r="AU155" s="10" t="str">
        <f t="shared" ca="1" si="138"/>
        <v>Пн 23.11.20 17.00 П-203 Голышева</v>
      </c>
      <c r="AV155" s="10" t="e">
        <f t="shared" si="138"/>
        <v>#REF!</v>
      </c>
      <c r="AW155" s="10" t="str">
        <f t="shared" ca="1" si="138"/>
        <v/>
      </c>
      <c r="AX155" s="10" t="str">
        <f t="shared" si="138"/>
        <v/>
      </c>
      <c r="AZ155" s="12">
        <f t="shared" ca="1" si="142"/>
        <v>155</v>
      </c>
      <c r="BA155" s="12" t="str">
        <f t="shared" ca="1" si="142"/>
        <v/>
      </c>
      <c r="BB155" s="12" t="str">
        <f t="shared" ca="1" si="142"/>
        <v/>
      </c>
      <c r="BC155" s="12" t="str">
        <f t="shared" ca="1" si="142"/>
        <v/>
      </c>
      <c r="BD155" s="12" t="str">
        <f t="shared" ca="1" si="142"/>
        <v/>
      </c>
      <c r="BE155" s="12" t="str">
        <f t="shared" ca="1" si="139"/>
        <v/>
      </c>
      <c r="BF155" s="12">
        <f t="shared" ca="1" si="139"/>
        <v>155</v>
      </c>
      <c r="BG155" s="12" t="e">
        <f t="shared" si="139"/>
        <v>#REF!</v>
      </c>
      <c r="BH155" s="12" t="str">
        <f t="shared" ca="1" si="139"/>
        <v/>
      </c>
      <c r="BI155" s="12" t="str">
        <f t="shared" si="139"/>
        <v/>
      </c>
    </row>
    <row r="156" spans="1:61" ht="23.25" customHeight="1" x14ac:dyDescent="0.2">
      <c r="A156" s="1">
        <f ca="1">IF(COUNTIF($D156:$L156," ")=10,"",IF(VLOOKUP(MAX($A$1:A155),$A$1:C155,3,FALSE)=0,"",MAX($A$1:A155)+1))</f>
        <v>156</v>
      </c>
      <c r="B156" s="13" t="str">
        <f>$B154</f>
        <v>Голышева И.Б.</v>
      </c>
      <c r="C156" s="2" t="str">
        <f ca="1">IF($B156="","",$R$3)</f>
        <v>Вт 24.11.20</v>
      </c>
      <c r="D156" s="14" t="str">
        <f t="shared" ref="D156:K156" ca="1" si="161">IF($B156&gt;"",IF(ISERROR(SEARCH($B156,S$3))," ",MID(S$3,FIND("%курс ",S$3,FIND($B156,S$3))+6,7)&amp;"
("&amp;MID(S$3,FIND("ауд.",S$3,FIND($B156,S$3))+4,FIND("№",S$3,FIND("ауд.",S$3,FIND($B156,S$3)))-(FIND("ауд.",S$3,FIND($B156,S$3))+4))&amp;")"),"")</f>
        <v>П -9 -4
(К 303)</v>
      </c>
      <c r="E156" s="14" t="str">
        <f t="shared" ca="1" si="161"/>
        <v>П -9 -4
(К 306)</v>
      </c>
      <c r="F156" s="14" t="str">
        <f t="shared" ca="1" si="161"/>
        <v>С -9 -1
(П-309)</v>
      </c>
      <c r="G156" s="14" t="str">
        <f t="shared" ca="1" si="161"/>
        <v xml:space="preserve"> </v>
      </c>
      <c r="H156" s="14" t="str">
        <f t="shared" ca="1" si="161"/>
        <v xml:space="preserve"> </v>
      </c>
      <c r="I156" s="14" t="str">
        <f t="shared" ca="1" si="161"/>
        <v xml:space="preserve"> </v>
      </c>
      <c r="J156" s="14" t="str">
        <f t="shared" ca="1" si="161"/>
        <v xml:space="preserve"> </v>
      </c>
      <c r="K156" s="14" t="str">
        <f t="shared" ca="1" si="161"/>
        <v xml:space="preserve"> </v>
      </c>
      <c r="L156" s="14"/>
      <c r="M156" s="25"/>
      <c r="AD156" s="20" t="str">
        <f t="shared" ca="1" si="160"/>
        <v>Вт 24.11.20  8.00 К 303</v>
      </c>
      <c r="AE156" s="20" t="str">
        <f t="shared" ca="1" si="160"/>
        <v>Вт 24.11.20  9.40 К 306</v>
      </c>
      <c r="AF156" s="20" t="str">
        <f t="shared" ca="1" si="160"/>
        <v>Вт 24.11.20 11.20 П-309</v>
      </c>
      <c r="AG156" s="20" t="str">
        <f t="shared" ca="1" si="160"/>
        <v/>
      </c>
      <c r="AH156" s="20" t="str">
        <f t="shared" ca="1" si="160"/>
        <v/>
      </c>
      <c r="AI156" s="20" t="str">
        <f t="shared" ca="1" si="160"/>
        <v/>
      </c>
      <c r="AJ156" s="20" t="str">
        <f t="shared" ca="1" si="160"/>
        <v/>
      </c>
      <c r="AK156" s="20" t="e">
        <f>IF(#REF!=" ","",IF(#REF!="","",CONCATENATE($C156," ",#REF!," ",MID(#REF!,10,5))))</f>
        <v>#REF!</v>
      </c>
      <c r="AL156" s="20" t="str">
        <f t="shared" ca="1" si="135"/>
        <v/>
      </c>
      <c r="AM156" s="20" t="str">
        <f t="shared" si="135"/>
        <v/>
      </c>
      <c r="AN156" s="11" t="str">
        <f t="shared" ca="1" si="133"/>
        <v>Голышева</v>
      </c>
      <c r="AO156" s="10" t="str">
        <f t="shared" ca="1" si="141"/>
        <v>Вт 24.11.20  8.00 К 303 Голышева</v>
      </c>
      <c r="AP156" s="10" t="str">
        <f t="shared" ca="1" si="141"/>
        <v>Вт 24.11.20  9.40 К 306 Голышева</v>
      </c>
      <c r="AQ156" s="10" t="str">
        <f t="shared" ca="1" si="141"/>
        <v>Вт 24.11.20 11.20 П-309 Голышева</v>
      </c>
      <c r="AR156" s="10" t="str">
        <f t="shared" ca="1" si="141"/>
        <v/>
      </c>
      <c r="AS156" s="10" t="str">
        <f t="shared" ca="1" si="141"/>
        <v/>
      </c>
      <c r="AT156" s="10" t="str">
        <f t="shared" ca="1" si="138"/>
        <v/>
      </c>
      <c r="AU156" s="10" t="str">
        <f t="shared" ca="1" si="138"/>
        <v/>
      </c>
      <c r="AV156" s="10" t="e">
        <f t="shared" si="138"/>
        <v>#REF!</v>
      </c>
      <c r="AW156" s="10" t="str">
        <f t="shared" ca="1" si="138"/>
        <v/>
      </c>
      <c r="AX156" s="10" t="str">
        <f t="shared" si="138"/>
        <v/>
      </c>
      <c r="AZ156" s="12">
        <f t="shared" ca="1" si="142"/>
        <v>156</v>
      </c>
      <c r="BA156" s="12">
        <f t="shared" ca="1" si="142"/>
        <v>156</v>
      </c>
      <c r="BB156" s="12">
        <f t="shared" ca="1" si="142"/>
        <v>156</v>
      </c>
      <c r="BC156" s="12" t="str">
        <f t="shared" ca="1" si="142"/>
        <v/>
      </c>
      <c r="BD156" s="12" t="str">
        <f t="shared" ca="1" si="142"/>
        <v/>
      </c>
      <c r="BE156" s="12" t="str">
        <f t="shared" ca="1" si="139"/>
        <v/>
      </c>
      <c r="BF156" s="12" t="str">
        <f t="shared" ca="1" si="139"/>
        <v/>
      </c>
      <c r="BG156" s="12" t="e">
        <f t="shared" si="139"/>
        <v>#REF!</v>
      </c>
      <c r="BH156" s="12" t="str">
        <f t="shared" ca="1" si="139"/>
        <v/>
      </c>
      <c r="BI156" s="12" t="str">
        <f t="shared" si="139"/>
        <v/>
      </c>
    </row>
    <row r="157" spans="1:61" ht="23.25" customHeight="1" x14ac:dyDescent="0.2">
      <c r="A157" s="1">
        <f ca="1">IF(COUNTIF($D157:$L157," ")=10,"",IF(VLOOKUP(MAX($A$1:A156),$A$1:C156,3,FALSE)=0,"",MAX($A$1:A156)+1))</f>
        <v>157</v>
      </c>
      <c r="B157" s="13" t="str">
        <f>$B154</f>
        <v>Голышева И.Б.</v>
      </c>
      <c r="C157" s="2" t="str">
        <f ca="1">IF($B157="","",$R$4)</f>
        <v>Ср 25.11.20</v>
      </c>
      <c r="D157" s="14" t="str">
        <f t="shared" ref="D157:K157" ca="1" si="162">IF($B157&gt;"",IF(ISERROR(SEARCH($B157,S$4))," ",MID(S$4,FIND("%курс ",S$4,FIND($B157,S$4))+6,7)&amp;"
("&amp;MID(S$4,FIND("ауд.",S$4,FIND($B157,S$4))+4,FIND("№",S$4,FIND("ауд.",S$4,FIND($B157,S$4)))-(FIND("ауд.",S$4,FIND($B157,S$4))+4))&amp;")"),"")</f>
        <v xml:space="preserve"> </v>
      </c>
      <c r="E157" s="14" t="str">
        <f t="shared" ca="1" si="162"/>
        <v xml:space="preserve"> </v>
      </c>
      <c r="F157" s="14" t="str">
        <f t="shared" ca="1" si="162"/>
        <v>С -9 -1
(П-310)</v>
      </c>
      <c r="G157" s="14" t="str">
        <f t="shared" ca="1" si="162"/>
        <v xml:space="preserve"> </v>
      </c>
      <c r="H157" s="14" t="str">
        <f t="shared" ca="1" si="162"/>
        <v xml:space="preserve"> </v>
      </c>
      <c r="I157" s="14" t="str">
        <f t="shared" ca="1" si="162"/>
        <v>С -11-1
(П-306)</v>
      </c>
      <c r="J157" s="14" t="str">
        <f t="shared" ca="1" si="162"/>
        <v xml:space="preserve"> </v>
      </c>
      <c r="K157" s="14" t="str">
        <f t="shared" ca="1" si="162"/>
        <v xml:space="preserve"> </v>
      </c>
      <c r="L157" s="14"/>
      <c r="M157" s="25"/>
      <c r="AD157" s="20" t="str">
        <f t="shared" ca="1" si="160"/>
        <v/>
      </c>
      <c r="AE157" s="20" t="str">
        <f t="shared" ca="1" si="160"/>
        <v/>
      </c>
      <c r="AF157" s="20" t="str">
        <f t="shared" ca="1" si="160"/>
        <v>Ср 25.11.20 11.20 П-310</v>
      </c>
      <c r="AG157" s="20" t="str">
        <f t="shared" ca="1" si="160"/>
        <v/>
      </c>
      <c r="AH157" s="20" t="str">
        <f t="shared" ca="1" si="160"/>
        <v/>
      </c>
      <c r="AI157" s="20" t="str">
        <f t="shared" ca="1" si="160"/>
        <v>Ср 25.11.20 15.10 П-306</v>
      </c>
      <c r="AJ157" s="20" t="str">
        <f t="shared" ca="1" si="160"/>
        <v/>
      </c>
      <c r="AK157" s="20" t="e">
        <f>IF(#REF!=" ","",IF(#REF!="","",CONCATENATE($C157," ",#REF!," ",MID(#REF!,10,5))))</f>
        <v>#REF!</v>
      </c>
      <c r="AL157" s="20" t="str">
        <f t="shared" ca="1" si="135"/>
        <v/>
      </c>
      <c r="AM157" s="20" t="str">
        <f t="shared" si="135"/>
        <v/>
      </c>
      <c r="AN157" s="11" t="str">
        <f t="shared" ca="1" si="133"/>
        <v>Голышева</v>
      </c>
      <c r="AO157" s="10" t="str">
        <f t="shared" ca="1" si="141"/>
        <v/>
      </c>
      <c r="AP157" s="10" t="str">
        <f t="shared" ca="1" si="141"/>
        <v/>
      </c>
      <c r="AQ157" s="10" t="str">
        <f t="shared" ca="1" si="141"/>
        <v>Ср 25.11.20 11.20 П-310 Голышева</v>
      </c>
      <c r="AR157" s="10" t="str">
        <f t="shared" ca="1" si="141"/>
        <v/>
      </c>
      <c r="AS157" s="10" t="str">
        <f t="shared" ca="1" si="141"/>
        <v/>
      </c>
      <c r="AT157" s="10" t="str">
        <f t="shared" ca="1" si="138"/>
        <v>Ср 25.11.20 15.10 П-306 Голышева</v>
      </c>
      <c r="AU157" s="10" t="str">
        <f t="shared" ca="1" si="138"/>
        <v/>
      </c>
      <c r="AV157" s="10" t="e">
        <f t="shared" si="138"/>
        <v>#REF!</v>
      </c>
      <c r="AW157" s="10" t="str">
        <f t="shared" ca="1" si="138"/>
        <v/>
      </c>
      <c r="AX157" s="10" t="str">
        <f t="shared" si="138"/>
        <v/>
      </c>
      <c r="AZ157" s="12" t="str">
        <f t="shared" ca="1" si="142"/>
        <v/>
      </c>
      <c r="BA157" s="12" t="str">
        <f t="shared" ca="1" si="142"/>
        <v/>
      </c>
      <c r="BB157" s="12">
        <f t="shared" ca="1" si="142"/>
        <v>157</v>
      </c>
      <c r="BC157" s="12" t="str">
        <f t="shared" ca="1" si="142"/>
        <v/>
      </c>
      <c r="BD157" s="12" t="str">
        <f t="shared" ca="1" si="142"/>
        <v/>
      </c>
      <c r="BE157" s="12">
        <f t="shared" ca="1" si="139"/>
        <v>157</v>
      </c>
      <c r="BF157" s="12" t="str">
        <f t="shared" ca="1" si="139"/>
        <v/>
      </c>
      <c r="BG157" s="12" t="e">
        <f t="shared" si="139"/>
        <v>#REF!</v>
      </c>
      <c r="BH157" s="12" t="str">
        <f t="shared" ca="1" si="139"/>
        <v/>
      </c>
      <c r="BI157" s="12" t="str">
        <f t="shared" si="139"/>
        <v/>
      </c>
    </row>
    <row r="158" spans="1:61" ht="23.25" customHeight="1" x14ac:dyDescent="0.2">
      <c r="A158" s="1">
        <f ca="1">IF(COUNTIF($D158:$L158," ")=10,"",IF(VLOOKUP(MAX($A$1:A157),$A$1:C157,3,FALSE)=0,"",MAX($A$1:A157)+1))</f>
        <v>158</v>
      </c>
      <c r="B158" s="13" t="str">
        <f>$B154</f>
        <v>Голышева И.Б.</v>
      </c>
      <c r="C158" s="2" t="str">
        <f ca="1">IF($B158="","",$R$5)</f>
        <v>Чт 26.11.20</v>
      </c>
      <c r="D158" s="23" t="str">
        <f t="shared" ref="D158:K158" ca="1" si="163">IF($B158&gt;"",IF(ISERROR(SEARCH($B158,S$5))," ",MID(S$5,FIND("%курс ",S$5,FIND($B158,S$5))+6,7)&amp;"
("&amp;MID(S$5,FIND("ауд.",S$5,FIND($B158,S$5))+4,FIND("№",S$5,FIND("ауд.",S$5,FIND($B158,S$5)))-(FIND("ауд.",S$5,FIND($B158,S$5))+4))&amp;")"),"")</f>
        <v xml:space="preserve"> </v>
      </c>
      <c r="E158" s="23" t="str">
        <f t="shared" ca="1" si="163"/>
        <v>ЗИ -9-1
(П-203)</v>
      </c>
      <c r="F158" s="23" t="str">
        <f t="shared" ca="1" si="163"/>
        <v xml:space="preserve"> </v>
      </c>
      <c r="G158" s="23" t="str">
        <f t="shared" ca="1" si="163"/>
        <v xml:space="preserve"> </v>
      </c>
      <c r="H158" s="23" t="str">
        <f t="shared" ca="1" si="163"/>
        <v xml:space="preserve"> </v>
      </c>
      <c r="I158" s="23" t="str">
        <f t="shared" ca="1" si="163"/>
        <v xml:space="preserve"> </v>
      </c>
      <c r="J158" s="23" t="str">
        <f t="shared" ca="1" si="163"/>
        <v xml:space="preserve"> </v>
      </c>
      <c r="K158" s="23" t="str">
        <f t="shared" ca="1" si="163"/>
        <v xml:space="preserve"> </v>
      </c>
      <c r="L158" s="23"/>
      <c r="M158" s="25"/>
      <c r="AD158" s="20" t="str">
        <f t="shared" ca="1" si="160"/>
        <v/>
      </c>
      <c r="AE158" s="20" t="str">
        <f t="shared" ca="1" si="160"/>
        <v>Чт 26.11.20  9.40 П-203</v>
      </c>
      <c r="AF158" s="20" t="str">
        <f t="shared" ca="1" si="160"/>
        <v/>
      </c>
      <c r="AG158" s="20" t="str">
        <f t="shared" ca="1" si="160"/>
        <v/>
      </c>
      <c r="AH158" s="20" t="str">
        <f t="shared" ca="1" si="160"/>
        <v/>
      </c>
      <c r="AI158" s="20" t="str">
        <f t="shared" ca="1" si="160"/>
        <v/>
      </c>
      <c r="AJ158" s="20" t="str">
        <f t="shared" ca="1" si="160"/>
        <v/>
      </c>
      <c r="AK158" s="20" t="e">
        <f>IF(#REF!=" ","",IF(#REF!="","",CONCATENATE($C158," ",#REF!," ",MID(#REF!,10,5))))</f>
        <v>#REF!</v>
      </c>
      <c r="AL158" s="20" t="str">
        <f t="shared" ca="1" si="135"/>
        <v/>
      </c>
      <c r="AM158" s="20" t="str">
        <f t="shared" si="135"/>
        <v/>
      </c>
      <c r="AN158" s="11" t="str">
        <f t="shared" ca="1" si="133"/>
        <v>Голышева</v>
      </c>
      <c r="AO158" s="10" t="str">
        <f t="shared" ca="1" si="141"/>
        <v/>
      </c>
      <c r="AP158" s="10" t="str">
        <f t="shared" ca="1" si="141"/>
        <v>Чт 26.11.20  9.40 П-203 Голышева</v>
      </c>
      <c r="AQ158" s="10" t="str">
        <f t="shared" ca="1" si="141"/>
        <v/>
      </c>
      <c r="AR158" s="10" t="str">
        <f t="shared" ca="1" si="141"/>
        <v/>
      </c>
      <c r="AS158" s="10" t="str">
        <f t="shared" ca="1" si="141"/>
        <v/>
      </c>
      <c r="AT158" s="10" t="str">
        <f t="shared" ca="1" si="138"/>
        <v/>
      </c>
      <c r="AU158" s="10" t="str">
        <f t="shared" ca="1" si="138"/>
        <v/>
      </c>
      <c r="AV158" s="10" t="e">
        <f t="shared" si="138"/>
        <v>#REF!</v>
      </c>
      <c r="AW158" s="10" t="str">
        <f t="shared" ca="1" si="138"/>
        <v/>
      </c>
      <c r="AX158" s="10" t="str">
        <f t="shared" si="138"/>
        <v/>
      </c>
      <c r="AZ158" s="12" t="str">
        <f t="shared" ca="1" si="142"/>
        <v/>
      </c>
      <c r="BA158" s="12">
        <f t="shared" ca="1" si="142"/>
        <v>158</v>
      </c>
      <c r="BB158" s="12" t="str">
        <f t="shared" ca="1" si="142"/>
        <v/>
      </c>
      <c r="BC158" s="12" t="str">
        <f t="shared" ca="1" si="142"/>
        <v/>
      </c>
      <c r="BD158" s="12" t="str">
        <f t="shared" ca="1" si="142"/>
        <v/>
      </c>
      <c r="BE158" s="12" t="str">
        <f t="shared" ca="1" si="139"/>
        <v/>
      </c>
      <c r="BF158" s="12" t="str">
        <f t="shared" ca="1" si="139"/>
        <v/>
      </c>
      <c r="BG158" s="12" t="e">
        <f t="shared" si="139"/>
        <v>#REF!</v>
      </c>
      <c r="BH158" s="12" t="str">
        <f t="shared" ca="1" si="139"/>
        <v/>
      </c>
      <c r="BI158" s="12" t="str">
        <f t="shared" si="139"/>
        <v/>
      </c>
    </row>
    <row r="159" spans="1:61" ht="23.25" customHeight="1" x14ac:dyDescent="0.2">
      <c r="A159" s="1">
        <f ca="1">IF(COUNTIF($D159:$L159," ")=10,"",IF(VLOOKUP(MAX($A$1:A158),$A$1:C158,3,FALSE)=0,"",MAX($A$1:A158)+1))</f>
        <v>159</v>
      </c>
      <c r="B159" s="13" t="str">
        <f>$B154</f>
        <v>Голышева И.Б.</v>
      </c>
      <c r="C159" s="2" t="str">
        <f ca="1">IF($B159="","",$R$6)</f>
        <v>Пт 27.11.20</v>
      </c>
      <c r="D159" s="23" t="str">
        <f t="shared" ref="D159:K159" ca="1" si="164">IF($B159&gt;"",IF(ISERROR(SEARCH($B159,S$6))," ",MID(S$6,FIND("%курс ",S$6,FIND($B159,S$6))+6,7)&amp;"
("&amp;MID(S$6,FIND("ауд.",S$6,FIND($B159,S$6))+4,FIND("№",S$6,FIND("ауд.",S$6,FIND($B159,S$6)))-(FIND("ауд.",S$6,FIND($B159,S$6))+4))&amp;")"),"")</f>
        <v xml:space="preserve"> </v>
      </c>
      <c r="E159" s="23" t="str">
        <f t="shared" ca="1" si="164"/>
        <v xml:space="preserve"> </v>
      </c>
      <c r="F159" s="23" t="str">
        <f t="shared" ca="1" si="164"/>
        <v>П -9 -4
(К 117)</v>
      </c>
      <c r="G159" s="23" t="str">
        <f t="shared" ca="1" si="164"/>
        <v xml:space="preserve"> </v>
      </c>
      <c r="H159" s="23" t="str">
        <f t="shared" ca="1" si="164"/>
        <v>П -9 -4
(П-407)</v>
      </c>
      <c r="I159" s="23" t="str">
        <f t="shared" ca="1" si="164"/>
        <v>СА-11-1
(П-307)</v>
      </c>
      <c r="J159" s="23" t="str">
        <f t="shared" ca="1" si="164"/>
        <v>СА-11-1
(П-301)</v>
      </c>
      <c r="K159" s="23" t="str">
        <f t="shared" ca="1" si="164"/>
        <v>СА-11-1
(П-310)</v>
      </c>
      <c r="L159" s="23"/>
      <c r="M159" s="25"/>
      <c r="AD159" s="20" t="str">
        <f t="shared" ca="1" si="160"/>
        <v/>
      </c>
      <c r="AE159" s="20" t="str">
        <f t="shared" ca="1" si="160"/>
        <v/>
      </c>
      <c r="AF159" s="20" t="str">
        <f t="shared" ca="1" si="160"/>
        <v>Пт 27.11.20 11.20 К 117</v>
      </c>
      <c r="AG159" s="20" t="str">
        <f t="shared" ca="1" si="160"/>
        <v/>
      </c>
      <c r="AH159" s="20" t="str">
        <f t="shared" ca="1" si="160"/>
        <v>Пт 27.11.20 13.30 П-407</v>
      </c>
      <c r="AI159" s="20" t="str">
        <f t="shared" ca="1" si="160"/>
        <v>Пт 27.11.20 15.10 П-307</v>
      </c>
      <c r="AJ159" s="20" t="str">
        <f t="shared" ca="1" si="160"/>
        <v>Пт 27.11.20 17.00 П-301</v>
      </c>
      <c r="AK159" s="20" t="e">
        <f>IF(#REF!=" ","",IF(#REF!="","",CONCATENATE($C159," ",#REF!," ",MID(#REF!,10,5))))</f>
        <v>#REF!</v>
      </c>
      <c r="AL159" s="20" t="str">
        <f t="shared" ca="1" si="135"/>
        <v>Пт 27.11.20 18.40 П-310</v>
      </c>
      <c r="AM159" s="20" t="str">
        <f t="shared" si="135"/>
        <v/>
      </c>
      <c r="AN159" s="11" t="str">
        <f t="shared" ca="1" si="133"/>
        <v>Голышева</v>
      </c>
      <c r="AO159" s="10" t="str">
        <f t="shared" ca="1" si="141"/>
        <v/>
      </c>
      <c r="AP159" s="10" t="str">
        <f t="shared" ca="1" si="141"/>
        <v/>
      </c>
      <c r="AQ159" s="10" t="str">
        <f t="shared" ca="1" si="141"/>
        <v>Пт 27.11.20 11.20 К 117 Голышева</v>
      </c>
      <c r="AR159" s="10" t="str">
        <f t="shared" ca="1" si="141"/>
        <v/>
      </c>
      <c r="AS159" s="10" t="str">
        <f t="shared" ca="1" si="141"/>
        <v>Пт 27.11.20 13.30 П-407 Голышева</v>
      </c>
      <c r="AT159" s="10" t="str">
        <f t="shared" ca="1" si="138"/>
        <v>Пт 27.11.20 15.10 П-307 Голышева</v>
      </c>
      <c r="AU159" s="10" t="str">
        <f t="shared" ca="1" si="138"/>
        <v>Пт 27.11.20 17.00 П-301 Голышева</v>
      </c>
      <c r="AV159" s="10" t="e">
        <f t="shared" si="138"/>
        <v>#REF!</v>
      </c>
      <c r="AW159" s="10" t="str">
        <f t="shared" ca="1" si="138"/>
        <v>Пт 27.11.20 18.40 П-310 Голышева</v>
      </c>
      <c r="AX159" s="10" t="str">
        <f t="shared" si="138"/>
        <v/>
      </c>
      <c r="AZ159" s="12" t="str">
        <f t="shared" ca="1" si="142"/>
        <v/>
      </c>
      <c r="BA159" s="12" t="str">
        <f t="shared" ca="1" si="142"/>
        <v/>
      </c>
      <c r="BB159" s="12">
        <f t="shared" ca="1" si="142"/>
        <v>159</v>
      </c>
      <c r="BC159" s="12" t="str">
        <f t="shared" ca="1" si="142"/>
        <v/>
      </c>
      <c r="BD159" s="12">
        <f t="shared" ca="1" si="142"/>
        <v>159</v>
      </c>
      <c r="BE159" s="12">
        <f t="shared" ca="1" si="139"/>
        <v>159</v>
      </c>
      <c r="BF159" s="12">
        <f t="shared" ca="1" si="139"/>
        <v>159</v>
      </c>
      <c r="BG159" s="12" t="e">
        <f t="shared" si="139"/>
        <v>#REF!</v>
      </c>
      <c r="BH159" s="12">
        <f t="shared" ca="1" si="139"/>
        <v>159</v>
      </c>
      <c r="BI159" s="12" t="str">
        <f t="shared" si="139"/>
        <v/>
      </c>
    </row>
    <row r="160" spans="1:61" ht="23.25" customHeight="1" x14ac:dyDescent="0.2">
      <c r="A160" s="1">
        <f ca="1">IF(COUNTIF($D160:$L160," ")=10,"",IF(VLOOKUP(MAX($A$1:A159),$A$1:C159,3,FALSE)=0,"",MAX($A$1:A159)+1))</f>
        <v>160</v>
      </c>
      <c r="B160" s="13" t="str">
        <f>$B154</f>
        <v>Голышева И.Б.</v>
      </c>
      <c r="C160" s="2" t="str">
        <f ca="1">IF($B160="","",$R$7)</f>
        <v>Сб 28.11.20</v>
      </c>
      <c r="D160" s="23" t="str">
        <f t="shared" ref="D160:K160" ca="1" si="165">IF($B160&gt;"",IF(ISERROR(SEARCH($B160,S$7))," ",MID(S$7,FIND("%курс ",S$7,FIND($B160,S$7))+6,7)&amp;"
("&amp;MID(S$7,FIND("ауд.",S$7,FIND($B160,S$7))+4,FIND("№",S$7,FIND("ауд.",S$7,FIND($B160,S$7)))-(FIND("ауд.",S$7,FIND($B160,S$7))+4))&amp;")"),"")</f>
        <v xml:space="preserve"> </v>
      </c>
      <c r="E160" s="23" t="str">
        <f t="shared" ca="1" si="165"/>
        <v xml:space="preserve"> </v>
      </c>
      <c r="F160" s="23" t="str">
        <f t="shared" ca="1" si="165"/>
        <v xml:space="preserve"> </v>
      </c>
      <c r="G160" s="23" t="str">
        <f t="shared" ca="1" si="165"/>
        <v xml:space="preserve"> </v>
      </c>
      <c r="H160" s="23" t="str">
        <f t="shared" ca="1" si="165"/>
        <v xml:space="preserve"> </v>
      </c>
      <c r="I160" s="23" t="str">
        <f t="shared" ca="1" si="165"/>
        <v xml:space="preserve"> </v>
      </c>
      <c r="J160" s="23" t="str">
        <f t="shared" ca="1" si="165"/>
        <v xml:space="preserve"> </v>
      </c>
      <c r="K160" s="23" t="str">
        <f t="shared" ca="1" si="165"/>
        <v xml:space="preserve"> </v>
      </c>
      <c r="L160" s="23"/>
      <c r="M160" s="25"/>
      <c r="AD160" s="20" t="str">
        <f t="shared" ca="1" si="160"/>
        <v/>
      </c>
      <c r="AE160" s="20" t="str">
        <f t="shared" ca="1" si="160"/>
        <v/>
      </c>
      <c r="AF160" s="20" t="str">
        <f t="shared" ca="1" si="160"/>
        <v/>
      </c>
      <c r="AG160" s="20" t="str">
        <f t="shared" ca="1" si="160"/>
        <v/>
      </c>
      <c r="AH160" s="20" t="str">
        <f t="shared" ca="1" si="160"/>
        <v/>
      </c>
      <c r="AI160" s="20" t="str">
        <f t="shared" ca="1" si="160"/>
        <v/>
      </c>
      <c r="AJ160" s="20" t="str">
        <f t="shared" ca="1" si="160"/>
        <v/>
      </c>
      <c r="AK160" s="20" t="e">
        <f>IF(#REF!=" ","",IF(#REF!="","",CONCATENATE($C160," ",#REF!," ",MID(#REF!,10,5))))</f>
        <v>#REF!</v>
      </c>
      <c r="AL160" s="20" t="str">
        <f t="shared" ca="1" si="135"/>
        <v/>
      </c>
      <c r="AM160" s="20" t="str">
        <f t="shared" si="135"/>
        <v/>
      </c>
      <c r="AN160" s="11" t="str">
        <f t="shared" ca="1" si="133"/>
        <v>Голышева</v>
      </c>
      <c r="AO160" s="10" t="str">
        <f t="shared" ca="1" si="141"/>
        <v/>
      </c>
      <c r="AP160" s="10" t="str">
        <f t="shared" ca="1" si="141"/>
        <v/>
      </c>
      <c r="AQ160" s="10" t="str">
        <f t="shared" ca="1" si="141"/>
        <v/>
      </c>
      <c r="AR160" s="10" t="str">
        <f t="shared" ca="1" si="141"/>
        <v/>
      </c>
      <c r="AS160" s="10" t="str">
        <f t="shared" ca="1" si="141"/>
        <v/>
      </c>
      <c r="AT160" s="10" t="str">
        <f t="shared" ca="1" si="138"/>
        <v/>
      </c>
      <c r="AU160" s="10" t="str">
        <f t="shared" ca="1" si="138"/>
        <v/>
      </c>
      <c r="AV160" s="10" t="e">
        <f t="shared" si="138"/>
        <v>#REF!</v>
      </c>
      <c r="AW160" s="10" t="str">
        <f t="shared" ca="1" si="138"/>
        <v/>
      </c>
      <c r="AX160" s="10" t="str">
        <f t="shared" si="138"/>
        <v/>
      </c>
      <c r="AZ160" s="12" t="str">
        <f t="shared" ca="1" si="142"/>
        <v/>
      </c>
      <c r="BA160" s="12" t="str">
        <f t="shared" ca="1" si="142"/>
        <v/>
      </c>
      <c r="BB160" s="12" t="str">
        <f t="shared" ca="1" si="142"/>
        <v/>
      </c>
      <c r="BC160" s="12" t="str">
        <f t="shared" ca="1" si="142"/>
        <v/>
      </c>
      <c r="BD160" s="12" t="str">
        <f t="shared" ca="1" si="142"/>
        <v/>
      </c>
      <c r="BE160" s="12" t="str">
        <f t="shared" ca="1" si="139"/>
        <v/>
      </c>
      <c r="BF160" s="12" t="str">
        <f t="shared" ca="1" si="139"/>
        <v/>
      </c>
      <c r="BG160" s="12" t="e">
        <f t="shared" si="139"/>
        <v>#REF!</v>
      </c>
      <c r="BH160" s="12" t="str">
        <f t="shared" ca="1" si="139"/>
        <v/>
      </c>
      <c r="BI160" s="12" t="str">
        <f t="shared" si="139"/>
        <v/>
      </c>
    </row>
    <row r="161" spans="1:61" ht="23.25" customHeight="1" x14ac:dyDescent="0.2">
      <c r="A161" s="1">
        <f ca="1">IF(COUNTIF($D161:$L161," ")=10,"",IF(VLOOKUP(MAX($A$1:A160),$A$1:C160,3,FALSE)=0,"",MAX($A$1:A160)+1))</f>
        <v>161</v>
      </c>
      <c r="B161" s="13" t="str">
        <f>$B154</f>
        <v>Голышева И.Б.</v>
      </c>
      <c r="C161" s="2" t="str">
        <f ca="1">IF($B161="","",$R$8)</f>
        <v>Вс 29.11.20</v>
      </c>
      <c r="D161" s="23" t="str">
        <f t="shared" ref="D161:K161" ca="1" si="166">IF($B161&gt;"",IF(ISERROR(SEARCH($B161,S$8))," ",MID(S$8,FIND("%курс ",S$8,FIND($B161,S$8))+6,7)&amp;"
("&amp;MID(S$8,FIND("ауд.",S$8,FIND($B161,S$8))+4,FIND("№",S$8,FIND("ауд.",S$8,FIND($B161,S$8)))-(FIND("ауд.",S$8,FIND($B161,S$8))+4))&amp;")"),"")</f>
        <v xml:space="preserve"> </v>
      </c>
      <c r="E161" s="23" t="str">
        <f t="shared" ca="1" si="166"/>
        <v xml:space="preserve"> </v>
      </c>
      <c r="F161" s="23" t="str">
        <f t="shared" ca="1" si="166"/>
        <v xml:space="preserve"> </v>
      </c>
      <c r="G161" s="23" t="str">
        <f t="shared" ca="1" si="166"/>
        <v xml:space="preserve"> </v>
      </c>
      <c r="H161" s="23" t="str">
        <f t="shared" ca="1" si="166"/>
        <v xml:space="preserve"> </v>
      </c>
      <c r="I161" s="23" t="str">
        <f t="shared" ca="1" si="166"/>
        <v xml:space="preserve"> </v>
      </c>
      <c r="J161" s="23" t="str">
        <f t="shared" ca="1" si="166"/>
        <v xml:space="preserve"> </v>
      </c>
      <c r="K161" s="23" t="str">
        <f t="shared" ca="1" si="166"/>
        <v xml:space="preserve"> </v>
      </c>
      <c r="L161" s="23"/>
      <c r="M161" s="25"/>
      <c r="AD161" s="20" t="str">
        <f t="shared" ca="1" si="160"/>
        <v/>
      </c>
      <c r="AE161" s="20" t="str">
        <f t="shared" ca="1" si="160"/>
        <v/>
      </c>
      <c r="AF161" s="20" t="str">
        <f t="shared" ca="1" si="160"/>
        <v/>
      </c>
      <c r="AG161" s="20" t="str">
        <f t="shared" ca="1" si="160"/>
        <v/>
      </c>
      <c r="AH161" s="20" t="str">
        <f t="shared" ca="1" si="160"/>
        <v/>
      </c>
      <c r="AI161" s="20" t="str">
        <f t="shared" ca="1" si="160"/>
        <v/>
      </c>
      <c r="AJ161" s="20" t="str">
        <f t="shared" ca="1" si="160"/>
        <v/>
      </c>
      <c r="AK161" s="20" t="e">
        <f>IF(#REF!=" ","",IF(#REF!="","",CONCATENATE($C161," ",#REF!," ",MID(#REF!,10,5))))</f>
        <v>#REF!</v>
      </c>
      <c r="AL161" s="20" t="str">
        <f t="shared" ca="1" si="135"/>
        <v/>
      </c>
      <c r="AM161" s="20" t="str">
        <f t="shared" si="135"/>
        <v/>
      </c>
      <c r="AN161" s="11" t="str">
        <f t="shared" ca="1" si="133"/>
        <v>Голышева</v>
      </c>
      <c r="AO161" s="10" t="str">
        <f t="shared" ca="1" si="141"/>
        <v/>
      </c>
      <c r="AP161" s="10" t="str">
        <f t="shared" ca="1" si="141"/>
        <v/>
      </c>
      <c r="AQ161" s="10" t="str">
        <f t="shared" ca="1" si="141"/>
        <v/>
      </c>
      <c r="AR161" s="10" t="str">
        <f t="shared" ca="1" si="141"/>
        <v/>
      </c>
      <c r="AS161" s="10" t="str">
        <f t="shared" ca="1" si="141"/>
        <v/>
      </c>
      <c r="AT161" s="10" t="str">
        <f t="shared" ca="1" si="138"/>
        <v/>
      </c>
      <c r="AU161" s="10" t="str">
        <f t="shared" ca="1" si="138"/>
        <v/>
      </c>
      <c r="AV161" s="10" t="e">
        <f t="shared" si="138"/>
        <v>#REF!</v>
      </c>
      <c r="AW161" s="10" t="str">
        <f t="shared" ca="1" si="138"/>
        <v/>
      </c>
      <c r="AX161" s="10" t="str">
        <f t="shared" si="138"/>
        <v/>
      </c>
      <c r="AZ161" s="12" t="str">
        <f t="shared" ca="1" si="142"/>
        <v/>
      </c>
      <c r="BA161" s="12" t="str">
        <f t="shared" ca="1" si="142"/>
        <v/>
      </c>
      <c r="BB161" s="12" t="str">
        <f t="shared" ca="1" si="142"/>
        <v/>
      </c>
      <c r="BC161" s="12" t="str">
        <f t="shared" ca="1" si="142"/>
        <v/>
      </c>
      <c r="BD161" s="12" t="str">
        <f t="shared" ca="1" si="142"/>
        <v/>
      </c>
      <c r="BE161" s="12" t="str">
        <f t="shared" ca="1" si="139"/>
        <v/>
      </c>
      <c r="BF161" s="12" t="str">
        <f t="shared" ca="1" si="139"/>
        <v/>
      </c>
      <c r="BG161" s="12" t="e">
        <f t="shared" si="139"/>
        <v>#REF!</v>
      </c>
      <c r="BH161" s="12" t="str">
        <f t="shared" ca="1" si="139"/>
        <v/>
      </c>
      <c r="BI161" s="12" t="str">
        <f t="shared" si="139"/>
        <v/>
      </c>
    </row>
    <row r="162" spans="1:61" ht="23.25" customHeight="1" x14ac:dyDescent="0.2">
      <c r="A162" s="1">
        <f ca="1">IF(COUNTIF($D162:$L162," ")=10,"",IF(VLOOKUP(MAX($A$1:A161),$A$1:C161,3,FALSE)=0,"",MAX($A$1:A161)+1))</f>
        <v>162</v>
      </c>
      <c r="C162" s="2"/>
      <c r="D162" s="23"/>
      <c r="E162" s="23"/>
      <c r="F162" s="23"/>
      <c r="G162" s="23"/>
      <c r="H162" s="23"/>
      <c r="I162" s="23"/>
      <c r="J162" s="23"/>
      <c r="K162" s="23"/>
      <c r="L162" s="23"/>
      <c r="M162" s="17"/>
      <c r="AD162" s="20"/>
      <c r="AE162" s="20"/>
      <c r="AF162" s="20"/>
      <c r="AG162" s="20"/>
      <c r="AH162" s="20"/>
      <c r="AI162" s="20"/>
      <c r="AJ162" s="20"/>
      <c r="AK162" s="20"/>
      <c r="AL162" s="20"/>
      <c r="AM162" s="20"/>
      <c r="AN162" s="11" t="str">
        <f t="shared" si="133"/>
        <v/>
      </c>
      <c r="AO162" s="10" t="str">
        <f t="shared" si="141"/>
        <v/>
      </c>
      <c r="AP162" s="10" t="str">
        <f t="shared" si="141"/>
        <v/>
      </c>
      <c r="AQ162" s="10" t="str">
        <f t="shared" si="141"/>
        <v/>
      </c>
      <c r="AR162" s="10" t="str">
        <f t="shared" si="141"/>
        <v/>
      </c>
      <c r="AS162" s="10" t="str">
        <f t="shared" si="141"/>
        <v/>
      </c>
      <c r="AT162" s="10" t="str">
        <f t="shared" si="138"/>
        <v/>
      </c>
      <c r="AU162" s="10" t="str">
        <f t="shared" si="138"/>
        <v/>
      </c>
      <c r="AV162" s="10" t="str">
        <f t="shared" si="138"/>
        <v/>
      </c>
      <c r="AW162" s="10" t="str">
        <f t="shared" si="138"/>
        <v/>
      </c>
      <c r="AX162" s="10" t="str">
        <f t="shared" si="138"/>
        <v/>
      </c>
      <c r="AZ162" s="12" t="str">
        <f t="shared" si="142"/>
        <v/>
      </c>
      <c r="BA162" s="12" t="str">
        <f t="shared" si="142"/>
        <v/>
      </c>
      <c r="BB162" s="12" t="str">
        <f t="shared" si="142"/>
        <v/>
      </c>
      <c r="BC162" s="12" t="str">
        <f t="shared" si="142"/>
        <v/>
      </c>
      <c r="BD162" s="12" t="str">
        <f t="shared" si="142"/>
        <v/>
      </c>
      <c r="BE162" s="12" t="str">
        <f t="shared" si="139"/>
        <v/>
      </c>
      <c r="BF162" s="12" t="str">
        <f t="shared" si="139"/>
        <v/>
      </c>
      <c r="BG162" s="12" t="str">
        <f t="shared" si="139"/>
        <v/>
      </c>
      <c r="BH162" s="12" t="str">
        <f t="shared" si="139"/>
        <v/>
      </c>
      <c r="BI162" s="12" t="str">
        <f t="shared" si="139"/>
        <v/>
      </c>
    </row>
    <row r="163" spans="1:61" ht="23.25" customHeight="1" x14ac:dyDescent="0.2">
      <c r="A163" s="1">
        <f ca="1">IF(COUNTIF($D164:$L170," ")=70,"",MAX($A$1:A162)+1)</f>
        <v>163</v>
      </c>
      <c r="B163" s="2" t="str">
        <f>IF($C163="","",$C163)</f>
        <v>Деева Е.В.</v>
      </c>
      <c r="C163" s="3" t="str">
        <f>IF(ISERROR(VLOOKUP((ROW()-1)/9+1,'[1]Преподавательский состав'!$A$2:$B$181,2,FALSE)),"",VLOOKUP((ROW()-1)/9+1,'[1]Преподавательский состав'!$A$2:$B$181,2,FALSE))</f>
        <v>Деева Е.В.</v>
      </c>
      <c r="D163" s="3" t="str">
        <f>IF($C163="","",T(" 8.00"))</f>
        <v xml:space="preserve"> 8.00</v>
      </c>
      <c r="E163" s="3" t="str">
        <f>IF($C163="","",T(" 9.40"))</f>
        <v xml:space="preserve"> 9.40</v>
      </c>
      <c r="F163" s="3" t="str">
        <f>IF($C163="","",T("11.20"))</f>
        <v>11.20</v>
      </c>
      <c r="G163" s="4" t="str">
        <f>IF($C163="","",T(""))</f>
        <v/>
      </c>
      <c r="H163" s="4" t="str">
        <f>IF($C163="","",T("13.30"))</f>
        <v>13.30</v>
      </c>
      <c r="I163" s="4" t="str">
        <f>IF($C163="","",T("15.10"))</f>
        <v>15.10</v>
      </c>
      <c r="J163" s="3" t="str">
        <f>IF($C163="","",T("17.00"))</f>
        <v>17.00</v>
      </c>
      <c r="K163" s="3" t="str">
        <f>IF($C163="","",T("18.40"))</f>
        <v>18.40</v>
      </c>
      <c r="L163" s="3"/>
      <c r="M163" s="25"/>
      <c r="AD163" s="20"/>
      <c r="AE163" s="20"/>
      <c r="AF163" s="20"/>
      <c r="AG163" s="20"/>
      <c r="AH163" s="20"/>
      <c r="AI163" s="20"/>
      <c r="AJ163" s="20"/>
      <c r="AK163" s="20"/>
      <c r="AL163" s="20"/>
      <c r="AM163" s="20"/>
      <c r="AN163" s="11" t="str">
        <f t="shared" si="133"/>
        <v/>
      </c>
      <c r="AO163" s="10" t="str">
        <f t="shared" si="141"/>
        <v/>
      </c>
      <c r="AP163" s="10" t="str">
        <f t="shared" si="141"/>
        <v/>
      </c>
      <c r="AQ163" s="10" t="str">
        <f t="shared" si="141"/>
        <v/>
      </c>
      <c r="AR163" s="10" t="str">
        <f t="shared" si="141"/>
        <v/>
      </c>
      <c r="AS163" s="10" t="str">
        <f t="shared" si="141"/>
        <v/>
      </c>
      <c r="AT163" s="10" t="str">
        <f t="shared" si="138"/>
        <v/>
      </c>
      <c r="AU163" s="10" t="str">
        <f t="shared" si="138"/>
        <v/>
      </c>
      <c r="AV163" s="10" t="str">
        <f t="shared" si="138"/>
        <v/>
      </c>
      <c r="AW163" s="10" t="str">
        <f t="shared" si="138"/>
        <v/>
      </c>
      <c r="AX163" s="10" t="str">
        <f t="shared" si="138"/>
        <v/>
      </c>
      <c r="AZ163" s="12" t="str">
        <f t="shared" si="142"/>
        <v/>
      </c>
      <c r="BA163" s="12" t="str">
        <f t="shared" si="142"/>
        <v/>
      </c>
      <c r="BB163" s="12" t="str">
        <f t="shared" si="142"/>
        <v/>
      </c>
      <c r="BC163" s="12" t="str">
        <f t="shared" si="142"/>
        <v/>
      </c>
      <c r="BD163" s="12" t="str">
        <f t="shared" si="142"/>
        <v/>
      </c>
      <c r="BE163" s="12" t="str">
        <f t="shared" si="139"/>
        <v/>
      </c>
      <c r="BF163" s="12" t="str">
        <f t="shared" si="139"/>
        <v/>
      </c>
      <c r="BG163" s="12" t="str">
        <f t="shared" si="139"/>
        <v/>
      </c>
      <c r="BH163" s="12" t="str">
        <f t="shared" si="139"/>
        <v/>
      </c>
      <c r="BI163" s="12" t="str">
        <f t="shared" si="139"/>
        <v/>
      </c>
    </row>
    <row r="164" spans="1:61" ht="23.25" customHeight="1" x14ac:dyDescent="0.2">
      <c r="A164" s="1">
        <f ca="1">IF(COUNTIF($D164:$L164," ")=10,"",IF(VLOOKUP(MAX($A$1:A163),$A$1:C163,3,FALSE)=0,"",MAX($A$1:A163)+1))</f>
        <v>164</v>
      </c>
      <c r="B164" s="13" t="str">
        <f>$B163</f>
        <v>Деева Е.В.</v>
      </c>
      <c r="C164" s="2" t="str">
        <f ca="1">IF($B164="","",$R$2)</f>
        <v>Пн 23.11.20</v>
      </c>
      <c r="D164" s="14" t="str">
        <f t="shared" ref="D164:K164" ca="1" si="167">IF($B164&gt;"",IF(ISERROR(SEARCH($B164,S$2))," ",MID(S$2,FIND("%курс ",S$2,FIND($B164,S$2))+6,7)&amp;"
("&amp;MID(S$2,FIND("ауд.",S$2,FIND($B164,S$2))+4,FIND("№",S$2,FIND("ауд.",S$2,FIND($B164,S$2)))-(FIND("ауд.",S$2,FIND($B164,S$2))+4))&amp;")"),"")</f>
        <v xml:space="preserve"> </v>
      </c>
      <c r="E164" s="14" t="str">
        <f t="shared" ca="1" si="167"/>
        <v xml:space="preserve"> </v>
      </c>
      <c r="F164" s="14" t="str">
        <f t="shared" ca="1" si="167"/>
        <v xml:space="preserve"> </v>
      </c>
      <c r="G164" s="14" t="str">
        <f t="shared" ca="1" si="167"/>
        <v xml:space="preserve"> </v>
      </c>
      <c r="H164" s="14" t="str">
        <f t="shared" ca="1" si="167"/>
        <v xml:space="preserve"> </v>
      </c>
      <c r="I164" s="14" t="str">
        <f t="shared" ca="1" si="167"/>
        <v xml:space="preserve"> </v>
      </c>
      <c r="J164" s="14" t="str">
        <f t="shared" ca="1" si="167"/>
        <v xml:space="preserve"> </v>
      </c>
      <c r="K164" s="14" t="str">
        <f t="shared" ca="1" si="167"/>
        <v xml:space="preserve"> </v>
      </c>
      <c r="L164" s="14"/>
      <c r="M164" s="25"/>
      <c r="AD164" s="20" t="str">
        <f t="shared" ref="AD164:AJ170" ca="1" si="168">IF(D164=" ","",IF(D164="","",CONCATENATE($C164," ",D$1," ",MID(D164,10,5))))</f>
        <v/>
      </c>
      <c r="AE164" s="20" t="str">
        <f t="shared" ca="1" si="168"/>
        <v/>
      </c>
      <c r="AF164" s="20" t="str">
        <f t="shared" ca="1" si="168"/>
        <v/>
      </c>
      <c r="AG164" s="20" t="str">
        <f t="shared" ca="1" si="168"/>
        <v/>
      </c>
      <c r="AH164" s="20" t="str">
        <f t="shared" ca="1" si="168"/>
        <v/>
      </c>
      <c r="AI164" s="20" t="str">
        <f t="shared" ca="1" si="168"/>
        <v/>
      </c>
      <c r="AJ164" s="20" t="str">
        <f t="shared" ca="1" si="168"/>
        <v/>
      </c>
      <c r="AK164" s="20" t="e">
        <f>IF(#REF!=" ","",IF(#REF!="","",CONCATENATE($C164," ",#REF!," ",MID(#REF!,10,5))))</f>
        <v>#REF!</v>
      </c>
      <c r="AL164" s="20" t="str">
        <f t="shared" ca="1" si="135"/>
        <v/>
      </c>
      <c r="AM164" s="20" t="str">
        <f t="shared" si="135"/>
        <v/>
      </c>
      <c r="AN164" s="11" t="str">
        <f t="shared" ca="1" si="133"/>
        <v>Деева</v>
      </c>
      <c r="AO164" s="10" t="str">
        <f t="shared" ca="1" si="141"/>
        <v/>
      </c>
      <c r="AP164" s="10" t="str">
        <f t="shared" ca="1" si="141"/>
        <v/>
      </c>
      <c r="AQ164" s="10" t="str">
        <f t="shared" ca="1" si="141"/>
        <v/>
      </c>
      <c r="AR164" s="10" t="str">
        <f t="shared" ca="1" si="141"/>
        <v/>
      </c>
      <c r="AS164" s="10" t="str">
        <f t="shared" ca="1" si="141"/>
        <v/>
      </c>
      <c r="AT164" s="10" t="str">
        <f t="shared" ca="1" si="138"/>
        <v/>
      </c>
      <c r="AU164" s="10" t="str">
        <f t="shared" ca="1" si="138"/>
        <v/>
      </c>
      <c r="AV164" s="10" t="e">
        <f t="shared" si="138"/>
        <v>#REF!</v>
      </c>
      <c r="AW164" s="10" t="str">
        <f t="shared" ca="1" si="138"/>
        <v/>
      </c>
      <c r="AX164" s="10" t="str">
        <f t="shared" si="138"/>
        <v/>
      </c>
      <c r="AZ164" s="12" t="str">
        <f t="shared" ca="1" si="142"/>
        <v/>
      </c>
      <c r="BA164" s="12" t="str">
        <f t="shared" ca="1" si="142"/>
        <v/>
      </c>
      <c r="BB164" s="12" t="str">
        <f t="shared" ca="1" si="142"/>
        <v/>
      </c>
      <c r="BC164" s="12" t="str">
        <f t="shared" ca="1" si="142"/>
        <v/>
      </c>
      <c r="BD164" s="12" t="str">
        <f t="shared" ca="1" si="142"/>
        <v/>
      </c>
      <c r="BE164" s="12" t="str">
        <f t="shared" ca="1" si="139"/>
        <v/>
      </c>
      <c r="BF164" s="12" t="str">
        <f t="shared" ca="1" si="139"/>
        <v/>
      </c>
      <c r="BG164" s="12" t="e">
        <f t="shared" si="139"/>
        <v>#REF!</v>
      </c>
      <c r="BH164" s="12" t="str">
        <f t="shared" ca="1" si="139"/>
        <v/>
      </c>
      <c r="BI164" s="12" t="str">
        <f t="shared" si="139"/>
        <v/>
      </c>
    </row>
    <row r="165" spans="1:61" ht="23.25" customHeight="1" x14ac:dyDescent="0.2">
      <c r="A165" s="1">
        <f ca="1">IF(COUNTIF($D165:$L165," ")=10,"",IF(VLOOKUP(MAX($A$1:A164),$A$1:C164,3,FALSE)=0,"",MAX($A$1:A164)+1))</f>
        <v>165</v>
      </c>
      <c r="B165" s="13" t="str">
        <f>$B163</f>
        <v>Деева Е.В.</v>
      </c>
      <c r="C165" s="2" t="str">
        <f ca="1">IF($B165="","",$R$3)</f>
        <v>Вт 24.11.20</v>
      </c>
      <c r="D165" s="14" t="str">
        <f t="shared" ref="D165:K165" ca="1" si="169">IF($B165&gt;"",IF(ISERROR(SEARCH($B165,S$3))," ",MID(S$3,FIND("%курс ",S$3,FIND($B165,S$3))+6,7)&amp;"
("&amp;MID(S$3,FIND("ауд.",S$3,FIND($B165,S$3))+4,FIND("№",S$3,FIND("ауд.",S$3,FIND($B165,S$3)))-(FIND("ауд.",S$3,FIND($B165,S$3))+4))&amp;")"),"")</f>
        <v xml:space="preserve"> </v>
      </c>
      <c r="E165" s="14" t="str">
        <f t="shared" ca="1" si="169"/>
        <v xml:space="preserve"> </v>
      </c>
      <c r="F165" s="14" t="str">
        <f t="shared" ca="1" si="169"/>
        <v xml:space="preserve"> </v>
      </c>
      <c r="G165" s="14" t="str">
        <f t="shared" ca="1" si="169"/>
        <v xml:space="preserve"> </v>
      </c>
      <c r="H165" s="14" t="str">
        <f t="shared" ca="1" si="169"/>
        <v xml:space="preserve"> </v>
      </c>
      <c r="I165" s="14" t="str">
        <f t="shared" ca="1" si="169"/>
        <v xml:space="preserve"> </v>
      </c>
      <c r="J165" s="14" t="str">
        <f t="shared" ca="1" si="169"/>
        <v xml:space="preserve"> </v>
      </c>
      <c r="K165" s="14" t="str">
        <f t="shared" ca="1" si="169"/>
        <v xml:space="preserve"> </v>
      </c>
      <c r="L165" s="14"/>
      <c r="M165" s="25"/>
      <c r="AD165" s="20" t="str">
        <f t="shared" ca="1" si="168"/>
        <v/>
      </c>
      <c r="AE165" s="20" t="str">
        <f t="shared" ca="1" si="168"/>
        <v/>
      </c>
      <c r="AF165" s="20" t="str">
        <f t="shared" ca="1" si="168"/>
        <v/>
      </c>
      <c r="AG165" s="20" t="str">
        <f t="shared" ca="1" si="168"/>
        <v/>
      </c>
      <c r="AH165" s="20" t="str">
        <f t="shared" ca="1" si="168"/>
        <v/>
      </c>
      <c r="AI165" s="20" t="str">
        <f t="shared" ca="1" si="168"/>
        <v/>
      </c>
      <c r="AJ165" s="20" t="str">
        <f t="shared" ca="1" si="168"/>
        <v/>
      </c>
      <c r="AK165" s="20" t="e">
        <f>IF(#REF!=" ","",IF(#REF!="","",CONCATENATE($C165," ",#REF!," ",MID(#REF!,10,5))))</f>
        <v>#REF!</v>
      </c>
      <c r="AL165" s="20" t="str">
        <f t="shared" ca="1" si="135"/>
        <v/>
      </c>
      <c r="AM165" s="20" t="str">
        <f t="shared" si="135"/>
        <v/>
      </c>
      <c r="AN165" s="11" t="str">
        <f t="shared" ca="1" si="133"/>
        <v>Деева</v>
      </c>
      <c r="AO165" s="10" t="str">
        <f t="shared" ca="1" si="141"/>
        <v/>
      </c>
      <c r="AP165" s="10" t="str">
        <f t="shared" ca="1" si="141"/>
        <v/>
      </c>
      <c r="AQ165" s="10" t="str">
        <f t="shared" ca="1" si="141"/>
        <v/>
      </c>
      <c r="AR165" s="10" t="str">
        <f t="shared" ca="1" si="141"/>
        <v/>
      </c>
      <c r="AS165" s="10" t="str">
        <f t="shared" ca="1" si="141"/>
        <v/>
      </c>
      <c r="AT165" s="10" t="str">
        <f t="shared" ca="1" si="138"/>
        <v/>
      </c>
      <c r="AU165" s="10" t="str">
        <f t="shared" ca="1" si="138"/>
        <v/>
      </c>
      <c r="AV165" s="10" t="e">
        <f t="shared" si="138"/>
        <v>#REF!</v>
      </c>
      <c r="AW165" s="10" t="str">
        <f t="shared" ca="1" si="138"/>
        <v/>
      </c>
      <c r="AX165" s="10" t="str">
        <f t="shared" si="138"/>
        <v/>
      </c>
      <c r="AZ165" s="12" t="str">
        <f t="shared" ca="1" si="142"/>
        <v/>
      </c>
      <c r="BA165" s="12" t="str">
        <f t="shared" ca="1" si="142"/>
        <v/>
      </c>
      <c r="BB165" s="12" t="str">
        <f t="shared" ca="1" si="142"/>
        <v/>
      </c>
      <c r="BC165" s="12" t="str">
        <f t="shared" ca="1" si="142"/>
        <v/>
      </c>
      <c r="BD165" s="12" t="str">
        <f t="shared" ca="1" si="142"/>
        <v/>
      </c>
      <c r="BE165" s="12" t="str">
        <f t="shared" ca="1" si="139"/>
        <v/>
      </c>
      <c r="BF165" s="12" t="str">
        <f t="shared" ca="1" si="139"/>
        <v/>
      </c>
      <c r="BG165" s="12" t="e">
        <f t="shared" si="139"/>
        <v>#REF!</v>
      </c>
      <c r="BH165" s="12" t="str">
        <f t="shared" ca="1" si="139"/>
        <v/>
      </c>
      <c r="BI165" s="12" t="str">
        <f t="shared" si="139"/>
        <v/>
      </c>
    </row>
    <row r="166" spans="1:61" ht="23.25" customHeight="1" x14ac:dyDescent="0.2">
      <c r="A166" s="1">
        <f ca="1">IF(COUNTIF($D166:$L166," ")=10,"",IF(VLOOKUP(MAX($A$1:A165),$A$1:C165,3,FALSE)=0,"",MAX($A$1:A165)+1))</f>
        <v>166</v>
      </c>
      <c r="B166" s="13" t="str">
        <f>$B163</f>
        <v>Деева Е.В.</v>
      </c>
      <c r="C166" s="2" t="str">
        <f ca="1">IF($B166="","",$R$4)</f>
        <v>Ср 25.11.20</v>
      </c>
      <c r="D166" s="14" t="str">
        <f t="shared" ref="D166:K166" ca="1" si="170">IF($B166&gt;"",IF(ISERROR(SEARCH($B166,S$4))," ",MID(S$4,FIND("%курс ",S$4,FIND($B166,S$4))+6,7)&amp;"
("&amp;MID(S$4,FIND("ауд.",S$4,FIND($B166,S$4))+4,FIND("№",S$4,FIND("ауд.",S$4,FIND($B166,S$4)))-(FIND("ауд.",S$4,FIND($B166,S$4))+4))&amp;")"),"")</f>
        <v xml:space="preserve"> </v>
      </c>
      <c r="E166" s="14" t="str">
        <f t="shared" ca="1" si="170"/>
        <v xml:space="preserve"> </v>
      </c>
      <c r="F166" s="14" t="str">
        <f t="shared" ca="1" si="170"/>
        <v xml:space="preserve"> </v>
      </c>
      <c r="G166" s="14" t="str">
        <f t="shared" ca="1" si="170"/>
        <v xml:space="preserve"> </v>
      </c>
      <c r="H166" s="14" t="str">
        <f t="shared" ca="1" si="170"/>
        <v xml:space="preserve"> </v>
      </c>
      <c r="I166" s="14" t="str">
        <f t="shared" ca="1" si="170"/>
        <v xml:space="preserve"> </v>
      </c>
      <c r="J166" s="14" t="str">
        <f t="shared" ca="1" si="170"/>
        <v xml:space="preserve"> </v>
      </c>
      <c r="K166" s="14" t="str">
        <f t="shared" ca="1" si="170"/>
        <v xml:space="preserve"> </v>
      </c>
      <c r="L166" s="14"/>
      <c r="M166" s="25"/>
      <c r="AD166" s="20" t="str">
        <f t="shared" ca="1" si="168"/>
        <v/>
      </c>
      <c r="AE166" s="20" t="str">
        <f t="shared" ca="1" si="168"/>
        <v/>
      </c>
      <c r="AF166" s="20" t="str">
        <f t="shared" ca="1" si="168"/>
        <v/>
      </c>
      <c r="AG166" s="20" t="str">
        <f t="shared" ca="1" si="168"/>
        <v/>
      </c>
      <c r="AH166" s="20" t="str">
        <f t="shared" ca="1" si="168"/>
        <v/>
      </c>
      <c r="AI166" s="20" t="str">
        <f t="shared" ca="1" si="168"/>
        <v/>
      </c>
      <c r="AJ166" s="20" t="str">
        <f t="shared" ca="1" si="168"/>
        <v/>
      </c>
      <c r="AK166" s="20" t="e">
        <f>IF(#REF!=" ","",IF(#REF!="","",CONCATENATE($C166," ",#REF!," ",MID(#REF!,10,5))))</f>
        <v>#REF!</v>
      </c>
      <c r="AL166" s="20" t="str">
        <f t="shared" ca="1" si="135"/>
        <v/>
      </c>
      <c r="AM166" s="20" t="str">
        <f t="shared" si="135"/>
        <v/>
      </c>
      <c r="AN166" s="11" t="str">
        <f t="shared" ca="1" si="133"/>
        <v>Деева</v>
      </c>
      <c r="AO166" s="10" t="str">
        <f t="shared" ca="1" si="141"/>
        <v/>
      </c>
      <c r="AP166" s="10" t="str">
        <f t="shared" ca="1" si="141"/>
        <v/>
      </c>
      <c r="AQ166" s="10" t="str">
        <f t="shared" ca="1" si="141"/>
        <v/>
      </c>
      <c r="AR166" s="10" t="str">
        <f t="shared" ca="1" si="141"/>
        <v/>
      </c>
      <c r="AS166" s="10" t="str">
        <f t="shared" ca="1" si="141"/>
        <v/>
      </c>
      <c r="AT166" s="10" t="str">
        <f t="shared" ca="1" si="138"/>
        <v/>
      </c>
      <c r="AU166" s="10" t="str">
        <f t="shared" ca="1" si="138"/>
        <v/>
      </c>
      <c r="AV166" s="10" t="e">
        <f t="shared" si="138"/>
        <v>#REF!</v>
      </c>
      <c r="AW166" s="10" t="str">
        <f t="shared" ca="1" si="138"/>
        <v/>
      </c>
      <c r="AX166" s="10" t="str">
        <f t="shared" si="138"/>
        <v/>
      </c>
      <c r="AZ166" s="12" t="str">
        <f t="shared" ca="1" si="142"/>
        <v/>
      </c>
      <c r="BA166" s="12" t="str">
        <f t="shared" ca="1" si="142"/>
        <v/>
      </c>
      <c r="BB166" s="12" t="str">
        <f t="shared" ca="1" si="142"/>
        <v/>
      </c>
      <c r="BC166" s="12" t="str">
        <f t="shared" ca="1" si="142"/>
        <v/>
      </c>
      <c r="BD166" s="12" t="str">
        <f t="shared" ca="1" si="142"/>
        <v/>
      </c>
      <c r="BE166" s="12" t="str">
        <f t="shared" ca="1" si="139"/>
        <v/>
      </c>
      <c r="BF166" s="12" t="str">
        <f t="shared" ca="1" si="139"/>
        <v/>
      </c>
      <c r="BG166" s="12" t="e">
        <f t="shared" si="139"/>
        <v>#REF!</v>
      </c>
      <c r="BH166" s="12" t="str">
        <f t="shared" ca="1" si="139"/>
        <v/>
      </c>
      <c r="BI166" s="12" t="str">
        <f t="shared" si="139"/>
        <v/>
      </c>
    </row>
    <row r="167" spans="1:61" ht="23.25" customHeight="1" x14ac:dyDescent="0.2">
      <c r="A167" s="1">
        <f ca="1">IF(COUNTIF($D167:$L167," ")=10,"",IF(VLOOKUP(MAX($A$1:A166),$A$1:C166,3,FALSE)=0,"",MAX($A$1:A166)+1))</f>
        <v>167</v>
      </c>
      <c r="B167" s="13" t="str">
        <f>$B163</f>
        <v>Деева Е.В.</v>
      </c>
      <c r="C167" s="2" t="str">
        <f ca="1">IF($B167="","",$R$5)</f>
        <v>Чт 26.11.20</v>
      </c>
      <c r="D167" s="23" t="str">
        <f t="shared" ref="D167:K167" ca="1" si="171">IF($B167&gt;"",IF(ISERROR(SEARCH($B167,S$5))," ",MID(S$5,FIND("%курс ",S$5,FIND($B167,S$5))+6,7)&amp;"
("&amp;MID(S$5,FIND("ауд.",S$5,FIND($B167,S$5))+4,FIND("№",S$5,FIND("ауд.",S$5,FIND($B167,S$5)))-(FIND("ауд.",S$5,FIND($B167,S$5))+4))&amp;")"),"")</f>
        <v xml:space="preserve"> </v>
      </c>
      <c r="E167" s="23" t="str">
        <f t="shared" ca="1" si="171"/>
        <v xml:space="preserve"> </v>
      </c>
      <c r="F167" s="23" t="str">
        <f t="shared" ca="1" si="171"/>
        <v xml:space="preserve"> </v>
      </c>
      <c r="G167" s="23" t="str">
        <f t="shared" ca="1" si="171"/>
        <v xml:space="preserve"> </v>
      </c>
      <c r="H167" s="23" t="str">
        <f t="shared" ca="1" si="171"/>
        <v xml:space="preserve"> </v>
      </c>
      <c r="I167" s="23" t="str">
        <f t="shared" ca="1" si="171"/>
        <v xml:space="preserve"> </v>
      </c>
      <c r="J167" s="23" t="str">
        <f t="shared" ca="1" si="171"/>
        <v xml:space="preserve"> </v>
      </c>
      <c r="K167" s="23" t="str">
        <f t="shared" ca="1" si="171"/>
        <v xml:space="preserve"> </v>
      </c>
      <c r="L167" s="23"/>
      <c r="M167" s="25"/>
      <c r="AD167" s="20" t="str">
        <f t="shared" ca="1" si="168"/>
        <v/>
      </c>
      <c r="AE167" s="20" t="str">
        <f t="shared" ca="1" si="168"/>
        <v/>
      </c>
      <c r="AF167" s="20" t="str">
        <f t="shared" ca="1" si="168"/>
        <v/>
      </c>
      <c r="AG167" s="20" t="str">
        <f t="shared" ca="1" si="168"/>
        <v/>
      </c>
      <c r="AH167" s="20" t="str">
        <f t="shared" ca="1" si="168"/>
        <v/>
      </c>
      <c r="AI167" s="20" t="str">
        <f t="shared" ca="1" si="168"/>
        <v/>
      </c>
      <c r="AJ167" s="20" t="str">
        <f t="shared" ca="1" si="168"/>
        <v/>
      </c>
      <c r="AK167" s="20" t="e">
        <f>IF(#REF!=" ","",IF(#REF!="","",CONCATENATE($C167," ",#REF!," ",MID(#REF!,10,5))))</f>
        <v>#REF!</v>
      </c>
      <c r="AL167" s="20" t="str">
        <f t="shared" ca="1" si="135"/>
        <v/>
      </c>
      <c r="AM167" s="20" t="str">
        <f t="shared" si="135"/>
        <v/>
      </c>
      <c r="AN167" s="11" t="str">
        <f t="shared" ca="1" si="133"/>
        <v>Деева</v>
      </c>
      <c r="AO167" s="10" t="str">
        <f t="shared" ca="1" si="141"/>
        <v/>
      </c>
      <c r="AP167" s="10" t="str">
        <f t="shared" ca="1" si="141"/>
        <v/>
      </c>
      <c r="AQ167" s="10" t="str">
        <f t="shared" ca="1" si="141"/>
        <v/>
      </c>
      <c r="AR167" s="10" t="str">
        <f t="shared" ca="1" si="141"/>
        <v/>
      </c>
      <c r="AS167" s="10" t="str">
        <f t="shared" ca="1" si="141"/>
        <v/>
      </c>
      <c r="AT167" s="10" t="str">
        <f t="shared" ca="1" si="138"/>
        <v/>
      </c>
      <c r="AU167" s="10" t="str">
        <f t="shared" ca="1" si="138"/>
        <v/>
      </c>
      <c r="AV167" s="10" t="e">
        <f t="shared" si="138"/>
        <v>#REF!</v>
      </c>
      <c r="AW167" s="10" t="str">
        <f t="shared" ca="1" si="138"/>
        <v/>
      </c>
      <c r="AX167" s="10" t="str">
        <f t="shared" si="138"/>
        <v/>
      </c>
      <c r="AZ167" s="12" t="str">
        <f t="shared" ca="1" si="142"/>
        <v/>
      </c>
      <c r="BA167" s="12" t="str">
        <f t="shared" ca="1" si="142"/>
        <v/>
      </c>
      <c r="BB167" s="12" t="str">
        <f t="shared" ca="1" si="142"/>
        <v/>
      </c>
      <c r="BC167" s="12" t="str">
        <f t="shared" ca="1" si="142"/>
        <v/>
      </c>
      <c r="BD167" s="12" t="str">
        <f t="shared" ca="1" si="142"/>
        <v/>
      </c>
      <c r="BE167" s="12" t="str">
        <f t="shared" ca="1" si="139"/>
        <v/>
      </c>
      <c r="BF167" s="12" t="str">
        <f t="shared" ca="1" si="139"/>
        <v/>
      </c>
      <c r="BG167" s="12" t="e">
        <f t="shared" si="139"/>
        <v>#REF!</v>
      </c>
      <c r="BH167" s="12" t="str">
        <f t="shared" ca="1" si="139"/>
        <v/>
      </c>
      <c r="BI167" s="12" t="str">
        <f t="shared" si="139"/>
        <v/>
      </c>
    </row>
    <row r="168" spans="1:61" ht="23.25" customHeight="1" x14ac:dyDescent="0.2">
      <c r="A168" s="1">
        <f ca="1">IF(COUNTIF($D168:$L168," ")=10,"",IF(VLOOKUP(MAX($A$1:A167),$A$1:C167,3,FALSE)=0,"",MAX($A$1:A167)+1))</f>
        <v>168</v>
      </c>
      <c r="B168" s="13" t="str">
        <f>$B163</f>
        <v>Деева Е.В.</v>
      </c>
      <c r="C168" s="2" t="str">
        <f ca="1">IF($B168="","",$R$6)</f>
        <v>Пт 27.11.20</v>
      </c>
      <c r="D168" s="23" t="str">
        <f t="shared" ref="D168:K168" ca="1" si="172">IF($B168&gt;"",IF(ISERROR(SEARCH($B168,S$6))," ",MID(S$6,FIND("%курс ",S$6,FIND($B168,S$6))+6,7)&amp;"
("&amp;MID(S$6,FIND("ауд.",S$6,FIND($B168,S$6))+4,FIND("№",S$6,FIND("ауд.",S$6,FIND($B168,S$6)))-(FIND("ауд.",S$6,FIND($B168,S$6))+4))&amp;")"),"")</f>
        <v xml:space="preserve"> </v>
      </c>
      <c r="E168" s="23" t="str">
        <f t="shared" ca="1" si="172"/>
        <v xml:space="preserve"> </v>
      </c>
      <c r="F168" s="23" t="str">
        <f t="shared" ca="1" si="172"/>
        <v xml:space="preserve"> </v>
      </c>
      <c r="G168" s="23" t="str">
        <f t="shared" ca="1" si="172"/>
        <v xml:space="preserve"> </v>
      </c>
      <c r="H168" s="23" t="str">
        <f t="shared" ca="1" si="172"/>
        <v xml:space="preserve"> </v>
      </c>
      <c r="I168" s="23" t="str">
        <f t="shared" ca="1" si="172"/>
        <v xml:space="preserve"> </v>
      </c>
      <c r="J168" s="23" t="str">
        <f t="shared" ca="1" si="172"/>
        <v xml:space="preserve"> </v>
      </c>
      <c r="K168" s="23" t="str">
        <f t="shared" ca="1" si="172"/>
        <v xml:space="preserve"> </v>
      </c>
      <c r="L168" s="23"/>
      <c r="M168" s="25"/>
      <c r="AD168" s="20" t="str">
        <f t="shared" ca="1" si="168"/>
        <v/>
      </c>
      <c r="AE168" s="20" t="str">
        <f t="shared" ca="1" si="168"/>
        <v/>
      </c>
      <c r="AF168" s="20" t="str">
        <f t="shared" ca="1" si="168"/>
        <v/>
      </c>
      <c r="AG168" s="20" t="str">
        <f t="shared" ca="1" si="168"/>
        <v/>
      </c>
      <c r="AH168" s="20" t="str">
        <f t="shared" ca="1" si="168"/>
        <v/>
      </c>
      <c r="AI168" s="20" t="str">
        <f t="shared" ca="1" si="168"/>
        <v/>
      </c>
      <c r="AJ168" s="20" t="str">
        <f t="shared" ca="1" si="168"/>
        <v/>
      </c>
      <c r="AK168" s="20" t="e">
        <f>IF(#REF!=" ","",IF(#REF!="","",CONCATENATE($C168," ",#REF!," ",MID(#REF!,10,5))))</f>
        <v>#REF!</v>
      </c>
      <c r="AL168" s="20" t="str">
        <f t="shared" ca="1" si="135"/>
        <v/>
      </c>
      <c r="AM168" s="20" t="str">
        <f t="shared" si="135"/>
        <v/>
      </c>
      <c r="AN168" s="11" t="str">
        <f t="shared" ca="1" si="133"/>
        <v>Деева</v>
      </c>
      <c r="AO168" s="10" t="str">
        <f t="shared" ca="1" si="141"/>
        <v/>
      </c>
      <c r="AP168" s="10" t="str">
        <f t="shared" ca="1" si="141"/>
        <v/>
      </c>
      <c r="AQ168" s="10" t="str">
        <f t="shared" ca="1" si="141"/>
        <v/>
      </c>
      <c r="AR168" s="10" t="str">
        <f t="shared" ca="1" si="141"/>
        <v/>
      </c>
      <c r="AS168" s="10" t="str">
        <f t="shared" ca="1" si="141"/>
        <v/>
      </c>
      <c r="AT168" s="10" t="str">
        <f t="shared" ca="1" si="138"/>
        <v/>
      </c>
      <c r="AU168" s="10" t="str">
        <f t="shared" ca="1" si="138"/>
        <v/>
      </c>
      <c r="AV168" s="10" t="e">
        <f t="shared" si="138"/>
        <v>#REF!</v>
      </c>
      <c r="AW168" s="10" t="str">
        <f t="shared" ca="1" si="138"/>
        <v/>
      </c>
      <c r="AX168" s="10" t="str">
        <f t="shared" si="138"/>
        <v/>
      </c>
      <c r="AZ168" s="12" t="str">
        <f t="shared" ca="1" si="142"/>
        <v/>
      </c>
      <c r="BA168" s="12" t="str">
        <f t="shared" ca="1" si="142"/>
        <v/>
      </c>
      <c r="BB168" s="12" t="str">
        <f t="shared" ca="1" si="142"/>
        <v/>
      </c>
      <c r="BC168" s="12" t="str">
        <f t="shared" ca="1" si="142"/>
        <v/>
      </c>
      <c r="BD168" s="12" t="str">
        <f t="shared" ca="1" si="142"/>
        <v/>
      </c>
      <c r="BE168" s="12" t="str">
        <f t="shared" ca="1" si="139"/>
        <v/>
      </c>
      <c r="BF168" s="12" t="str">
        <f t="shared" ca="1" si="139"/>
        <v/>
      </c>
      <c r="BG168" s="12" t="e">
        <f t="shared" si="139"/>
        <v>#REF!</v>
      </c>
      <c r="BH168" s="12" t="str">
        <f t="shared" ca="1" si="139"/>
        <v/>
      </c>
      <c r="BI168" s="12" t="str">
        <f t="shared" si="139"/>
        <v/>
      </c>
    </row>
    <row r="169" spans="1:61" ht="23.25" customHeight="1" x14ac:dyDescent="0.2">
      <c r="A169" s="1">
        <f ca="1">IF(COUNTIF($D169:$L169," ")=10,"",IF(VLOOKUP(MAX($A$1:A168),$A$1:C168,3,FALSE)=0,"",MAX($A$1:A168)+1))</f>
        <v>169</v>
      </c>
      <c r="B169" s="13" t="str">
        <f>$B163</f>
        <v>Деева Е.В.</v>
      </c>
      <c r="C169" s="2" t="str">
        <f ca="1">IF($B169="","",$R$7)</f>
        <v>Сб 28.11.20</v>
      </c>
      <c r="D169" s="23" t="str">
        <f t="shared" ref="D169:K169" ca="1" si="173">IF($B169&gt;"",IF(ISERROR(SEARCH($B169,S$7))," ",MID(S$7,FIND("%курс ",S$7,FIND($B169,S$7))+6,7)&amp;"
("&amp;MID(S$7,FIND("ауд.",S$7,FIND($B169,S$7))+4,FIND("№",S$7,FIND("ауд.",S$7,FIND($B169,S$7)))-(FIND("ауд.",S$7,FIND($B169,S$7))+4))&amp;")"),"")</f>
        <v xml:space="preserve"> </v>
      </c>
      <c r="E169" s="23" t="str">
        <f t="shared" ca="1" si="173"/>
        <v xml:space="preserve"> </v>
      </c>
      <c r="F169" s="23" t="str">
        <f t="shared" ca="1" si="173"/>
        <v xml:space="preserve"> </v>
      </c>
      <c r="G169" s="23" t="str">
        <f t="shared" ca="1" si="173"/>
        <v xml:space="preserve"> </v>
      </c>
      <c r="H169" s="23" t="str">
        <f t="shared" ca="1" si="173"/>
        <v xml:space="preserve"> </v>
      </c>
      <c r="I169" s="23" t="str">
        <f t="shared" ca="1" si="173"/>
        <v xml:space="preserve"> </v>
      </c>
      <c r="J169" s="23" t="str">
        <f t="shared" ca="1" si="173"/>
        <v xml:space="preserve"> </v>
      </c>
      <c r="K169" s="23" t="str">
        <f t="shared" ca="1" si="173"/>
        <v xml:space="preserve"> </v>
      </c>
      <c r="L169" s="23"/>
      <c r="M169" s="25"/>
      <c r="AD169" s="20" t="str">
        <f t="shared" ca="1" si="168"/>
        <v/>
      </c>
      <c r="AE169" s="20" t="str">
        <f t="shared" ca="1" si="168"/>
        <v/>
      </c>
      <c r="AF169" s="20" t="str">
        <f t="shared" ca="1" si="168"/>
        <v/>
      </c>
      <c r="AG169" s="20" t="str">
        <f t="shared" ca="1" si="168"/>
        <v/>
      </c>
      <c r="AH169" s="20" t="str">
        <f t="shared" ca="1" si="168"/>
        <v/>
      </c>
      <c r="AI169" s="20" t="str">
        <f t="shared" ca="1" si="168"/>
        <v/>
      </c>
      <c r="AJ169" s="20" t="str">
        <f t="shared" ca="1" si="168"/>
        <v/>
      </c>
      <c r="AK169" s="20" t="e">
        <f>IF(#REF!=" ","",IF(#REF!="","",CONCATENATE($C169," ",#REF!," ",MID(#REF!,10,5))))</f>
        <v>#REF!</v>
      </c>
      <c r="AL169" s="20" t="str">
        <f t="shared" ca="1" si="135"/>
        <v/>
      </c>
      <c r="AM169" s="20" t="str">
        <f t="shared" si="135"/>
        <v/>
      </c>
      <c r="AN169" s="11" t="str">
        <f t="shared" ca="1" si="133"/>
        <v>Деева</v>
      </c>
      <c r="AO169" s="10" t="str">
        <f t="shared" ca="1" si="141"/>
        <v/>
      </c>
      <c r="AP169" s="10" t="str">
        <f t="shared" ca="1" si="141"/>
        <v/>
      </c>
      <c r="AQ169" s="10" t="str">
        <f t="shared" ca="1" si="141"/>
        <v/>
      </c>
      <c r="AR169" s="10" t="str">
        <f t="shared" ca="1" si="141"/>
        <v/>
      </c>
      <c r="AS169" s="10" t="str">
        <f t="shared" ca="1" si="141"/>
        <v/>
      </c>
      <c r="AT169" s="10" t="str">
        <f t="shared" ca="1" si="138"/>
        <v/>
      </c>
      <c r="AU169" s="10" t="str">
        <f t="shared" ca="1" si="138"/>
        <v/>
      </c>
      <c r="AV169" s="10" t="e">
        <f t="shared" si="138"/>
        <v>#REF!</v>
      </c>
      <c r="AW169" s="10" t="str">
        <f t="shared" ca="1" si="138"/>
        <v/>
      </c>
      <c r="AX169" s="10" t="str">
        <f t="shared" si="138"/>
        <v/>
      </c>
      <c r="AZ169" s="12" t="str">
        <f t="shared" ca="1" si="142"/>
        <v/>
      </c>
      <c r="BA169" s="12" t="str">
        <f t="shared" ca="1" si="142"/>
        <v/>
      </c>
      <c r="BB169" s="12" t="str">
        <f t="shared" ca="1" si="142"/>
        <v/>
      </c>
      <c r="BC169" s="12" t="str">
        <f t="shared" ca="1" si="142"/>
        <v/>
      </c>
      <c r="BD169" s="12" t="str">
        <f t="shared" ca="1" si="142"/>
        <v/>
      </c>
      <c r="BE169" s="12" t="str">
        <f t="shared" ca="1" si="139"/>
        <v/>
      </c>
      <c r="BF169" s="12" t="str">
        <f t="shared" ca="1" si="139"/>
        <v/>
      </c>
      <c r="BG169" s="12" t="e">
        <f t="shared" si="139"/>
        <v>#REF!</v>
      </c>
      <c r="BH169" s="12" t="str">
        <f t="shared" ca="1" si="139"/>
        <v/>
      </c>
      <c r="BI169" s="12" t="str">
        <f t="shared" si="139"/>
        <v/>
      </c>
    </row>
    <row r="170" spans="1:61" ht="23.25" customHeight="1" x14ac:dyDescent="0.2">
      <c r="A170" s="1">
        <f ca="1">IF(COUNTIF($D170:$L170," ")=10,"",IF(VLOOKUP(MAX($A$1:A169),$A$1:C169,3,FALSE)=0,"",MAX($A$1:A169)+1))</f>
        <v>170</v>
      </c>
      <c r="B170" s="13" t="str">
        <f>$B163</f>
        <v>Деева Е.В.</v>
      </c>
      <c r="C170" s="2" t="str">
        <f ca="1">IF($B170="","",$R$8)</f>
        <v>Вс 29.11.20</v>
      </c>
      <c r="D170" s="23" t="str">
        <f t="shared" ref="D170:K170" ca="1" si="174">IF($B170&gt;"",IF(ISERROR(SEARCH($B170,S$8))," ",MID(S$8,FIND("%курс ",S$8,FIND($B170,S$8))+6,7)&amp;"
("&amp;MID(S$8,FIND("ауд.",S$8,FIND($B170,S$8))+4,FIND("№",S$8,FIND("ауд.",S$8,FIND($B170,S$8)))-(FIND("ауд.",S$8,FIND($B170,S$8))+4))&amp;")"),"")</f>
        <v xml:space="preserve"> </v>
      </c>
      <c r="E170" s="23" t="str">
        <f t="shared" ca="1" si="174"/>
        <v xml:space="preserve"> </v>
      </c>
      <c r="F170" s="23" t="str">
        <f t="shared" ca="1" si="174"/>
        <v xml:space="preserve"> </v>
      </c>
      <c r="G170" s="23" t="str">
        <f t="shared" ca="1" si="174"/>
        <v xml:space="preserve"> </v>
      </c>
      <c r="H170" s="23" t="str">
        <f t="shared" ca="1" si="174"/>
        <v xml:space="preserve"> </v>
      </c>
      <c r="I170" s="23" t="str">
        <f t="shared" ca="1" si="174"/>
        <v xml:space="preserve"> </v>
      </c>
      <c r="J170" s="23" t="str">
        <f t="shared" ca="1" si="174"/>
        <v xml:space="preserve"> </v>
      </c>
      <c r="K170" s="23" t="str">
        <f t="shared" ca="1" si="174"/>
        <v xml:space="preserve"> </v>
      </c>
      <c r="L170" s="23"/>
      <c r="M170" s="17"/>
      <c r="AD170" s="20" t="str">
        <f t="shared" ca="1" si="168"/>
        <v/>
      </c>
      <c r="AE170" s="20" t="str">
        <f t="shared" ca="1" si="168"/>
        <v/>
      </c>
      <c r="AF170" s="20" t="str">
        <f t="shared" ca="1" si="168"/>
        <v/>
      </c>
      <c r="AG170" s="20" t="str">
        <f t="shared" ca="1" si="168"/>
        <v/>
      </c>
      <c r="AH170" s="20" t="str">
        <f t="shared" ca="1" si="168"/>
        <v/>
      </c>
      <c r="AI170" s="20" t="str">
        <f t="shared" ca="1" si="168"/>
        <v/>
      </c>
      <c r="AJ170" s="20" t="str">
        <f t="shared" ca="1" si="168"/>
        <v/>
      </c>
      <c r="AK170" s="20" t="e">
        <f>IF(#REF!=" ","",IF(#REF!="","",CONCATENATE($C170," ",#REF!," ",MID(#REF!,10,5))))</f>
        <v>#REF!</v>
      </c>
      <c r="AL170" s="20" t="str">
        <f t="shared" ca="1" si="135"/>
        <v/>
      </c>
      <c r="AM170" s="20" t="str">
        <f t="shared" si="135"/>
        <v/>
      </c>
      <c r="AN170" s="11" t="str">
        <f t="shared" ca="1" si="133"/>
        <v>Деева</v>
      </c>
      <c r="AO170" s="10" t="str">
        <f t="shared" ca="1" si="141"/>
        <v/>
      </c>
      <c r="AP170" s="10" t="str">
        <f t="shared" ca="1" si="141"/>
        <v/>
      </c>
      <c r="AQ170" s="10" t="str">
        <f t="shared" ca="1" si="141"/>
        <v/>
      </c>
      <c r="AR170" s="10" t="str">
        <f t="shared" ca="1" si="141"/>
        <v/>
      </c>
      <c r="AS170" s="10" t="str">
        <f t="shared" ca="1" si="141"/>
        <v/>
      </c>
      <c r="AT170" s="10" t="str">
        <f t="shared" ca="1" si="138"/>
        <v/>
      </c>
      <c r="AU170" s="10" t="str">
        <f t="shared" ca="1" si="138"/>
        <v/>
      </c>
      <c r="AV170" s="10" t="e">
        <f t="shared" si="138"/>
        <v>#REF!</v>
      </c>
      <c r="AW170" s="10" t="str">
        <f t="shared" ca="1" si="138"/>
        <v/>
      </c>
      <c r="AX170" s="10" t="str">
        <f t="shared" si="138"/>
        <v/>
      </c>
      <c r="AZ170" s="12" t="str">
        <f t="shared" ca="1" si="142"/>
        <v/>
      </c>
      <c r="BA170" s="12" t="str">
        <f t="shared" ca="1" si="142"/>
        <v/>
      </c>
      <c r="BB170" s="12" t="str">
        <f t="shared" ca="1" si="142"/>
        <v/>
      </c>
      <c r="BC170" s="12" t="str">
        <f t="shared" ca="1" si="142"/>
        <v/>
      </c>
      <c r="BD170" s="12" t="str">
        <f t="shared" ca="1" si="142"/>
        <v/>
      </c>
      <c r="BE170" s="12" t="str">
        <f t="shared" ca="1" si="139"/>
        <v/>
      </c>
      <c r="BF170" s="12" t="str">
        <f t="shared" ca="1" si="139"/>
        <v/>
      </c>
      <c r="BG170" s="12" t="e">
        <f t="shared" si="139"/>
        <v>#REF!</v>
      </c>
      <c r="BH170" s="12" t="str">
        <f t="shared" ca="1" si="139"/>
        <v/>
      </c>
      <c r="BI170" s="12" t="str">
        <f t="shared" si="139"/>
        <v/>
      </c>
    </row>
    <row r="171" spans="1:61" ht="23.25" customHeight="1" x14ac:dyDescent="0.2">
      <c r="A171" s="1">
        <f ca="1">IF(COUNTIF($D171:$L171," ")=10,"",IF(VLOOKUP(MAX($A$1:A170),$A$1:C170,3,FALSE)=0,"",MAX($A$1:A170)+1))</f>
        <v>171</v>
      </c>
      <c r="C171" s="2"/>
      <c r="D171" s="23"/>
      <c r="E171" s="23"/>
      <c r="F171" s="23"/>
      <c r="G171" s="23"/>
      <c r="H171" s="23"/>
      <c r="I171" s="23"/>
      <c r="J171" s="23"/>
      <c r="K171" s="23"/>
      <c r="L171" s="23"/>
      <c r="M171" s="25"/>
      <c r="AD171" s="20"/>
      <c r="AE171" s="20"/>
      <c r="AF171" s="20"/>
      <c r="AG171" s="20"/>
      <c r="AH171" s="20"/>
      <c r="AI171" s="20"/>
      <c r="AJ171" s="20"/>
      <c r="AK171" s="20"/>
      <c r="AL171" s="20"/>
      <c r="AM171" s="20"/>
      <c r="AN171" s="11" t="str">
        <f t="shared" si="133"/>
        <v/>
      </c>
      <c r="AO171" s="10" t="str">
        <f t="shared" si="141"/>
        <v/>
      </c>
      <c r="AP171" s="10" t="str">
        <f t="shared" si="141"/>
        <v/>
      </c>
      <c r="AQ171" s="10" t="str">
        <f t="shared" si="141"/>
        <v/>
      </c>
      <c r="AR171" s="10" t="str">
        <f t="shared" si="141"/>
        <v/>
      </c>
      <c r="AS171" s="10" t="str">
        <f t="shared" si="141"/>
        <v/>
      </c>
      <c r="AT171" s="10" t="str">
        <f t="shared" si="138"/>
        <v/>
      </c>
      <c r="AU171" s="10" t="str">
        <f t="shared" si="138"/>
        <v/>
      </c>
      <c r="AV171" s="10" t="str">
        <f t="shared" si="138"/>
        <v/>
      </c>
      <c r="AW171" s="10" t="str">
        <f t="shared" si="138"/>
        <v/>
      </c>
      <c r="AX171" s="10" t="str">
        <f t="shared" si="138"/>
        <v/>
      </c>
      <c r="AZ171" s="12" t="str">
        <f t="shared" si="142"/>
        <v/>
      </c>
      <c r="BA171" s="12" t="str">
        <f t="shared" si="142"/>
        <v/>
      </c>
      <c r="BB171" s="12" t="str">
        <f t="shared" si="142"/>
        <v/>
      </c>
      <c r="BC171" s="12" t="str">
        <f t="shared" si="142"/>
        <v/>
      </c>
      <c r="BD171" s="12" t="str">
        <f t="shared" si="142"/>
        <v/>
      </c>
      <c r="BE171" s="12" t="str">
        <f t="shared" si="139"/>
        <v/>
      </c>
      <c r="BF171" s="12" t="str">
        <f t="shared" si="139"/>
        <v/>
      </c>
      <c r="BG171" s="12" t="str">
        <f t="shared" si="139"/>
        <v/>
      </c>
      <c r="BH171" s="12" t="str">
        <f t="shared" si="139"/>
        <v/>
      </c>
      <c r="BI171" s="12" t="str">
        <f t="shared" si="139"/>
        <v/>
      </c>
    </row>
    <row r="172" spans="1:61" ht="23.25" customHeight="1" x14ac:dyDescent="0.2">
      <c r="A172" s="1">
        <f ca="1">IF(COUNTIF($D173:$L179," ")=70,"",MAX($A$1:A171)+1)</f>
        <v>172</v>
      </c>
      <c r="B172" s="2" t="str">
        <f>IF($C172="","",$C172)</f>
        <v>Демьяненко И.И.</v>
      </c>
      <c r="C172" s="3" t="str">
        <f>IF(ISERROR(VLOOKUP((ROW()-1)/9+1,'[1]Преподавательский состав'!$A$2:$B$181,2,FALSE)),"",VLOOKUP((ROW()-1)/9+1,'[1]Преподавательский состав'!$A$2:$B$181,2,FALSE))</f>
        <v>Демьяненко И.И.</v>
      </c>
      <c r="D172" s="3" t="str">
        <f>IF($C172="","",T(" 8.00"))</f>
        <v xml:space="preserve"> 8.00</v>
      </c>
      <c r="E172" s="3" t="str">
        <f>IF($C172="","",T(" 9.40"))</f>
        <v xml:space="preserve"> 9.40</v>
      </c>
      <c r="F172" s="3" t="str">
        <f>IF($C172="","",T("11.20"))</f>
        <v>11.20</v>
      </c>
      <c r="G172" s="4" t="str">
        <f>IF($C172="","",T(""))</f>
        <v/>
      </c>
      <c r="H172" s="4" t="str">
        <f>IF($C172="","",T("13.30"))</f>
        <v>13.30</v>
      </c>
      <c r="I172" s="4" t="str">
        <f>IF($C172="","",T("15.10"))</f>
        <v>15.10</v>
      </c>
      <c r="J172" s="3" t="str">
        <f>IF($C172="","",T("17.00"))</f>
        <v>17.00</v>
      </c>
      <c r="K172" s="3" t="str">
        <f>IF($C172="","",T("18.40"))</f>
        <v>18.40</v>
      </c>
      <c r="L172" s="3"/>
      <c r="M172" s="25"/>
      <c r="AD172" s="20"/>
      <c r="AE172" s="20"/>
      <c r="AF172" s="20"/>
      <c r="AG172" s="20"/>
      <c r="AH172" s="20"/>
      <c r="AI172" s="20"/>
      <c r="AJ172" s="20"/>
      <c r="AK172" s="20"/>
      <c r="AL172" s="20"/>
      <c r="AM172" s="20"/>
      <c r="AN172" s="11" t="str">
        <f t="shared" si="133"/>
        <v/>
      </c>
      <c r="AO172" s="10" t="str">
        <f t="shared" si="141"/>
        <v/>
      </c>
      <c r="AP172" s="10" t="str">
        <f t="shared" si="141"/>
        <v/>
      </c>
      <c r="AQ172" s="10" t="str">
        <f t="shared" si="141"/>
        <v/>
      </c>
      <c r="AR172" s="10" t="str">
        <f t="shared" si="141"/>
        <v/>
      </c>
      <c r="AS172" s="10" t="str">
        <f t="shared" si="141"/>
        <v/>
      </c>
      <c r="AT172" s="10" t="str">
        <f t="shared" si="138"/>
        <v/>
      </c>
      <c r="AU172" s="10" t="str">
        <f t="shared" si="138"/>
        <v/>
      </c>
      <c r="AV172" s="10" t="str">
        <f t="shared" si="138"/>
        <v/>
      </c>
      <c r="AW172" s="10" t="str">
        <f t="shared" si="138"/>
        <v/>
      </c>
      <c r="AX172" s="10" t="str">
        <f t="shared" si="138"/>
        <v/>
      </c>
      <c r="AZ172" s="12" t="str">
        <f t="shared" si="142"/>
        <v/>
      </c>
      <c r="BA172" s="12" t="str">
        <f t="shared" si="142"/>
        <v/>
      </c>
      <c r="BB172" s="12" t="str">
        <f t="shared" si="142"/>
        <v/>
      </c>
      <c r="BC172" s="12" t="str">
        <f t="shared" si="142"/>
        <v/>
      </c>
      <c r="BD172" s="12" t="str">
        <f t="shared" si="142"/>
        <v/>
      </c>
      <c r="BE172" s="12" t="str">
        <f t="shared" si="139"/>
        <v/>
      </c>
      <c r="BF172" s="12" t="str">
        <f t="shared" si="139"/>
        <v/>
      </c>
      <c r="BG172" s="12" t="str">
        <f t="shared" si="139"/>
        <v/>
      </c>
      <c r="BH172" s="12" t="str">
        <f t="shared" si="139"/>
        <v/>
      </c>
      <c r="BI172" s="12" t="str">
        <f t="shared" si="139"/>
        <v/>
      </c>
    </row>
    <row r="173" spans="1:61" ht="23.25" customHeight="1" x14ac:dyDescent="0.2">
      <c r="A173" s="1">
        <f ca="1">IF(COUNTIF($D173:$L173," ")=10,"",IF(VLOOKUP(MAX($A$1:A172),$A$1:C172,3,FALSE)=0,"",MAX($A$1:A172)+1))</f>
        <v>173</v>
      </c>
      <c r="B173" s="13" t="str">
        <f>$B172</f>
        <v>Демьяненко И.И.</v>
      </c>
      <c r="C173" s="2" t="str">
        <f ca="1">IF($B173="","",$R$2)</f>
        <v>Пн 23.11.20</v>
      </c>
      <c r="D173" s="14" t="str">
        <f t="shared" ref="D173:K173" ca="1" si="175">IF($B173&gt;"",IF(ISERROR(SEARCH($B173,S$2))," ",MID(S$2,FIND("%курс ",S$2,FIND($B173,S$2))+6,7)&amp;"
("&amp;MID(S$2,FIND("ауд.",S$2,FIND($B173,S$2))+4,FIND("№",S$2,FIND("ауд.",S$2,FIND($B173,S$2)))-(FIND("ауд.",S$2,FIND($B173,S$2))+4))&amp;")"),"")</f>
        <v xml:space="preserve"> </v>
      </c>
      <c r="E173" s="14" t="str">
        <f t="shared" ca="1" si="175"/>
        <v xml:space="preserve"> </v>
      </c>
      <c r="F173" s="14" t="str">
        <f t="shared" ca="1" si="175"/>
        <v>П -9 -2
(ДОТ)</v>
      </c>
      <c r="G173" s="14" t="str">
        <f t="shared" ca="1" si="175"/>
        <v xml:space="preserve"> </v>
      </c>
      <c r="H173" s="14" t="str">
        <f t="shared" ca="1" si="175"/>
        <v>П -9 -2
(ДОТ)</v>
      </c>
      <c r="I173" s="14" t="str">
        <f t="shared" ca="1" si="175"/>
        <v>П -9 -2
(ДОТ)</v>
      </c>
      <c r="J173" s="14" t="str">
        <f t="shared" ca="1" si="175"/>
        <v>П -9 -2
(ДОТ)</v>
      </c>
      <c r="K173" s="14" t="str">
        <f t="shared" ca="1" si="175"/>
        <v xml:space="preserve"> </v>
      </c>
      <c r="L173" s="14"/>
      <c r="M173" s="25"/>
      <c r="AD173" s="20" t="str">
        <f t="shared" ref="AD173:AJ179" ca="1" si="176">IF(D173=" ","",IF(D173="","",CONCATENATE($C173," ",D$1," ",MID(D173,10,5))))</f>
        <v/>
      </c>
      <c r="AE173" s="20" t="str">
        <f t="shared" ca="1" si="176"/>
        <v/>
      </c>
      <c r="AF173" s="20" t="str">
        <f t="shared" ca="1" si="176"/>
        <v>Пн 23.11.20 11.20 ДОТ)</v>
      </c>
      <c r="AG173" s="20" t="str">
        <f t="shared" ca="1" si="176"/>
        <v/>
      </c>
      <c r="AH173" s="20" t="str">
        <f t="shared" ca="1" si="176"/>
        <v>Пн 23.11.20 13.30 ДОТ)</v>
      </c>
      <c r="AI173" s="20" t="str">
        <f t="shared" ca="1" si="176"/>
        <v>Пн 23.11.20 15.10 ДОТ)</v>
      </c>
      <c r="AJ173" s="20" t="str">
        <f t="shared" ca="1" si="176"/>
        <v>Пн 23.11.20 17.00 ДОТ)</v>
      </c>
      <c r="AK173" s="20" t="e">
        <f>IF(#REF!=" ","",IF(#REF!="","",CONCATENATE($C173," ",#REF!," ",MID(#REF!,10,5))))</f>
        <v>#REF!</v>
      </c>
      <c r="AL173" s="20" t="str">
        <f t="shared" ca="1" si="135"/>
        <v/>
      </c>
      <c r="AM173" s="20" t="str">
        <f t="shared" si="135"/>
        <v/>
      </c>
      <c r="AN173" s="11" t="str">
        <f t="shared" ca="1" si="133"/>
        <v>Демьяненко</v>
      </c>
      <c r="AO173" s="10" t="str">
        <f t="shared" ca="1" si="141"/>
        <v/>
      </c>
      <c r="AP173" s="10" t="str">
        <f t="shared" ca="1" si="141"/>
        <v/>
      </c>
      <c r="AQ173" s="10" t="str">
        <f t="shared" ca="1" si="141"/>
        <v>Пн 23.11.20 11.20 ДОТ) Демьяненко</v>
      </c>
      <c r="AR173" s="10" t="str">
        <f t="shared" ca="1" si="141"/>
        <v/>
      </c>
      <c r="AS173" s="10" t="str">
        <f t="shared" ca="1" si="141"/>
        <v>Пн 23.11.20 13.30 ДОТ) Демьяненко</v>
      </c>
      <c r="AT173" s="10" t="str">
        <f t="shared" ca="1" si="138"/>
        <v>Пн 23.11.20 15.10 ДОТ) Демьяненко</v>
      </c>
      <c r="AU173" s="10" t="str">
        <f t="shared" ca="1" si="138"/>
        <v>Пн 23.11.20 17.00 ДОТ) Демьяненко</v>
      </c>
      <c r="AV173" s="10" t="e">
        <f t="shared" si="138"/>
        <v>#REF!</v>
      </c>
      <c r="AW173" s="10" t="str">
        <f t="shared" ca="1" si="138"/>
        <v/>
      </c>
      <c r="AX173" s="10" t="str">
        <f t="shared" si="138"/>
        <v/>
      </c>
      <c r="AZ173" s="12" t="str">
        <f t="shared" ca="1" si="142"/>
        <v/>
      </c>
      <c r="BA173" s="12" t="str">
        <f t="shared" ca="1" si="142"/>
        <v/>
      </c>
      <c r="BB173" s="12">
        <f t="shared" ca="1" si="142"/>
        <v>173</v>
      </c>
      <c r="BC173" s="12" t="str">
        <f t="shared" ca="1" si="142"/>
        <v/>
      </c>
      <c r="BD173" s="12">
        <f t="shared" ca="1" si="142"/>
        <v>173</v>
      </c>
      <c r="BE173" s="12">
        <f t="shared" ca="1" si="139"/>
        <v>173</v>
      </c>
      <c r="BF173" s="12">
        <f t="shared" ca="1" si="139"/>
        <v>173</v>
      </c>
      <c r="BG173" s="12" t="e">
        <f t="shared" si="139"/>
        <v>#REF!</v>
      </c>
      <c r="BH173" s="12" t="str">
        <f t="shared" ca="1" si="139"/>
        <v/>
      </c>
      <c r="BI173" s="12" t="str">
        <f t="shared" si="139"/>
        <v/>
      </c>
    </row>
    <row r="174" spans="1:61" ht="23.25" customHeight="1" x14ac:dyDescent="0.2">
      <c r="A174" s="1">
        <f ca="1">IF(COUNTIF($D174:$L174," ")=10,"",IF(VLOOKUP(MAX($A$1:A173),$A$1:C173,3,FALSE)=0,"",MAX($A$1:A173)+1))</f>
        <v>174</v>
      </c>
      <c r="B174" s="13" t="str">
        <f>$B172</f>
        <v>Демьяненко И.И.</v>
      </c>
      <c r="C174" s="2" t="str">
        <f ca="1">IF($B174="","",$R$3)</f>
        <v>Вт 24.11.20</v>
      </c>
      <c r="D174" s="14" t="str">
        <f t="shared" ref="D174:K174" ca="1" si="177">IF($B174&gt;"",IF(ISERROR(SEARCH($B174,S$3))," ",MID(S$3,FIND("%курс ",S$3,FIND($B174,S$3))+6,7)&amp;"
("&amp;MID(S$3,FIND("ауд.",S$3,FIND($B174,S$3))+4,FIND("№",S$3,FIND("ауд.",S$3,FIND($B174,S$3)))-(FIND("ауд.",S$3,FIND($B174,S$3))+4))&amp;")"),"")</f>
        <v xml:space="preserve"> </v>
      </c>
      <c r="E174" s="14" t="str">
        <f t="shared" ca="1" si="177"/>
        <v xml:space="preserve"> </v>
      </c>
      <c r="F174" s="14" t="str">
        <f t="shared" ca="1" si="177"/>
        <v xml:space="preserve"> </v>
      </c>
      <c r="G174" s="14" t="str">
        <f t="shared" ca="1" si="177"/>
        <v xml:space="preserve"> </v>
      </c>
      <c r="H174" s="14" t="str">
        <f t="shared" ca="1" si="177"/>
        <v>П -9 -2
(ДОТ)</v>
      </c>
      <c r="I174" s="14" t="str">
        <f t="shared" ca="1" si="177"/>
        <v>П -11-1
(П-206)</v>
      </c>
      <c r="J174" s="14" t="str">
        <f t="shared" ca="1" si="177"/>
        <v>П -11-1
(П-310)</v>
      </c>
      <c r="K174" s="14" t="str">
        <f t="shared" ca="1" si="177"/>
        <v xml:space="preserve"> </v>
      </c>
      <c r="L174" s="14"/>
      <c r="M174" s="25"/>
      <c r="AD174" s="20" t="str">
        <f t="shared" ca="1" si="176"/>
        <v/>
      </c>
      <c r="AE174" s="20" t="str">
        <f t="shared" ca="1" si="176"/>
        <v/>
      </c>
      <c r="AF174" s="20" t="str">
        <f t="shared" ca="1" si="176"/>
        <v/>
      </c>
      <c r="AG174" s="20" t="str">
        <f t="shared" ca="1" si="176"/>
        <v/>
      </c>
      <c r="AH174" s="20" t="str">
        <f t="shared" ca="1" si="176"/>
        <v>Вт 24.11.20 13.30 ДОТ)</v>
      </c>
      <c r="AI174" s="20" t="str">
        <f t="shared" ca="1" si="176"/>
        <v>Вт 24.11.20 15.10 П-206</v>
      </c>
      <c r="AJ174" s="20" t="str">
        <f t="shared" ca="1" si="176"/>
        <v>Вт 24.11.20 17.00 П-310</v>
      </c>
      <c r="AK174" s="20" t="e">
        <f>IF(#REF!=" ","",IF(#REF!="","",CONCATENATE($C174," ",#REF!," ",MID(#REF!,10,5))))</f>
        <v>#REF!</v>
      </c>
      <c r="AL174" s="20" t="str">
        <f t="shared" ca="1" si="135"/>
        <v/>
      </c>
      <c r="AM174" s="20" t="str">
        <f t="shared" si="135"/>
        <v/>
      </c>
      <c r="AN174" s="11" t="str">
        <f t="shared" ca="1" si="133"/>
        <v>Демьяненко</v>
      </c>
      <c r="AO174" s="10" t="str">
        <f t="shared" ca="1" si="141"/>
        <v/>
      </c>
      <c r="AP174" s="10" t="str">
        <f t="shared" ca="1" si="141"/>
        <v/>
      </c>
      <c r="AQ174" s="10" t="str">
        <f t="shared" ca="1" si="141"/>
        <v/>
      </c>
      <c r="AR174" s="10" t="str">
        <f t="shared" ca="1" si="141"/>
        <v/>
      </c>
      <c r="AS174" s="10" t="str">
        <f t="shared" ca="1" si="141"/>
        <v>Вт 24.11.20 13.30 ДОТ) Демьяненко</v>
      </c>
      <c r="AT174" s="10" t="str">
        <f t="shared" ca="1" si="138"/>
        <v>Вт 24.11.20 15.10 П-206 Демьяненко</v>
      </c>
      <c r="AU174" s="10" t="str">
        <f t="shared" ca="1" si="138"/>
        <v>Вт 24.11.20 17.00 П-310 Демьяненко</v>
      </c>
      <c r="AV174" s="10" t="e">
        <f t="shared" si="138"/>
        <v>#REF!</v>
      </c>
      <c r="AW174" s="10" t="str">
        <f t="shared" ca="1" si="138"/>
        <v/>
      </c>
      <c r="AX174" s="10" t="str">
        <f t="shared" si="138"/>
        <v/>
      </c>
      <c r="AZ174" s="12" t="str">
        <f t="shared" ca="1" si="142"/>
        <v/>
      </c>
      <c r="BA174" s="12" t="str">
        <f t="shared" ca="1" si="142"/>
        <v/>
      </c>
      <c r="BB174" s="12" t="str">
        <f t="shared" ca="1" si="142"/>
        <v/>
      </c>
      <c r="BC174" s="12" t="str">
        <f t="shared" ca="1" si="142"/>
        <v/>
      </c>
      <c r="BD174" s="12">
        <f t="shared" ca="1" si="142"/>
        <v>174</v>
      </c>
      <c r="BE174" s="12">
        <f t="shared" ca="1" si="139"/>
        <v>174</v>
      </c>
      <c r="BF174" s="12">
        <f t="shared" ca="1" si="139"/>
        <v>174</v>
      </c>
      <c r="BG174" s="12" t="e">
        <f t="shared" si="139"/>
        <v>#REF!</v>
      </c>
      <c r="BH174" s="12" t="str">
        <f t="shared" ca="1" si="139"/>
        <v/>
      </c>
      <c r="BI174" s="12" t="str">
        <f t="shared" si="139"/>
        <v/>
      </c>
    </row>
    <row r="175" spans="1:61" ht="23.25" customHeight="1" x14ac:dyDescent="0.2">
      <c r="A175" s="1">
        <f ca="1">IF(COUNTIF($D175:$L175," ")=10,"",IF(VLOOKUP(MAX($A$1:A174),$A$1:C174,3,FALSE)=0,"",MAX($A$1:A174)+1))</f>
        <v>175</v>
      </c>
      <c r="B175" s="13" t="str">
        <f>$B172</f>
        <v>Демьяненко И.И.</v>
      </c>
      <c r="C175" s="2" t="str">
        <f ca="1">IF($B175="","",$R$4)</f>
        <v>Ср 25.11.20</v>
      </c>
      <c r="D175" s="14" t="str">
        <f t="shared" ref="D175:K175" ca="1" si="178">IF($B175&gt;"",IF(ISERROR(SEARCH($B175,S$4))," ",MID(S$4,FIND("%курс ",S$4,FIND($B175,S$4))+6,7)&amp;"
("&amp;MID(S$4,FIND("ауд.",S$4,FIND($B175,S$4))+4,FIND("№",S$4,FIND("ауд.",S$4,FIND($B175,S$4)))-(FIND("ауд.",S$4,FIND($B175,S$4))+4))&amp;")"),"")</f>
        <v xml:space="preserve"> </v>
      </c>
      <c r="E175" s="14" t="str">
        <f t="shared" ca="1" si="178"/>
        <v>П -9 -2
(ДОТ)</v>
      </c>
      <c r="F175" s="14" t="str">
        <f t="shared" ca="1" si="178"/>
        <v xml:space="preserve"> </v>
      </c>
      <c r="G175" s="14" t="str">
        <f t="shared" ca="1" si="178"/>
        <v xml:space="preserve"> </v>
      </c>
      <c r="H175" s="14" t="str">
        <f t="shared" ca="1" si="178"/>
        <v>П -9 -2
(ДОТ)</v>
      </c>
      <c r="I175" s="14" t="str">
        <f t="shared" ca="1" si="178"/>
        <v>П -9 -2
(ДОТ)</v>
      </c>
      <c r="J175" s="14" t="str">
        <f t="shared" ca="1" si="178"/>
        <v>П -9 -2
(ДОТ)</v>
      </c>
      <c r="K175" s="14" t="str">
        <f t="shared" ca="1" si="178"/>
        <v xml:space="preserve"> </v>
      </c>
      <c r="L175" s="14"/>
      <c r="M175" s="25"/>
      <c r="AD175" s="20" t="str">
        <f t="shared" ca="1" si="176"/>
        <v/>
      </c>
      <c r="AE175" s="20" t="str">
        <f t="shared" ca="1" si="176"/>
        <v>Ср 25.11.20  9.40 ДОТ)</v>
      </c>
      <c r="AF175" s="20" t="str">
        <f t="shared" ca="1" si="176"/>
        <v/>
      </c>
      <c r="AG175" s="20" t="str">
        <f t="shared" ca="1" si="176"/>
        <v/>
      </c>
      <c r="AH175" s="20" t="str">
        <f t="shared" ca="1" si="176"/>
        <v>Ср 25.11.20 13.30 ДОТ)</v>
      </c>
      <c r="AI175" s="20" t="str">
        <f t="shared" ca="1" si="176"/>
        <v>Ср 25.11.20 15.10 ДОТ)</v>
      </c>
      <c r="AJ175" s="20" t="str">
        <f t="shared" ca="1" si="176"/>
        <v>Ср 25.11.20 17.00 ДОТ)</v>
      </c>
      <c r="AK175" s="20" t="e">
        <f>IF(#REF!=" ","",IF(#REF!="","",CONCATENATE($C175," ",#REF!," ",MID(#REF!,10,5))))</f>
        <v>#REF!</v>
      </c>
      <c r="AL175" s="20" t="str">
        <f t="shared" ca="1" si="135"/>
        <v/>
      </c>
      <c r="AM175" s="20" t="str">
        <f t="shared" si="135"/>
        <v/>
      </c>
      <c r="AN175" s="11" t="str">
        <f t="shared" ca="1" si="133"/>
        <v>Демьяненко</v>
      </c>
      <c r="AO175" s="10" t="str">
        <f t="shared" ca="1" si="141"/>
        <v/>
      </c>
      <c r="AP175" s="10" t="str">
        <f t="shared" ca="1" si="141"/>
        <v>Ср 25.11.20  9.40 ДОТ) Демьяненко</v>
      </c>
      <c r="AQ175" s="10" t="str">
        <f t="shared" ca="1" si="141"/>
        <v/>
      </c>
      <c r="AR175" s="10" t="str">
        <f t="shared" ca="1" si="141"/>
        <v/>
      </c>
      <c r="AS175" s="10" t="str">
        <f t="shared" ca="1" si="141"/>
        <v>Ср 25.11.20 13.30 ДОТ) Демьяненко</v>
      </c>
      <c r="AT175" s="10" t="str">
        <f t="shared" ca="1" si="138"/>
        <v>Ср 25.11.20 15.10 ДОТ) Демьяненко</v>
      </c>
      <c r="AU175" s="10" t="str">
        <f t="shared" ca="1" si="138"/>
        <v>Ср 25.11.20 17.00 ДОТ) Демьяненко</v>
      </c>
      <c r="AV175" s="10" t="e">
        <f t="shared" si="138"/>
        <v>#REF!</v>
      </c>
      <c r="AW175" s="10" t="str">
        <f t="shared" ca="1" si="138"/>
        <v/>
      </c>
      <c r="AX175" s="10" t="str">
        <f t="shared" si="138"/>
        <v/>
      </c>
      <c r="AZ175" s="12" t="str">
        <f t="shared" ca="1" si="142"/>
        <v/>
      </c>
      <c r="BA175" s="12">
        <f t="shared" ca="1" si="142"/>
        <v>175</v>
      </c>
      <c r="BB175" s="12" t="str">
        <f t="shared" ca="1" si="142"/>
        <v/>
      </c>
      <c r="BC175" s="12" t="str">
        <f t="shared" ca="1" si="142"/>
        <v/>
      </c>
      <c r="BD175" s="12">
        <f t="shared" ca="1" si="142"/>
        <v>175</v>
      </c>
      <c r="BE175" s="12">
        <f t="shared" ca="1" si="139"/>
        <v>175</v>
      </c>
      <c r="BF175" s="12">
        <f t="shared" ca="1" si="139"/>
        <v>175</v>
      </c>
      <c r="BG175" s="12" t="e">
        <f t="shared" si="139"/>
        <v>#REF!</v>
      </c>
      <c r="BH175" s="12" t="str">
        <f t="shared" ca="1" si="139"/>
        <v/>
      </c>
      <c r="BI175" s="12" t="str">
        <f t="shared" si="139"/>
        <v/>
      </c>
    </row>
    <row r="176" spans="1:61" ht="23.25" customHeight="1" x14ac:dyDescent="0.2">
      <c r="A176" s="1">
        <f ca="1">IF(COUNTIF($D176:$L176," ")=10,"",IF(VLOOKUP(MAX($A$1:A175),$A$1:C175,3,FALSE)=0,"",MAX($A$1:A175)+1))</f>
        <v>176</v>
      </c>
      <c r="B176" s="13" t="str">
        <f>$B172</f>
        <v>Демьяненко И.И.</v>
      </c>
      <c r="C176" s="2" t="str">
        <f ca="1">IF($B176="","",$R$5)</f>
        <v>Чт 26.11.20</v>
      </c>
      <c r="D176" s="23" t="str">
        <f t="shared" ref="D176:K176" ca="1" si="179">IF($B176&gt;"",IF(ISERROR(SEARCH($B176,S$5))," ",MID(S$5,FIND("%курс ",S$5,FIND($B176,S$5))+6,7)&amp;"
("&amp;MID(S$5,FIND("ауд.",S$5,FIND($B176,S$5))+4,FIND("№",S$5,FIND("ауд.",S$5,FIND($B176,S$5)))-(FIND("ауд.",S$5,FIND($B176,S$5))+4))&amp;")"),"")</f>
        <v xml:space="preserve"> </v>
      </c>
      <c r="E176" s="23" t="str">
        <f t="shared" ca="1" si="179"/>
        <v xml:space="preserve"> </v>
      </c>
      <c r="F176" s="23" t="str">
        <f t="shared" ca="1" si="179"/>
        <v xml:space="preserve"> </v>
      </c>
      <c r="G176" s="23" t="str">
        <f t="shared" ca="1" si="179"/>
        <v xml:space="preserve"> </v>
      </c>
      <c r="H176" s="23" t="str">
        <f t="shared" ca="1" si="179"/>
        <v>П -11-1
(П-306)</v>
      </c>
      <c r="I176" s="23" t="str">
        <f t="shared" ca="1" si="179"/>
        <v>П -9 -2
(ДОТ)</v>
      </c>
      <c r="J176" s="23" t="str">
        <f t="shared" ca="1" si="179"/>
        <v>П -11-1
(П-205)</v>
      </c>
      <c r="K176" s="23" t="str">
        <f t="shared" ca="1" si="179"/>
        <v>П -11-1
(П-306)</v>
      </c>
      <c r="L176" s="23"/>
      <c r="M176" s="25"/>
      <c r="AD176" s="20" t="str">
        <f t="shared" ca="1" si="176"/>
        <v/>
      </c>
      <c r="AE176" s="20" t="str">
        <f t="shared" ca="1" si="176"/>
        <v/>
      </c>
      <c r="AF176" s="20" t="str">
        <f t="shared" ca="1" si="176"/>
        <v/>
      </c>
      <c r="AG176" s="20" t="str">
        <f t="shared" ca="1" si="176"/>
        <v/>
      </c>
      <c r="AH176" s="20" t="str">
        <f t="shared" ca="1" si="176"/>
        <v>Чт 26.11.20 13.30 П-306</v>
      </c>
      <c r="AI176" s="20" t="str">
        <f t="shared" ca="1" si="176"/>
        <v>Чт 26.11.20 15.10 ДОТ)</v>
      </c>
      <c r="AJ176" s="20" t="str">
        <f t="shared" ca="1" si="176"/>
        <v>Чт 26.11.20 17.00 П-205</v>
      </c>
      <c r="AK176" s="20" t="e">
        <f>IF(#REF!=" ","",IF(#REF!="","",CONCATENATE($C176," ",#REF!," ",MID(#REF!,10,5))))</f>
        <v>#REF!</v>
      </c>
      <c r="AL176" s="20" t="str">
        <f t="shared" ca="1" si="135"/>
        <v>Чт 26.11.20 18.40 П-306</v>
      </c>
      <c r="AM176" s="20" t="str">
        <f t="shared" si="135"/>
        <v/>
      </c>
      <c r="AN176" s="11" t="str">
        <f t="shared" ca="1" si="133"/>
        <v>Демьяненко</v>
      </c>
      <c r="AO176" s="10" t="str">
        <f t="shared" ca="1" si="141"/>
        <v/>
      </c>
      <c r="AP176" s="10" t="str">
        <f t="shared" ca="1" si="141"/>
        <v/>
      </c>
      <c r="AQ176" s="10" t="str">
        <f t="shared" ca="1" si="141"/>
        <v/>
      </c>
      <c r="AR176" s="10" t="str">
        <f t="shared" ca="1" si="141"/>
        <v/>
      </c>
      <c r="AS176" s="10" t="str">
        <f t="shared" ca="1" si="141"/>
        <v>Чт 26.11.20 13.30 П-306 Демьяненко</v>
      </c>
      <c r="AT176" s="10" t="str">
        <f t="shared" ca="1" si="138"/>
        <v>Чт 26.11.20 15.10 ДОТ) Демьяненко</v>
      </c>
      <c r="AU176" s="10" t="str">
        <f t="shared" ca="1" si="138"/>
        <v>Чт 26.11.20 17.00 П-205 Демьяненко</v>
      </c>
      <c r="AV176" s="10" t="e">
        <f t="shared" si="138"/>
        <v>#REF!</v>
      </c>
      <c r="AW176" s="10" t="str">
        <f t="shared" ca="1" si="138"/>
        <v>Чт 26.11.20 18.40 П-306 Демьяненко</v>
      </c>
      <c r="AX176" s="10" t="str">
        <f t="shared" si="138"/>
        <v/>
      </c>
      <c r="AZ176" s="12" t="str">
        <f t="shared" ca="1" si="142"/>
        <v/>
      </c>
      <c r="BA176" s="12" t="str">
        <f t="shared" ca="1" si="142"/>
        <v/>
      </c>
      <c r="BB176" s="12" t="str">
        <f t="shared" ca="1" si="142"/>
        <v/>
      </c>
      <c r="BC176" s="12" t="str">
        <f t="shared" ca="1" si="142"/>
        <v/>
      </c>
      <c r="BD176" s="12">
        <f t="shared" ca="1" si="142"/>
        <v>176</v>
      </c>
      <c r="BE176" s="12">
        <f t="shared" ca="1" si="139"/>
        <v>176</v>
      </c>
      <c r="BF176" s="12">
        <f t="shared" ca="1" si="139"/>
        <v>176</v>
      </c>
      <c r="BG176" s="12" t="e">
        <f t="shared" si="139"/>
        <v>#REF!</v>
      </c>
      <c r="BH176" s="12">
        <f t="shared" ca="1" si="139"/>
        <v>176</v>
      </c>
      <c r="BI176" s="12" t="str">
        <f t="shared" si="139"/>
        <v/>
      </c>
    </row>
    <row r="177" spans="1:61" ht="23.25" customHeight="1" x14ac:dyDescent="0.2">
      <c r="A177" s="1">
        <f ca="1">IF(COUNTIF($D177:$L177," ")=10,"",IF(VLOOKUP(MAX($A$1:A176),$A$1:C176,3,FALSE)=0,"",MAX($A$1:A176)+1))</f>
        <v>177</v>
      </c>
      <c r="B177" s="13" t="str">
        <f>$B172</f>
        <v>Демьяненко И.И.</v>
      </c>
      <c r="C177" s="2" t="str">
        <f ca="1">IF($B177="","",$R$6)</f>
        <v>Пт 27.11.20</v>
      </c>
      <c r="D177" s="23" t="str">
        <f t="shared" ref="D177:K177" ca="1" si="180">IF($B177&gt;"",IF(ISERROR(SEARCH($B177,S$6))," ",MID(S$6,FIND("%курс ",S$6,FIND($B177,S$6))+6,7)&amp;"
("&amp;MID(S$6,FIND("ауд.",S$6,FIND($B177,S$6))+4,FIND("№",S$6,FIND("ауд.",S$6,FIND($B177,S$6)))-(FIND("ауд.",S$6,FIND($B177,S$6))+4))&amp;")"),"")</f>
        <v xml:space="preserve"> </v>
      </c>
      <c r="E177" s="23" t="str">
        <f t="shared" ca="1" si="180"/>
        <v xml:space="preserve"> </v>
      </c>
      <c r="F177" s="23" t="str">
        <f t="shared" ca="1" si="180"/>
        <v xml:space="preserve"> </v>
      </c>
      <c r="G177" s="23" t="str">
        <f t="shared" ca="1" si="180"/>
        <v xml:space="preserve"> </v>
      </c>
      <c r="H177" s="23" t="str">
        <f t="shared" ca="1" si="180"/>
        <v xml:space="preserve"> </v>
      </c>
      <c r="I177" s="23" t="str">
        <f t="shared" ca="1" si="180"/>
        <v>П -9 -2
(ДОТ)</v>
      </c>
      <c r="J177" s="23" t="str">
        <f t="shared" ca="1" si="180"/>
        <v>П -9 -2
(ДОТ)</v>
      </c>
      <c r="K177" s="23" t="str">
        <f t="shared" ca="1" si="180"/>
        <v xml:space="preserve"> </v>
      </c>
      <c r="L177" s="23"/>
      <c r="M177" s="25"/>
      <c r="AD177" s="20" t="str">
        <f t="shared" ca="1" si="176"/>
        <v/>
      </c>
      <c r="AE177" s="20" t="str">
        <f t="shared" ca="1" si="176"/>
        <v/>
      </c>
      <c r="AF177" s="20" t="str">
        <f t="shared" ca="1" si="176"/>
        <v/>
      </c>
      <c r="AG177" s="20" t="str">
        <f t="shared" ca="1" si="176"/>
        <v/>
      </c>
      <c r="AH177" s="20" t="str">
        <f t="shared" ca="1" si="176"/>
        <v/>
      </c>
      <c r="AI177" s="20" t="str">
        <f t="shared" ca="1" si="176"/>
        <v>Пт 27.11.20 15.10 ДОТ)</v>
      </c>
      <c r="AJ177" s="20" t="str">
        <f t="shared" ca="1" si="176"/>
        <v>Пт 27.11.20 17.00 ДОТ)</v>
      </c>
      <c r="AK177" s="20" t="e">
        <f>IF(#REF!=" ","",IF(#REF!="","",CONCATENATE($C177," ",#REF!," ",MID(#REF!,10,5))))</f>
        <v>#REF!</v>
      </c>
      <c r="AL177" s="20" t="str">
        <f t="shared" ca="1" si="135"/>
        <v/>
      </c>
      <c r="AM177" s="20" t="str">
        <f t="shared" si="135"/>
        <v/>
      </c>
      <c r="AN177" s="11" t="str">
        <f t="shared" ca="1" si="133"/>
        <v>Демьяненко</v>
      </c>
      <c r="AO177" s="10" t="str">
        <f t="shared" ca="1" si="141"/>
        <v/>
      </c>
      <c r="AP177" s="10" t="str">
        <f t="shared" ca="1" si="141"/>
        <v/>
      </c>
      <c r="AQ177" s="10" t="str">
        <f t="shared" ca="1" si="141"/>
        <v/>
      </c>
      <c r="AR177" s="10" t="str">
        <f t="shared" ca="1" si="141"/>
        <v/>
      </c>
      <c r="AS177" s="10" t="str">
        <f t="shared" ca="1" si="141"/>
        <v/>
      </c>
      <c r="AT177" s="10" t="str">
        <f t="shared" ca="1" si="138"/>
        <v>Пт 27.11.20 15.10 ДОТ) Демьяненко</v>
      </c>
      <c r="AU177" s="10" t="str">
        <f t="shared" ca="1" si="138"/>
        <v>Пт 27.11.20 17.00 ДОТ) Демьяненко</v>
      </c>
      <c r="AV177" s="10" t="e">
        <f t="shared" si="138"/>
        <v>#REF!</v>
      </c>
      <c r="AW177" s="10" t="str">
        <f t="shared" ca="1" si="138"/>
        <v/>
      </c>
      <c r="AX177" s="10" t="str">
        <f t="shared" si="138"/>
        <v/>
      </c>
      <c r="AZ177" s="12" t="str">
        <f t="shared" ca="1" si="142"/>
        <v/>
      </c>
      <c r="BA177" s="12" t="str">
        <f t="shared" ca="1" si="142"/>
        <v/>
      </c>
      <c r="BB177" s="12" t="str">
        <f t="shared" ca="1" si="142"/>
        <v/>
      </c>
      <c r="BC177" s="12" t="str">
        <f t="shared" ca="1" si="142"/>
        <v/>
      </c>
      <c r="BD177" s="12" t="str">
        <f t="shared" ca="1" si="142"/>
        <v/>
      </c>
      <c r="BE177" s="12">
        <f t="shared" ca="1" si="139"/>
        <v>177</v>
      </c>
      <c r="BF177" s="12">
        <f t="shared" ca="1" si="139"/>
        <v>177</v>
      </c>
      <c r="BG177" s="12" t="e">
        <f t="shared" si="139"/>
        <v>#REF!</v>
      </c>
      <c r="BH177" s="12" t="str">
        <f t="shared" ca="1" si="139"/>
        <v/>
      </c>
      <c r="BI177" s="12" t="str">
        <f t="shared" si="139"/>
        <v/>
      </c>
    </row>
    <row r="178" spans="1:61" ht="23.25" customHeight="1" x14ac:dyDescent="0.2">
      <c r="A178" s="1">
        <f ca="1">IF(COUNTIF($D178:$L178," ")=10,"",IF(VLOOKUP(MAX($A$1:A177),$A$1:C177,3,FALSE)=0,"",MAX($A$1:A177)+1))</f>
        <v>178</v>
      </c>
      <c r="B178" s="13" t="str">
        <f>$B172</f>
        <v>Демьяненко И.И.</v>
      </c>
      <c r="C178" s="2" t="str">
        <f ca="1">IF($B178="","",$R$7)</f>
        <v>Сб 28.11.20</v>
      </c>
      <c r="D178" s="23" t="str">
        <f t="shared" ref="D178:K178" ca="1" si="181">IF($B178&gt;"",IF(ISERROR(SEARCH($B178,S$7))," ",MID(S$7,FIND("%курс ",S$7,FIND($B178,S$7))+6,7)&amp;"
("&amp;MID(S$7,FIND("ауд.",S$7,FIND($B178,S$7))+4,FIND("№",S$7,FIND("ауд.",S$7,FIND($B178,S$7)))-(FIND("ауд.",S$7,FIND($B178,S$7))+4))&amp;")"),"")</f>
        <v xml:space="preserve"> </v>
      </c>
      <c r="E178" s="23" t="str">
        <f t="shared" ca="1" si="181"/>
        <v xml:space="preserve"> </v>
      </c>
      <c r="F178" s="23" t="str">
        <f t="shared" ca="1" si="181"/>
        <v xml:space="preserve"> </v>
      </c>
      <c r="G178" s="23" t="str">
        <f t="shared" ca="1" si="181"/>
        <v xml:space="preserve"> </v>
      </c>
      <c r="H178" s="23" t="str">
        <f t="shared" ca="1" si="181"/>
        <v xml:space="preserve"> </v>
      </c>
      <c r="I178" s="23" t="str">
        <f t="shared" ca="1" si="181"/>
        <v xml:space="preserve"> </v>
      </c>
      <c r="J178" s="23" t="str">
        <f t="shared" ca="1" si="181"/>
        <v xml:space="preserve"> </v>
      </c>
      <c r="K178" s="23" t="str">
        <f t="shared" ca="1" si="181"/>
        <v xml:space="preserve"> </v>
      </c>
      <c r="L178" s="23"/>
      <c r="M178" s="17"/>
      <c r="AD178" s="20" t="str">
        <f t="shared" ca="1" si="176"/>
        <v/>
      </c>
      <c r="AE178" s="20" t="str">
        <f t="shared" ca="1" si="176"/>
        <v/>
      </c>
      <c r="AF178" s="20" t="str">
        <f t="shared" ca="1" si="176"/>
        <v/>
      </c>
      <c r="AG178" s="20" t="str">
        <f t="shared" ca="1" si="176"/>
        <v/>
      </c>
      <c r="AH178" s="20" t="str">
        <f t="shared" ca="1" si="176"/>
        <v/>
      </c>
      <c r="AI178" s="20" t="str">
        <f t="shared" ca="1" si="176"/>
        <v/>
      </c>
      <c r="AJ178" s="20" t="str">
        <f t="shared" ca="1" si="176"/>
        <v/>
      </c>
      <c r="AK178" s="20" t="e">
        <f>IF(#REF!=" ","",IF(#REF!="","",CONCATENATE($C178," ",#REF!," ",MID(#REF!,10,5))))</f>
        <v>#REF!</v>
      </c>
      <c r="AL178" s="20" t="str">
        <f t="shared" ca="1" si="135"/>
        <v/>
      </c>
      <c r="AM178" s="20" t="str">
        <f t="shared" si="135"/>
        <v/>
      </c>
      <c r="AN178" s="11" t="str">
        <f t="shared" ca="1" si="133"/>
        <v>Демьяненко</v>
      </c>
      <c r="AO178" s="10" t="str">
        <f t="shared" ca="1" si="141"/>
        <v/>
      </c>
      <c r="AP178" s="10" t="str">
        <f t="shared" ca="1" si="141"/>
        <v/>
      </c>
      <c r="AQ178" s="10" t="str">
        <f t="shared" ca="1" si="141"/>
        <v/>
      </c>
      <c r="AR178" s="10" t="str">
        <f t="shared" ca="1" si="141"/>
        <v/>
      </c>
      <c r="AS178" s="10" t="str">
        <f t="shared" ca="1" si="141"/>
        <v/>
      </c>
      <c r="AT178" s="10" t="str">
        <f t="shared" ca="1" si="138"/>
        <v/>
      </c>
      <c r="AU178" s="10" t="str">
        <f t="shared" ca="1" si="138"/>
        <v/>
      </c>
      <c r="AV178" s="10" t="e">
        <f t="shared" si="138"/>
        <v>#REF!</v>
      </c>
      <c r="AW178" s="10" t="str">
        <f t="shared" ca="1" si="138"/>
        <v/>
      </c>
      <c r="AX178" s="10" t="str">
        <f t="shared" si="138"/>
        <v/>
      </c>
      <c r="AZ178" s="12" t="str">
        <f t="shared" ca="1" si="142"/>
        <v/>
      </c>
      <c r="BA178" s="12" t="str">
        <f t="shared" ca="1" si="142"/>
        <v/>
      </c>
      <c r="BB178" s="12" t="str">
        <f t="shared" ca="1" si="142"/>
        <v/>
      </c>
      <c r="BC178" s="12" t="str">
        <f t="shared" ca="1" si="142"/>
        <v/>
      </c>
      <c r="BD178" s="12" t="str">
        <f t="shared" ca="1" si="142"/>
        <v/>
      </c>
      <c r="BE178" s="12" t="str">
        <f t="shared" ca="1" si="139"/>
        <v/>
      </c>
      <c r="BF178" s="12" t="str">
        <f t="shared" ca="1" si="139"/>
        <v/>
      </c>
      <c r="BG178" s="12" t="e">
        <f t="shared" si="139"/>
        <v>#REF!</v>
      </c>
      <c r="BH178" s="12" t="str">
        <f t="shared" ca="1" si="139"/>
        <v/>
      </c>
      <c r="BI178" s="12" t="str">
        <f t="shared" si="139"/>
        <v/>
      </c>
    </row>
    <row r="179" spans="1:61" ht="23.25" customHeight="1" x14ac:dyDescent="0.2">
      <c r="A179" s="1">
        <f ca="1">IF(COUNTIF($D179:$L179," ")=10,"",IF(VLOOKUP(MAX($A$1:A178),$A$1:C178,3,FALSE)=0,"",MAX($A$1:A178)+1))</f>
        <v>179</v>
      </c>
      <c r="B179" s="13" t="str">
        <f>$B172</f>
        <v>Демьяненко И.И.</v>
      </c>
      <c r="C179" s="2" t="str">
        <f ca="1">IF($B179="","",$R$8)</f>
        <v>Вс 29.11.20</v>
      </c>
      <c r="D179" s="23" t="str">
        <f t="shared" ref="D179:K179" ca="1" si="182">IF($B179&gt;"",IF(ISERROR(SEARCH($B179,S$8))," ",MID(S$8,FIND("%курс ",S$8,FIND($B179,S$8))+6,7)&amp;"
("&amp;MID(S$8,FIND("ауд.",S$8,FIND($B179,S$8))+4,FIND("№",S$8,FIND("ауд.",S$8,FIND($B179,S$8)))-(FIND("ауд.",S$8,FIND($B179,S$8))+4))&amp;")"),"")</f>
        <v xml:space="preserve"> </v>
      </c>
      <c r="E179" s="23" t="str">
        <f t="shared" ca="1" si="182"/>
        <v xml:space="preserve"> </v>
      </c>
      <c r="F179" s="23" t="str">
        <f t="shared" ca="1" si="182"/>
        <v xml:space="preserve"> </v>
      </c>
      <c r="G179" s="23" t="str">
        <f t="shared" ca="1" si="182"/>
        <v xml:space="preserve"> </v>
      </c>
      <c r="H179" s="23" t="str">
        <f t="shared" ca="1" si="182"/>
        <v xml:space="preserve"> </v>
      </c>
      <c r="I179" s="23" t="str">
        <f t="shared" ca="1" si="182"/>
        <v xml:space="preserve"> </v>
      </c>
      <c r="J179" s="23" t="str">
        <f t="shared" ca="1" si="182"/>
        <v xml:space="preserve"> </v>
      </c>
      <c r="K179" s="23" t="str">
        <f t="shared" ca="1" si="182"/>
        <v xml:space="preserve"> </v>
      </c>
      <c r="L179" s="23"/>
      <c r="M179" s="25"/>
      <c r="AD179" s="20" t="str">
        <f t="shared" ca="1" si="176"/>
        <v/>
      </c>
      <c r="AE179" s="20" t="str">
        <f t="shared" ca="1" si="176"/>
        <v/>
      </c>
      <c r="AF179" s="20" t="str">
        <f t="shared" ca="1" si="176"/>
        <v/>
      </c>
      <c r="AG179" s="20" t="str">
        <f t="shared" ca="1" si="176"/>
        <v/>
      </c>
      <c r="AH179" s="20" t="str">
        <f t="shared" ca="1" si="176"/>
        <v/>
      </c>
      <c r="AI179" s="20" t="str">
        <f t="shared" ca="1" si="176"/>
        <v/>
      </c>
      <c r="AJ179" s="20" t="str">
        <f t="shared" ca="1" si="176"/>
        <v/>
      </c>
      <c r="AK179" s="20" t="e">
        <f>IF(#REF!=" ","",IF(#REF!="","",CONCATENATE($C179," ",#REF!," ",MID(#REF!,10,5))))</f>
        <v>#REF!</v>
      </c>
      <c r="AL179" s="20" t="str">
        <f t="shared" ca="1" si="135"/>
        <v/>
      </c>
      <c r="AM179" s="20" t="str">
        <f t="shared" si="135"/>
        <v/>
      </c>
      <c r="AN179" s="11" t="str">
        <f t="shared" ca="1" si="133"/>
        <v>Демьяненко</v>
      </c>
      <c r="AO179" s="10" t="str">
        <f t="shared" ca="1" si="141"/>
        <v/>
      </c>
      <c r="AP179" s="10" t="str">
        <f t="shared" ca="1" si="141"/>
        <v/>
      </c>
      <c r="AQ179" s="10" t="str">
        <f t="shared" ca="1" si="141"/>
        <v/>
      </c>
      <c r="AR179" s="10" t="str">
        <f t="shared" ca="1" si="141"/>
        <v/>
      </c>
      <c r="AS179" s="10" t="str">
        <f t="shared" ca="1" si="141"/>
        <v/>
      </c>
      <c r="AT179" s="10" t="str">
        <f t="shared" ca="1" si="138"/>
        <v/>
      </c>
      <c r="AU179" s="10" t="str">
        <f t="shared" ca="1" si="138"/>
        <v/>
      </c>
      <c r="AV179" s="10" t="e">
        <f t="shared" si="138"/>
        <v>#REF!</v>
      </c>
      <c r="AW179" s="10" t="str">
        <f t="shared" ca="1" si="138"/>
        <v/>
      </c>
      <c r="AX179" s="10" t="str">
        <f t="shared" si="138"/>
        <v/>
      </c>
      <c r="AZ179" s="12" t="str">
        <f t="shared" ca="1" si="142"/>
        <v/>
      </c>
      <c r="BA179" s="12" t="str">
        <f t="shared" ca="1" si="142"/>
        <v/>
      </c>
      <c r="BB179" s="12" t="str">
        <f t="shared" ca="1" si="142"/>
        <v/>
      </c>
      <c r="BC179" s="12" t="str">
        <f t="shared" ca="1" si="142"/>
        <v/>
      </c>
      <c r="BD179" s="12" t="str">
        <f t="shared" ca="1" si="142"/>
        <v/>
      </c>
      <c r="BE179" s="12" t="str">
        <f t="shared" ca="1" si="139"/>
        <v/>
      </c>
      <c r="BF179" s="12" t="str">
        <f t="shared" ca="1" si="139"/>
        <v/>
      </c>
      <c r="BG179" s="12" t="e">
        <f t="shared" si="139"/>
        <v>#REF!</v>
      </c>
      <c r="BH179" s="12" t="str">
        <f t="shared" ca="1" si="139"/>
        <v/>
      </c>
      <c r="BI179" s="12" t="str">
        <f t="shared" si="139"/>
        <v/>
      </c>
    </row>
    <row r="180" spans="1:61" ht="23.25" customHeight="1" x14ac:dyDescent="0.2">
      <c r="A180" s="1">
        <f ca="1">IF(COUNTIF($D180:$L180," ")=10,"",IF(VLOOKUP(MAX($A$1:A179),$A$1:C179,3,FALSE)=0,"",MAX($A$1:A179)+1))</f>
        <v>180</v>
      </c>
      <c r="C180" s="2"/>
      <c r="D180" s="23"/>
      <c r="E180" s="23"/>
      <c r="F180" s="23"/>
      <c r="G180" s="23"/>
      <c r="H180" s="23"/>
      <c r="I180" s="23"/>
      <c r="J180" s="23"/>
      <c r="K180" s="23"/>
      <c r="L180" s="23"/>
      <c r="M180" s="25"/>
      <c r="AD180" s="20"/>
      <c r="AE180" s="20"/>
      <c r="AF180" s="20"/>
      <c r="AG180" s="20"/>
      <c r="AH180" s="20"/>
      <c r="AI180" s="20"/>
      <c r="AJ180" s="20"/>
      <c r="AK180" s="20"/>
      <c r="AL180" s="20"/>
      <c r="AM180" s="20"/>
      <c r="AN180" s="11" t="str">
        <f t="shared" si="133"/>
        <v/>
      </c>
      <c r="AO180" s="10" t="str">
        <f t="shared" si="141"/>
        <v/>
      </c>
      <c r="AP180" s="10" t="str">
        <f t="shared" si="141"/>
        <v/>
      </c>
      <c r="AQ180" s="10" t="str">
        <f t="shared" si="141"/>
        <v/>
      </c>
      <c r="AR180" s="10" t="str">
        <f t="shared" si="141"/>
        <v/>
      </c>
      <c r="AS180" s="10" t="str">
        <f t="shared" si="141"/>
        <v/>
      </c>
      <c r="AT180" s="10" t="str">
        <f t="shared" si="138"/>
        <v/>
      </c>
      <c r="AU180" s="10" t="str">
        <f t="shared" si="138"/>
        <v/>
      </c>
      <c r="AV180" s="10" t="str">
        <f t="shared" si="138"/>
        <v/>
      </c>
      <c r="AW180" s="10" t="str">
        <f t="shared" si="138"/>
        <v/>
      </c>
      <c r="AX180" s="10" t="str">
        <f t="shared" si="138"/>
        <v/>
      </c>
      <c r="AZ180" s="12" t="str">
        <f t="shared" si="142"/>
        <v/>
      </c>
      <c r="BA180" s="12" t="str">
        <f t="shared" si="142"/>
        <v/>
      </c>
      <c r="BB180" s="12" t="str">
        <f t="shared" si="142"/>
        <v/>
      </c>
      <c r="BC180" s="12" t="str">
        <f t="shared" si="142"/>
        <v/>
      </c>
      <c r="BD180" s="12" t="str">
        <f t="shared" si="142"/>
        <v/>
      </c>
      <c r="BE180" s="12" t="str">
        <f t="shared" si="139"/>
        <v/>
      </c>
      <c r="BF180" s="12" t="str">
        <f t="shared" si="139"/>
        <v/>
      </c>
      <c r="BG180" s="12" t="str">
        <f t="shared" si="139"/>
        <v/>
      </c>
      <c r="BH180" s="12" t="str">
        <f t="shared" si="139"/>
        <v/>
      </c>
      <c r="BI180" s="12" t="str">
        <f t="shared" si="139"/>
        <v/>
      </c>
    </row>
    <row r="181" spans="1:61" ht="23.25" customHeight="1" x14ac:dyDescent="0.2">
      <c r="A181" s="1">
        <f ca="1">IF(COUNTIF($D182:$L188," ")=70,"",MAX($A$1:A180)+1)</f>
        <v>181</v>
      </c>
      <c r="B181" s="2" t="str">
        <f>IF($C181="","",$C181)</f>
        <v>Долганева А.С.</v>
      </c>
      <c r="C181" s="3" t="str">
        <f>IF(ISERROR(VLOOKUP((ROW()-1)/9+1,'[1]Преподавательский состав'!$A$2:$B$181,2,FALSE)),"",VLOOKUP((ROW()-1)/9+1,'[1]Преподавательский состав'!$A$2:$B$181,2,FALSE))</f>
        <v>Долганева А.С.</v>
      </c>
      <c r="D181" s="3" t="str">
        <f>IF($C181="","",T(" 8.00"))</f>
        <v xml:space="preserve"> 8.00</v>
      </c>
      <c r="E181" s="3" t="str">
        <f>IF($C181="","",T(" 9.40"))</f>
        <v xml:space="preserve"> 9.40</v>
      </c>
      <c r="F181" s="3" t="str">
        <f>IF($C181="","",T("11.20"))</f>
        <v>11.20</v>
      </c>
      <c r="G181" s="4" t="str">
        <f>IF($C181="","",T(""))</f>
        <v/>
      </c>
      <c r="H181" s="4" t="str">
        <f>IF($C181="","",T("13.30"))</f>
        <v>13.30</v>
      </c>
      <c r="I181" s="4" t="str">
        <f>IF($C181="","",T("15.10"))</f>
        <v>15.10</v>
      </c>
      <c r="J181" s="3" t="str">
        <f>IF($C181="","",T("17.00"))</f>
        <v>17.00</v>
      </c>
      <c r="K181" s="3" t="str">
        <f>IF($C181="","",T("18.40"))</f>
        <v>18.40</v>
      </c>
      <c r="L181" s="3"/>
      <c r="M181" s="25"/>
      <c r="AD181" s="20"/>
      <c r="AE181" s="20"/>
      <c r="AF181" s="20"/>
      <c r="AG181" s="20"/>
      <c r="AH181" s="20"/>
      <c r="AI181" s="20"/>
      <c r="AJ181" s="20"/>
      <c r="AK181" s="20"/>
      <c r="AL181" s="20"/>
      <c r="AM181" s="20"/>
      <c r="AN181" s="11" t="str">
        <f t="shared" si="133"/>
        <v/>
      </c>
      <c r="AO181" s="10" t="str">
        <f t="shared" si="141"/>
        <v/>
      </c>
      <c r="AP181" s="10" t="str">
        <f t="shared" si="141"/>
        <v/>
      </c>
      <c r="AQ181" s="10" t="str">
        <f t="shared" si="141"/>
        <v/>
      </c>
      <c r="AR181" s="10" t="str">
        <f t="shared" si="141"/>
        <v/>
      </c>
      <c r="AS181" s="10" t="str">
        <f t="shared" si="141"/>
        <v/>
      </c>
      <c r="AT181" s="10" t="str">
        <f t="shared" si="138"/>
        <v/>
      </c>
      <c r="AU181" s="10" t="str">
        <f t="shared" si="138"/>
        <v/>
      </c>
      <c r="AV181" s="10" t="str">
        <f t="shared" si="138"/>
        <v/>
      </c>
      <c r="AW181" s="10" t="str">
        <f t="shared" si="138"/>
        <v/>
      </c>
      <c r="AX181" s="10" t="str">
        <f t="shared" si="138"/>
        <v/>
      </c>
      <c r="AZ181" s="12" t="str">
        <f t="shared" si="142"/>
        <v/>
      </c>
      <c r="BA181" s="12" t="str">
        <f t="shared" si="142"/>
        <v/>
      </c>
      <c r="BB181" s="12" t="str">
        <f t="shared" si="142"/>
        <v/>
      </c>
      <c r="BC181" s="12" t="str">
        <f t="shared" si="142"/>
        <v/>
      </c>
      <c r="BD181" s="12" t="str">
        <f t="shared" si="142"/>
        <v/>
      </c>
      <c r="BE181" s="12" t="str">
        <f t="shared" si="139"/>
        <v/>
      </c>
      <c r="BF181" s="12" t="str">
        <f t="shared" si="139"/>
        <v/>
      </c>
      <c r="BG181" s="12" t="str">
        <f t="shared" si="139"/>
        <v/>
      </c>
      <c r="BH181" s="12" t="str">
        <f t="shared" si="139"/>
        <v/>
      </c>
      <c r="BI181" s="12" t="str">
        <f t="shared" si="139"/>
        <v/>
      </c>
    </row>
    <row r="182" spans="1:61" ht="23.25" customHeight="1" x14ac:dyDescent="0.2">
      <c r="A182" s="1">
        <f ca="1">IF(COUNTIF($D182:$L182," ")=10,"",IF(VLOOKUP(MAX($A$1:A181),$A$1:C181,3,FALSE)=0,"",MAX($A$1:A181)+1))</f>
        <v>182</v>
      </c>
      <c r="B182" s="13" t="str">
        <f>$B181</f>
        <v>Долганева А.С.</v>
      </c>
      <c r="C182" s="2" t="str">
        <f ca="1">IF($B182="","",$R$2)</f>
        <v>Пн 23.11.20</v>
      </c>
      <c r="D182" s="14" t="str">
        <f t="shared" ref="D182:K182" ca="1" si="183">IF($B182&gt;"",IF(ISERROR(SEARCH($B182,S$2))," ",MID(S$2,FIND("%курс ",S$2,FIND($B182,S$2))+6,7)&amp;"
("&amp;MID(S$2,FIND("ауд.",S$2,FIND($B182,S$2))+4,FIND("№",S$2,FIND("ауд.",S$2,FIND($B182,S$2)))-(FIND("ауд.",S$2,FIND($B182,S$2))+4))&amp;")"),"")</f>
        <v xml:space="preserve"> </v>
      </c>
      <c r="E182" s="14" t="str">
        <f t="shared" ca="1" si="183"/>
        <v>СА -9-1
(П-410)</v>
      </c>
      <c r="F182" s="14" t="str">
        <f t="shared" ca="1" si="183"/>
        <v>П -9 -1
(П-309)</v>
      </c>
      <c r="G182" s="14" t="str">
        <f t="shared" ca="1" si="183"/>
        <v xml:space="preserve"> </v>
      </c>
      <c r="H182" s="14" t="str">
        <f t="shared" ca="1" si="183"/>
        <v xml:space="preserve"> </v>
      </c>
      <c r="I182" s="14" t="str">
        <f t="shared" ca="1" si="183"/>
        <v xml:space="preserve"> </v>
      </c>
      <c r="J182" s="14" t="str">
        <f t="shared" ca="1" si="183"/>
        <v xml:space="preserve"> </v>
      </c>
      <c r="K182" s="14" t="str">
        <f t="shared" ca="1" si="183"/>
        <v xml:space="preserve"> </v>
      </c>
      <c r="L182" s="14"/>
      <c r="M182" s="25"/>
      <c r="AD182" s="20" t="str">
        <f t="shared" ref="AD182:AJ188" ca="1" si="184">IF(D182=" ","",IF(D182="","",CONCATENATE($C182," ",D$1," ",MID(D182,10,5))))</f>
        <v/>
      </c>
      <c r="AE182" s="20" t="str">
        <f t="shared" ca="1" si="184"/>
        <v>Пн 23.11.20  9.40 П-410</v>
      </c>
      <c r="AF182" s="20" t="str">
        <f t="shared" ca="1" si="184"/>
        <v>Пн 23.11.20 11.20 П-309</v>
      </c>
      <c r="AG182" s="20" t="str">
        <f t="shared" ca="1" si="184"/>
        <v/>
      </c>
      <c r="AH182" s="20" t="str">
        <f t="shared" ca="1" si="184"/>
        <v/>
      </c>
      <c r="AI182" s="20" t="str">
        <f t="shared" ca="1" si="184"/>
        <v/>
      </c>
      <c r="AJ182" s="20" t="str">
        <f t="shared" ca="1" si="184"/>
        <v/>
      </c>
      <c r="AK182" s="20" t="e">
        <f>IF(#REF!=" ","",IF(#REF!="","",CONCATENATE($C182," ",#REF!," ",MID(#REF!,10,5))))</f>
        <v>#REF!</v>
      </c>
      <c r="AL182" s="20" t="str">
        <f t="shared" ca="1" si="135"/>
        <v/>
      </c>
      <c r="AM182" s="20" t="str">
        <f t="shared" si="135"/>
        <v/>
      </c>
      <c r="AN182" s="11" t="str">
        <f t="shared" ca="1" si="133"/>
        <v>Долганева</v>
      </c>
      <c r="AO182" s="10" t="str">
        <f t="shared" ca="1" si="141"/>
        <v/>
      </c>
      <c r="AP182" s="10" t="str">
        <f t="shared" ca="1" si="141"/>
        <v>Пн 23.11.20  9.40 П-410 Долганева</v>
      </c>
      <c r="AQ182" s="10" t="str">
        <f t="shared" ca="1" si="141"/>
        <v>Пн 23.11.20 11.20 П-309 Долганева</v>
      </c>
      <c r="AR182" s="10" t="str">
        <f t="shared" ca="1" si="141"/>
        <v/>
      </c>
      <c r="AS182" s="10" t="str">
        <f t="shared" ca="1" si="141"/>
        <v/>
      </c>
      <c r="AT182" s="10" t="str">
        <f t="shared" ca="1" si="138"/>
        <v/>
      </c>
      <c r="AU182" s="10" t="str">
        <f t="shared" ca="1" si="138"/>
        <v/>
      </c>
      <c r="AV182" s="10" t="e">
        <f t="shared" si="138"/>
        <v>#REF!</v>
      </c>
      <c r="AW182" s="10" t="str">
        <f t="shared" ca="1" si="138"/>
        <v/>
      </c>
      <c r="AX182" s="10" t="str">
        <f t="shared" si="138"/>
        <v/>
      </c>
      <c r="AZ182" s="12" t="str">
        <f t="shared" ca="1" si="142"/>
        <v/>
      </c>
      <c r="BA182" s="12">
        <f t="shared" ca="1" si="142"/>
        <v>182</v>
      </c>
      <c r="BB182" s="12">
        <f t="shared" ca="1" si="142"/>
        <v>182</v>
      </c>
      <c r="BC182" s="12" t="str">
        <f t="shared" ca="1" si="142"/>
        <v/>
      </c>
      <c r="BD182" s="12" t="str">
        <f t="shared" ca="1" si="142"/>
        <v/>
      </c>
      <c r="BE182" s="12" t="str">
        <f t="shared" ca="1" si="139"/>
        <v/>
      </c>
      <c r="BF182" s="12" t="str">
        <f t="shared" ca="1" si="139"/>
        <v/>
      </c>
      <c r="BG182" s="12" t="e">
        <f t="shared" si="139"/>
        <v>#REF!</v>
      </c>
      <c r="BH182" s="12" t="str">
        <f t="shared" ca="1" si="139"/>
        <v/>
      </c>
      <c r="BI182" s="12" t="str">
        <f t="shared" si="139"/>
        <v/>
      </c>
    </row>
    <row r="183" spans="1:61" ht="23.25" customHeight="1" x14ac:dyDescent="0.2">
      <c r="A183" s="1">
        <f ca="1">IF(COUNTIF($D183:$L183," ")=10,"",IF(VLOOKUP(MAX($A$1:A182),$A$1:C182,3,FALSE)=0,"",MAX($A$1:A182)+1))</f>
        <v>183</v>
      </c>
      <c r="B183" s="13" t="str">
        <f>$B181</f>
        <v>Долганева А.С.</v>
      </c>
      <c r="C183" s="2" t="str">
        <f ca="1">IF($B183="","",$R$3)</f>
        <v>Вт 24.11.20</v>
      </c>
      <c r="D183" s="14" t="str">
        <f t="shared" ref="D183:K183" ca="1" si="185">IF($B183&gt;"",IF(ISERROR(SEARCH($B183,S$3))," ",MID(S$3,FIND("%курс ",S$3,FIND($B183,S$3))+6,7)&amp;"
("&amp;MID(S$3,FIND("ауд.",S$3,FIND($B183,S$3))+4,FIND("№",S$3,FIND("ауд.",S$3,FIND($B183,S$3)))-(FIND("ауд.",S$3,FIND($B183,S$3))+4))&amp;")"),"")</f>
        <v xml:space="preserve"> </v>
      </c>
      <c r="E183" s="14" t="str">
        <f t="shared" ca="1" si="185"/>
        <v>П -9 -1
(П-203)</v>
      </c>
      <c r="F183" s="14" t="str">
        <f t="shared" ca="1" si="185"/>
        <v>П -9 -1
(П-205)</v>
      </c>
      <c r="G183" s="14" t="str">
        <f t="shared" ca="1" si="185"/>
        <v xml:space="preserve"> </v>
      </c>
      <c r="H183" s="14" t="str">
        <f t="shared" ca="1" si="185"/>
        <v xml:space="preserve"> </v>
      </c>
      <c r="I183" s="14" t="str">
        <f t="shared" ca="1" si="185"/>
        <v xml:space="preserve"> </v>
      </c>
      <c r="J183" s="14" t="str">
        <f t="shared" ca="1" si="185"/>
        <v xml:space="preserve"> </v>
      </c>
      <c r="K183" s="14" t="str">
        <f t="shared" ca="1" si="185"/>
        <v xml:space="preserve"> </v>
      </c>
      <c r="L183" s="14"/>
      <c r="M183" s="25"/>
      <c r="AD183" s="20" t="str">
        <f t="shared" ca="1" si="184"/>
        <v/>
      </c>
      <c r="AE183" s="20" t="str">
        <f t="shared" ca="1" si="184"/>
        <v>Вт 24.11.20  9.40 П-203</v>
      </c>
      <c r="AF183" s="20" t="str">
        <f t="shared" ca="1" si="184"/>
        <v>Вт 24.11.20 11.20 П-205</v>
      </c>
      <c r="AG183" s="20" t="str">
        <f t="shared" ca="1" si="184"/>
        <v/>
      </c>
      <c r="AH183" s="20" t="str">
        <f t="shared" ca="1" si="184"/>
        <v/>
      </c>
      <c r="AI183" s="20" t="str">
        <f t="shared" ca="1" si="184"/>
        <v/>
      </c>
      <c r="AJ183" s="20" t="str">
        <f t="shared" ca="1" si="184"/>
        <v/>
      </c>
      <c r="AK183" s="20" t="e">
        <f>IF(#REF!=" ","",IF(#REF!="","",CONCATENATE($C183," ",#REF!," ",MID(#REF!,10,5))))</f>
        <v>#REF!</v>
      </c>
      <c r="AL183" s="20" t="str">
        <f t="shared" ca="1" si="135"/>
        <v/>
      </c>
      <c r="AM183" s="20" t="str">
        <f t="shared" si="135"/>
        <v/>
      </c>
      <c r="AN183" s="11" t="str">
        <f t="shared" ca="1" si="133"/>
        <v>Долганева</v>
      </c>
      <c r="AO183" s="10" t="str">
        <f t="shared" ca="1" si="141"/>
        <v/>
      </c>
      <c r="AP183" s="10" t="str">
        <f t="shared" ca="1" si="141"/>
        <v>Вт 24.11.20  9.40 П-203 Долганева</v>
      </c>
      <c r="AQ183" s="10" t="str">
        <f t="shared" ca="1" si="141"/>
        <v>Вт 24.11.20 11.20 П-205 Долганева</v>
      </c>
      <c r="AR183" s="10" t="str">
        <f t="shared" ca="1" si="141"/>
        <v/>
      </c>
      <c r="AS183" s="10" t="str">
        <f t="shared" ca="1" si="141"/>
        <v/>
      </c>
      <c r="AT183" s="10" t="str">
        <f t="shared" ca="1" si="138"/>
        <v/>
      </c>
      <c r="AU183" s="10" t="str">
        <f t="shared" ca="1" si="138"/>
        <v/>
      </c>
      <c r="AV183" s="10" t="e">
        <f t="shared" si="138"/>
        <v>#REF!</v>
      </c>
      <c r="AW183" s="10" t="str">
        <f t="shared" ca="1" si="138"/>
        <v/>
      </c>
      <c r="AX183" s="10" t="str">
        <f t="shared" si="138"/>
        <v/>
      </c>
      <c r="AZ183" s="12" t="str">
        <f t="shared" ca="1" si="142"/>
        <v/>
      </c>
      <c r="BA183" s="12">
        <f t="shared" ca="1" si="142"/>
        <v>183</v>
      </c>
      <c r="BB183" s="12">
        <f t="shared" ca="1" si="142"/>
        <v>183</v>
      </c>
      <c r="BC183" s="12" t="str">
        <f t="shared" ca="1" si="142"/>
        <v/>
      </c>
      <c r="BD183" s="12" t="str">
        <f t="shared" ca="1" si="142"/>
        <v/>
      </c>
      <c r="BE183" s="12" t="str">
        <f t="shared" ca="1" si="139"/>
        <v/>
      </c>
      <c r="BF183" s="12" t="str">
        <f t="shared" ca="1" si="139"/>
        <v/>
      </c>
      <c r="BG183" s="12" t="e">
        <f t="shared" si="139"/>
        <v>#REF!</v>
      </c>
      <c r="BH183" s="12" t="str">
        <f t="shared" ca="1" si="139"/>
        <v/>
      </c>
      <c r="BI183" s="12" t="str">
        <f t="shared" si="139"/>
        <v/>
      </c>
    </row>
    <row r="184" spans="1:61" ht="23.25" customHeight="1" x14ac:dyDescent="0.2">
      <c r="A184" s="1">
        <f ca="1">IF(COUNTIF($D184:$L184," ")=10,"",IF(VLOOKUP(MAX($A$1:A183),$A$1:C183,3,FALSE)=0,"",MAX($A$1:A183)+1))</f>
        <v>184</v>
      </c>
      <c r="B184" s="13" t="str">
        <f>$B181</f>
        <v>Долганева А.С.</v>
      </c>
      <c r="C184" s="2" t="str">
        <f ca="1">IF($B184="","",$R$4)</f>
        <v>Ср 25.11.20</v>
      </c>
      <c r="D184" s="14" t="str">
        <f t="shared" ref="D184:K184" ca="1" si="186">IF($B184&gt;"",IF(ISERROR(SEARCH($B184,S$4))," ",MID(S$4,FIND("%курс ",S$4,FIND($B184,S$4))+6,7)&amp;"
("&amp;MID(S$4,FIND("ауд.",S$4,FIND($B184,S$4))+4,FIND("№",S$4,FIND("ауд.",S$4,FIND($B184,S$4)))-(FIND("ауд.",S$4,FIND($B184,S$4))+4))&amp;")"),"")</f>
        <v>СА -9-1
(П-408)</v>
      </c>
      <c r="E184" s="14" t="str">
        <f t="shared" ca="1" si="186"/>
        <v>П -9 -1
(П-109)</v>
      </c>
      <c r="F184" s="14" t="str">
        <f t="shared" ca="1" si="186"/>
        <v>П -9 -1
(П-304)</v>
      </c>
      <c r="G184" s="14" t="str">
        <f t="shared" ca="1" si="186"/>
        <v xml:space="preserve"> </v>
      </c>
      <c r="H184" s="14" t="str">
        <f t="shared" ca="1" si="186"/>
        <v xml:space="preserve"> </v>
      </c>
      <c r="I184" s="14" t="str">
        <f t="shared" ca="1" si="186"/>
        <v xml:space="preserve"> </v>
      </c>
      <c r="J184" s="14" t="str">
        <f t="shared" ca="1" si="186"/>
        <v>СА-11-1
(П-310)</v>
      </c>
      <c r="K184" s="14" t="str">
        <f t="shared" ca="1" si="186"/>
        <v xml:space="preserve"> </v>
      </c>
      <c r="L184" s="14"/>
      <c r="M184" s="25"/>
      <c r="AD184" s="20" t="str">
        <f t="shared" ca="1" si="184"/>
        <v>Ср 25.11.20  8.00 П-408</v>
      </c>
      <c r="AE184" s="20" t="str">
        <f t="shared" ca="1" si="184"/>
        <v>Ср 25.11.20  9.40 П-109</v>
      </c>
      <c r="AF184" s="20" t="str">
        <f t="shared" ca="1" si="184"/>
        <v>Ср 25.11.20 11.20 П-304</v>
      </c>
      <c r="AG184" s="20" t="str">
        <f t="shared" ca="1" si="184"/>
        <v/>
      </c>
      <c r="AH184" s="20" t="str">
        <f t="shared" ca="1" si="184"/>
        <v/>
      </c>
      <c r="AI184" s="20" t="str">
        <f t="shared" ca="1" si="184"/>
        <v/>
      </c>
      <c r="AJ184" s="20" t="str">
        <f t="shared" ca="1" si="184"/>
        <v>Ср 25.11.20 17.00 П-310</v>
      </c>
      <c r="AK184" s="20" t="e">
        <f>IF(#REF!=" ","",IF(#REF!="","",CONCATENATE($C184," ",#REF!," ",MID(#REF!,10,5))))</f>
        <v>#REF!</v>
      </c>
      <c r="AL184" s="20" t="str">
        <f t="shared" ca="1" si="135"/>
        <v/>
      </c>
      <c r="AM184" s="20" t="str">
        <f t="shared" si="135"/>
        <v/>
      </c>
      <c r="AN184" s="11" t="str">
        <f t="shared" ca="1" si="133"/>
        <v>Долганева</v>
      </c>
      <c r="AO184" s="10" t="str">
        <f t="shared" ca="1" si="141"/>
        <v>Ср 25.11.20  8.00 П-408 Долганева</v>
      </c>
      <c r="AP184" s="10" t="str">
        <f t="shared" ca="1" si="141"/>
        <v>Ср 25.11.20  9.40 П-109 Долганева</v>
      </c>
      <c r="AQ184" s="10" t="str">
        <f t="shared" ca="1" si="141"/>
        <v>Ср 25.11.20 11.20 П-304 Долганева</v>
      </c>
      <c r="AR184" s="10" t="str">
        <f t="shared" ca="1" si="141"/>
        <v/>
      </c>
      <c r="AS184" s="10" t="str">
        <f t="shared" ca="1" si="141"/>
        <v/>
      </c>
      <c r="AT184" s="10" t="str">
        <f t="shared" ref="AT184:AX247" ca="1" si="187">IF(AI184="","",CONCATENATE(AI184," ",$AN184))</f>
        <v/>
      </c>
      <c r="AU184" s="10" t="str">
        <f t="shared" ca="1" si="187"/>
        <v>Ср 25.11.20 17.00 П-310 Долганева</v>
      </c>
      <c r="AV184" s="10" t="e">
        <f t="shared" si="187"/>
        <v>#REF!</v>
      </c>
      <c r="AW184" s="10" t="str">
        <f t="shared" ca="1" si="187"/>
        <v/>
      </c>
      <c r="AX184" s="10" t="str">
        <f t="shared" si="187"/>
        <v/>
      </c>
      <c r="AZ184" s="12">
        <f t="shared" ca="1" si="142"/>
        <v>184</v>
      </c>
      <c r="BA184" s="12">
        <f t="shared" ca="1" si="142"/>
        <v>184</v>
      </c>
      <c r="BB184" s="12">
        <f t="shared" ca="1" si="142"/>
        <v>184</v>
      </c>
      <c r="BC184" s="12" t="str">
        <f t="shared" ca="1" si="142"/>
        <v/>
      </c>
      <c r="BD184" s="12" t="str">
        <f t="shared" ca="1" si="142"/>
        <v/>
      </c>
      <c r="BE184" s="12" t="str">
        <f t="shared" ref="BE184:BI247" ca="1" si="188">IF(AI184="","",ROW())</f>
        <v/>
      </c>
      <c r="BF184" s="12">
        <f t="shared" ca="1" si="188"/>
        <v>184</v>
      </c>
      <c r="BG184" s="12" t="e">
        <f t="shared" si="188"/>
        <v>#REF!</v>
      </c>
      <c r="BH184" s="12" t="str">
        <f t="shared" ca="1" si="188"/>
        <v/>
      </c>
      <c r="BI184" s="12" t="str">
        <f t="shared" si="188"/>
        <v/>
      </c>
    </row>
    <row r="185" spans="1:61" ht="23.25" customHeight="1" x14ac:dyDescent="0.2">
      <c r="A185" s="1">
        <f ca="1">IF(COUNTIF($D185:$L185," ")=10,"",IF(VLOOKUP(MAX($A$1:A184),$A$1:C184,3,FALSE)=0,"",MAX($A$1:A184)+1))</f>
        <v>185</v>
      </c>
      <c r="B185" s="13" t="str">
        <f>$B181</f>
        <v>Долганева А.С.</v>
      </c>
      <c r="C185" s="2" t="str">
        <f ca="1">IF($B185="","",$R$5)</f>
        <v>Чт 26.11.20</v>
      </c>
      <c r="D185" s="23" t="str">
        <f t="shared" ref="D185:K185" ca="1" si="189">IF($B185&gt;"",IF(ISERROR(SEARCH($B185,S$5))," ",MID(S$5,FIND("%курс ",S$5,FIND($B185,S$5))+6,7)&amp;"
("&amp;MID(S$5,FIND("ауд.",S$5,FIND($B185,S$5))+4,FIND("№",S$5,FIND("ауд.",S$5,FIND($B185,S$5)))-(FIND("ауд.",S$5,FIND($B185,S$5))+4))&amp;")"),"")</f>
        <v xml:space="preserve"> </v>
      </c>
      <c r="E185" s="23" t="str">
        <f t="shared" ca="1" si="189"/>
        <v>П -9 -1
(П-205)</v>
      </c>
      <c r="F185" s="23" t="str">
        <f t="shared" ca="1" si="189"/>
        <v>СА -9-1
(П-)</v>
      </c>
      <c r="G185" s="23" t="str">
        <f t="shared" ca="1" si="189"/>
        <v xml:space="preserve"> </v>
      </c>
      <c r="H185" s="23" t="str">
        <f t="shared" ca="1" si="189"/>
        <v xml:space="preserve"> </v>
      </c>
      <c r="I185" s="23" t="str">
        <f t="shared" ca="1" si="189"/>
        <v xml:space="preserve"> </v>
      </c>
      <c r="J185" s="23" t="str">
        <f t="shared" ca="1" si="189"/>
        <v>СА-11-1
(П-102)</v>
      </c>
      <c r="K185" s="23" t="str">
        <f t="shared" ca="1" si="189"/>
        <v xml:space="preserve"> </v>
      </c>
      <c r="L185" s="23"/>
      <c r="M185" s="25"/>
      <c r="AD185" s="20" t="str">
        <f t="shared" ca="1" si="184"/>
        <v/>
      </c>
      <c r="AE185" s="20" t="str">
        <f t="shared" ca="1" si="184"/>
        <v>Чт 26.11.20  9.40 П-205</v>
      </c>
      <c r="AF185" s="20" t="str">
        <f t="shared" ca="1" si="184"/>
        <v>Чт 26.11.20 11.20 П-)</v>
      </c>
      <c r="AG185" s="20" t="str">
        <f t="shared" ca="1" si="184"/>
        <v/>
      </c>
      <c r="AH185" s="20" t="str">
        <f t="shared" ca="1" si="184"/>
        <v/>
      </c>
      <c r="AI185" s="20" t="str">
        <f t="shared" ca="1" si="184"/>
        <v/>
      </c>
      <c r="AJ185" s="20" t="str">
        <f t="shared" ca="1" si="184"/>
        <v>Чт 26.11.20 17.00 П-102</v>
      </c>
      <c r="AK185" s="20" t="e">
        <f>IF(#REF!=" ","",IF(#REF!="","",CONCATENATE($C185," ",#REF!," ",MID(#REF!,10,5))))</f>
        <v>#REF!</v>
      </c>
      <c r="AL185" s="20" t="str">
        <f t="shared" ca="1" si="135"/>
        <v/>
      </c>
      <c r="AM185" s="20" t="str">
        <f t="shared" si="135"/>
        <v/>
      </c>
      <c r="AN185" s="11" t="str">
        <f t="shared" ca="1" si="133"/>
        <v>Долганева</v>
      </c>
      <c r="AO185" s="10" t="str">
        <f t="shared" ref="AO185:AS248" ca="1" si="190">IF(AD185="","",CONCATENATE(AD185," ",$AN185))</f>
        <v/>
      </c>
      <c r="AP185" s="10" t="str">
        <f t="shared" ca="1" si="190"/>
        <v>Чт 26.11.20  9.40 П-205 Долганева</v>
      </c>
      <c r="AQ185" s="10" t="str">
        <f t="shared" ca="1" si="190"/>
        <v>Чт 26.11.20 11.20 П-) Долганева</v>
      </c>
      <c r="AR185" s="10" t="str">
        <f t="shared" ca="1" si="190"/>
        <v/>
      </c>
      <c r="AS185" s="10" t="str">
        <f t="shared" ca="1" si="190"/>
        <v/>
      </c>
      <c r="AT185" s="10" t="str">
        <f t="shared" ca="1" si="187"/>
        <v/>
      </c>
      <c r="AU185" s="10" t="str">
        <f t="shared" ca="1" si="187"/>
        <v>Чт 26.11.20 17.00 П-102 Долганева</v>
      </c>
      <c r="AV185" s="10" t="e">
        <f t="shared" si="187"/>
        <v>#REF!</v>
      </c>
      <c r="AW185" s="10" t="str">
        <f t="shared" ca="1" si="187"/>
        <v/>
      </c>
      <c r="AX185" s="10" t="str">
        <f t="shared" si="187"/>
        <v/>
      </c>
      <c r="AZ185" s="12" t="str">
        <f t="shared" ref="AZ185:BD248" ca="1" si="191">IF(AD185="","",ROW())</f>
        <v/>
      </c>
      <c r="BA185" s="12">
        <f t="shared" ca="1" si="191"/>
        <v>185</v>
      </c>
      <c r="BB185" s="12">
        <f t="shared" ca="1" si="191"/>
        <v>185</v>
      </c>
      <c r="BC185" s="12" t="str">
        <f t="shared" ca="1" si="191"/>
        <v/>
      </c>
      <c r="BD185" s="12" t="str">
        <f t="shared" ca="1" si="191"/>
        <v/>
      </c>
      <c r="BE185" s="12" t="str">
        <f t="shared" ca="1" si="188"/>
        <v/>
      </c>
      <c r="BF185" s="12">
        <f t="shared" ca="1" si="188"/>
        <v>185</v>
      </c>
      <c r="BG185" s="12" t="e">
        <f t="shared" si="188"/>
        <v>#REF!</v>
      </c>
      <c r="BH185" s="12" t="str">
        <f t="shared" ca="1" si="188"/>
        <v/>
      </c>
      <c r="BI185" s="12" t="str">
        <f t="shared" si="188"/>
        <v/>
      </c>
    </row>
    <row r="186" spans="1:61" ht="23.25" customHeight="1" x14ac:dyDescent="0.2">
      <c r="A186" s="1">
        <f ca="1">IF(COUNTIF($D186:$L186," ")=10,"",IF(VLOOKUP(MAX($A$1:A185),$A$1:C185,3,FALSE)=0,"",MAX($A$1:A185)+1))</f>
        <v>186</v>
      </c>
      <c r="B186" s="13" t="str">
        <f>$B181</f>
        <v>Долганева А.С.</v>
      </c>
      <c r="C186" s="2" t="str">
        <f ca="1">IF($B186="","",$R$6)</f>
        <v>Пт 27.11.20</v>
      </c>
      <c r="D186" s="23" t="str">
        <f t="shared" ref="D186:K186" ca="1" si="192">IF($B186&gt;"",IF(ISERROR(SEARCH($B186,S$6))," ",MID(S$6,FIND("%курс ",S$6,FIND($B186,S$6))+6,7)&amp;"
("&amp;MID(S$6,FIND("ауд.",S$6,FIND($B186,S$6))+4,FIND("№",S$6,FIND("ауд.",S$6,FIND($B186,S$6)))-(FIND("ауд.",S$6,FIND($B186,S$6))+4))&amp;")"),"")</f>
        <v>П -9 -1
(П-301)</v>
      </c>
      <c r="E186" s="23" t="str">
        <f t="shared" ca="1" si="192"/>
        <v>СА -9-1
(П-309)</v>
      </c>
      <c r="F186" s="23" t="str">
        <f t="shared" ca="1" si="192"/>
        <v>П -9 -1
(П-301)</v>
      </c>
      <c r="G186" s="23" t="str">
        <f t="shared" ca="1" si="192"/>
        <v xml:space="preserve"> </v>
      </c>
      <c r="H186" s="23" t="str">
        <f t="shared" ca="1" si="192"/>
        <v xml:space="preserve"> </v>
      </c>
      <c r="I186" s="23" t="str">
        <f t="shared" ca="1" si="192"/>
        <v xml:space="preserve"> </v>
      </c>
      <c r="J186" s="23" t="str">
        <f t="shared" ca="1" si="192"/>
        <v xml:space="preserve"> </v>
      </c>
      <c r="K186" s="23" t="str">
        <f t="shared" ca="1" si="192"/>
        <v xml:space="preserve"> </v>
      </c>
      <c r="L186" s="23"/>
      <c r="M186" s="17"/>
      <c r="AD186" s="20" t="str">
        <f t="shared" ca="1" si="184"/>
        <v>Пт 27.11.20  8.00 П-301</v>
      </c>
      <c r="AE186" s="20" t="str">
        <f t="shared" ca="1" si="184"/>
        <v>Пт 27.11.20  9.40 П-309</v>
      </c>
      <c r="AF186" s="20" t="str">
        <f t="shared" ca="1" si="184"/>
        <v>Пт 27.11.20 11.20 П-301</v>
      </c>
      <c r="AG186" s="20" t="str">
        <f t="shared" ca="1" si="184"/>
        <v/>
      </c>
      <c r="AH186" s="20" t="str">
        <f t="shared" ca="1" si="184"/>
        <v/>
      </c>
      <c r="AI186" s="20" t="str">
        <f t="shared" ca="1" si="184"/>
        <v/>
      </c>
      <c r="AJ186" s="20" t="str">
        <f t="shared" ca="1" si="184"/>
        <v/>
      </c>
      <c r="AK186" s="20" t="e">
        <f>IF(#REF!=" ","",IF(#REF!="","",CONCATENATE($C186," ",#REF!," ",MID(#REF!,10,5))))</f>
        <v>#REF!</v>
      </c>
      <c r="AL186" s="20" t="str">
        <f t="shared" ca="1" si="135"/>
        <v/>
      </c>
      <c r="AM186" s="20" t="str">
        <f t="shared" si="135"/>
        <v/>
      </c>
      <c r="AN186" s="11" t="str">
        <f t="shared" ca="1" si="133"/>
        <v>Долганева</v>
      </c>
      <c r="AO186" s="10" t="str">
        <f t="shared" ca="1" si="190"/>
        <v>Пт 27.11.20  8.00 П-301 Долганева</v>
      </c>
      <c r="AP186" s="10" t="str">
        <f t="shared" ca="1" si="190"/>
        <v>Пт 27.11.20  9.40 П-309 Долганева</v>
      </c>
      <c r="AQ186" s="10" t="str">
        <f t="shared" ca="1" si="190"/>
        <v>Пт 27.11.20 11.20 П-301 Долганева</v>
      </c>
      <c r="AR186" s="10" t="str">
        <f t="shared" ca="1" si="190"/>
        <v/>
      </c>
      <c r="AS186" s="10" t="str">
        <f t="shared" ca="1" si="190"/>
        <v/>
      </c>
      <c r="AT186" s="10" t="str">
        <f t="shared" ca="1" si="187"/>
        <v/>
      </c>
      <c r="AU186" s="10" t="str">
        <f t="shared" ca="1" si="187"/>
        <v/>
      </c>
      <c r="AV186" s="10" t="e">
        <f t="shared" si="187"/>
        <v>#REF!</v>
      </c>
      <c r="AW186" s="10" t="str">
        <f t="shared" ca="1" si="187"/>
        <v/>
      </c>
      <c r="AX186" s="10" t="str">
        <f t="shared" si="187"/>
        <v/>
      </c>
      <c r="AZ186" s="12">
        <f t="shared" ca="1" si="191"/>
        <v>186</v>
      </c>
      <c r="BA186" s="12">
        <f t="shared" ca="1" si="191"/>
        <v>186</v>
      </c>
      <c r="BB186" s="12">
        <f t="shared" ca="1" si="191"/>
        <v>186</v>
      </c>
      <c r="BC186" s="12" t="str">
        <f t="shared" ca="1" si="191"/>
        <v/>
      </c>
      <c r="BD186" s="12" t="str">
        <f t="shared" ca="1" si="191"/>
        <v/>
      </c>
      <c r="BE186" s="12" t="str">
        <f t="shared" ca="1" si="188"/>
        <v/>
      </c>
      <c r="BF186" s="12" t="str">
        <f t="shared" ca="1" si="188"/>
        <v/>
      </c>
      <c r="BG186" s="12" t="e">
        <f t="shared" si="188"/>
        <v>#REF!</v>
      </c>
      <c r="BH186" s="12" t="str">
        <f t="shared" ca="1" si="188"/>
        <v/>
      </c>
      <c r="BI186" s="12" t="str">
        <f t="shared" si="188"/>
        <v/>
      </c>
    </row>
    <row r="187" spans="1:61" ht="23.25" customHeight="1" x14ac:dyDescent="0.2">
      <c r="A187" s="1">
        <f ca="1">IF(COUNTIF($D187:$L187," ")=10,"",IF(VLOOKUP(MAX($A$1:A186),$A$1:C186,3,FALSE)=0,"",MAX($A$1:A186)+1))</f>
        <v>187</v>
      </c>
      <c r="B187" s="13" t="str">
        <f>$B181</f>
        <v>Долганева А.С.</v>
      </c>
      <c r="C187" s="2" t="str">
        <f ca="1">IF($B187="","",$R$7)</f>
        <v>Сб 28.11.20</v>
      </c>
      <c r="D187" s="23" t="str">
        <f t="shared" ref="D187:K187" ca="1" si="193">IF($B187&gt;"",IF(ISERROR(SEARCH($B187,S$7))," ",MID(S$7,FIND("%курс ",S$7,FIND($B187,S$7))+6,7)&amp;"
("&amp;MID(S$7,FIND("ауд.",S$7,FIND($B187,S$7))+4,FIND("№",S$7,FIND("ауд.",S$7,FIND($B187,S$7)))-(FIND("ауд.",S$7,FIND($B187,S$7))+4))&amp;")"),"")</f>
        <v xml:space="preserve"> </v>
      </c>
      <c r="E187" s="23" t="str">
        <f t="shared" ca="1" si="193"/>
        <v xml:space="preserve"> </v>
      </c>
      <c r="F187" s="23" t="str">
        <f t="shared" ca="1" si="193"/>
        <v xml:space="preserve"> </v>
      </c>
      <c r="G187" s="23" t="str">
        <f t="shared" ca="1" si="193"/>
        <v xml:space="preserve"> </v>
      </c>
      <c r="H187" s="23" t="str">
        <f t="shared" ca="1" si="193"/>
        <v xml:space="preserve"> </v>
      </c>
      <c r="I187" s="23" t="str">
        <f t="shared" ca="1" si="193"/>
        <v xml:space="preserve"> </v>
      </c>
      <c r="J187" s="23" t="str">
        <f t="shared" ca="1" si="193"/>
        <v xml:space="preserve"> </v>
      </c>
      <c r="K187" s="23" t="str">
        <f t="shared" ca="1" si="193"/>
        <v xml:space="preserve"> </v>
      </c>
      <c r="L187" s="23"/>
      <c r="M187" s="25"/>
      <c r="AD187" s="20" t="str">
        <f t="shared" ca="1" si="184"/>
        <v/>
      </c>
      <c r="AE187" s="20" t="str">
        <f t="shared" ca="1" si="184"/>
        <v/>
      </c>
      <c r="AF187" s="20" t="str">
        <f t="shared" ca="1" si="184"/>
        <v/>
      </c>
      <c r="AG187" s="20" t="str">
        <f t="shared" ca="1" si="184"/>
        <v/>
      </c>
      <c r="AH187" s="20" t="str">
        <f t="shared" ca="1" si="184"/>
        <v/>
      </c>
      <c r="AI187" s="20" t="str">
        <f t="shared" ca="1" si="184"/>
        <v/>
      </c>
      <c r="AJ187" s="20" t="str">
        <f t="shared" ca="1" si="184"/>
        <v/>
      </c>
      <c r="AK187" s="20" t="e">
        <f>IF(#REF!=" ","",IF(#REF!="","",CONCATENATE($C187," ",#REF!," ",MID(#REF!,10,5))))</f>
        <v>#REF!</v>
      </c>
      <c r="AL187" s="20" t="str">
        <f t="shared" ca="1" si="135"/>
        <v/>
      </c>
      <c r="AM187" s="20" t="str">
        <f t="shared" si="135"/>
        <v/>
      </c>
      <c r="AN187" s="11" t="str">
        <f t="shared" ca="1" si="133"/>
        <v>Долганева</v>
      </c>
      <c r="AO187" s="10" t="str">
        <f t="shared" ca="1" si="190"/>
        <v/>
      </c>
      <c r="AP187" s="10" t="str">
        <f t="shared" ca="1" si="190"/>
        <v/>
      </c>
      <c r="AQ187" s="10" t="str">
        <f t="shared" ca="1" si="190"/>
        <v/>
      </c>
      <c r="AR187" s="10" t="str">
        <f t="shared" ca="1" si="190"/>
        <v/>
      </c>
      <c r="AS187" s="10" t="str">
        <f t="shared" ca="1" si="190"/>
        <v/>
      </c>
      <c r="AT187" s="10" t="str">
        <f t="shared" ca="1" si="187"/>
        <v/>
      </c>
      <c r="AU187" s="10" t="str">
        <f t="shared" ca="1" si="187"/>
        <v/>
      </c>
      <c r="AV187" s="10" t="e">
        <f t="shared" si="187"/>
        <v>#REF!</v>
      </c>
      <c r="AW187" s="10" t="str">
        <f t="shared" ca="1" si="187"/>
        <v/>
      </c>
      <c r="AX187" s="10" t="str">
        <f t="shared" si="187"/>
        <v/>
      </c>
      <c r="AZ187" s="12" t="str">
        <f t="shared" ca="1" si="191"/>
        <v/>
      </c>
      <c r="BA187" s="12" t="str">
        <f t="shared" ca="1" si="191"/>
        <v/>
      </c>
      <c r="BB187" s="12" t="str">
        <f t="shared" ca="1" si="191"/>
        <v/>
      </c>
      <c r="BC187" s="12" t="str">
        <f t="shared" ca="1" si="191"/>
        <v/>
      </c>
      <c r="BD187" s="12" t="str">
        <f t="shared" ca="1" si="191"/>
        <v/>
      </c>
      <c r="BE187" s="12" t="str">
        <f t="shared" ca="1" si="188"/>
        <v/>
      </c>
      <c r="BF187" s="12" t="str">
        <f t="shared" ca="1" si="188"/>
        <v/>
      </c>
      <c r="BG187" s="12" t="e">
        <f t="shared" si="188"/>
        <v>#REF!</v>
      </c>
      <c r="BH187" s="12" t="str">
        <f t="shared" ca="1" si="188"/>
        <v/>
      </c>
      <c r="BI187" s="12" t="str">
        <f t="shared" si="188"/>
        <v/>
      </c>
    </row>
    <row r="188" spans="1:61" ht="23.25" customHeight="1" x14ac:dyDescent="0.2">
      <c r="A188" s="1">
        <f ca="1">IF(COUNTIF($D188:$L188," ")=10,"",IF(VLOOKUP(MAX($A$1:A187),$A$1:C187,3,FALSE)=0,"",MAX($A$1:A187)+1))</f>
        <v>188</v>
      </c>
      <c r="B188" s="13" t="str">
        <f>$B181</f>
        <v>Долганева А.С.</v>
      </c>
      <c r="C188" s="2" t="str">
        <f ca="1">IF($B188="","",$R$8)</f>
        <v>Вс 29.11.20</v>
      </c>
      <c r="D188" s="23" t="str">
        <f t="shared" ref="D188:K188" ca="1" si="194">IF($B188&gt;"",IF(ISERROR(SEARCH($B188,S$8))," ",MID(S$8,FIND("%курс ",S$8,FIND($B188,S$8))+6,7)&amp;"
("&amp;MID(S$8,FIND("ауд.",S$8,FIND($B188,S$8))+4,FIND("№",S$8,FIND("ауд.",S$8,FIND($B188,S$8)))-(FIND("ауд.",S$8,FIND($B188,S$8))+4))&amp;")"),"")</f>
        <v xml:space="preserve"> </v>
      </c>
      <c r="E188" s="23" t="str">
        <f t="shared" ca="1" si="194"/>
        <v xml:space="preserve"> </v>
      </c>
      <c r="F188" s="23" t="str">
        <f t="shared" ca="1" si="194"/>
        <v xml:space="preserve"> </v>
      </c>
      <c r="G188" s="23" t="str">
        <f t="shared" ca="1" si="194"/>
        <v xml:space="preserve"> </v>
      </c>
      <c r="H188" s="23" t="str">
        <f t="shared" ca="1" si="194"/>
        <v xml:space="preserve"> </v>
      </c>
      <c r="I188" s="23" t="str">
        <f t="shared" ca="1" si="194"/>
        <v xml:space="preserve"> </v>
      </c>
      <c r="J188" s="23" t="str">
        <f t="shared" ca="1" si="194"/>
        <v xml:space="preserve"> </v>
      </c>
      <c r="K188" s="23" t="str">
        <f t="shared" ca="1" si="194"/>
        <v xml:space="preserve"> </v>
      </c>
      <c r="L188" s="23"/>
      <c r="M188" s="25"/>
      <c r="AD188" s="20" t="str">
        <f t="shared" ca="1" si="184"/>
        <v/>
      </c>
      <c r="AE188" s="20" t="str">
        <f t="shared" ca="1" si="184"/>
        <v/>
      </c>
      <c r="AF188" s="20" t="str">
        <f t="shared" ca="1" si="184"/>
        <v/>
      </c>
      <c r="AG188" s="20" t="str">
        <f t="shared" ca="1" si="184"/>
        <v/>
      </c>
      <c r="AH188" s="20" t="str">
        <f t="shared" ca="1" si="184"/>
        <v/>
      </c>
      <c r="AI188" s="20" t="str">
        <f t="shared" ca="1" si="184"/>
        <v/>
      </c>
      <c r="AJ188" s="20" t="str">
        <f t="shared" ca="1" si="184"/>
        <v/>
      </c>
      <c r="AK188" s="20" t="e">
        <f>IF(#REF!=" ","",IF(#REF!="","",CONCATENATE($C188," ",#REF!," ",MID(#REF!,10,5))))</f>
        <v>#REF!</v>
      </c>
      <c r="AL188" s="20" t="str">
        <f t="shared" ca="1" si="135"/>
        <v/>
      </c>
      <c r="AM188" s="20" t="str">
        <f t="shared" si="135"/>
        <v/>
      </c>
      <c r="AN188" s="11" t="str">
        <f t="shared" ca="1" si="133"/>
        <v>Долганева</v>
      </c>
      <c r="AO188" s="10" t="str">
        <f t="shared" ca="1" si="190"/>
        <v/>
      </c>
      <c r="AP188" s="10" t="str">
        <f t="shared" ca="1" si="190"/>
        <v/>
      </c>
      <c r="AQ188" s="10" t="str">
        <f t="shared" ca="1" si="190"/>
        <v/>
      </c>
      <c r="AR188" s="10" t="str">
        <f t="shared" ca="1" si="190"/>
        <v/>
      </c>
      <c r="AS188" s="10" t="str">
        <f t="shared" ca="1" si="190"/>
        <v/>
      </c>
      <c r="AT188" s="10" t="str">
        <f t="shared" ca="1" si="187"/>
        <v/>
      </c>
      <c r="AU188" s="10" t="str">
        <f t="shared" ca="1" si="187"/>
        <v/>
      </c>
      <c r="AV188" s="10" t="e">
        <f t="shared" si="187"/>
        <v>#REF!</v>
      </c>
      <c r="AW188" s="10" t="str">
        <f t="shared" ca="1" si="187"/>
        <v/>
      </c>
      <c r="AX188" s="10" t="str">
        <f t="shared" si="187"/>
        <v/>
      </c>
      <c r="AZ188" s="12" t="str">
        <f t="shared" ca="1" si="191"/>
        <v/>
      </c>
      <c r="BA188" s="12" t="str">
        <f t="shared" ca="1" si="191"/>
        <v/>
      </c>
      <c r="BB188" s="12" t="str">
        <f t="shared" ca="1" si="191"/>
        <v/>
      </c>
      <c r="BC188" s="12" t="str">
        <f t="shared" ca="1" si="191"/>
        <v/>
      </c>
      <c r="BD188" s="12" t="str">
        <f t="shared" ca="1" si="191"/>
        <v/>
      </c>
      <c r="BE188" s="12" t="str">
        <f t="shared" ca="1" si="188"/>
        <v/>
      </c>
      <c r="BF188" s="12" t="str">
        <f t="shared" ca="1" si="188"/>
        <v/>
      </c>
      <c r="BG188" s="12" t="e">
        <f t="shared" si="188"/>
        <v>#REF!</v>
      </c>
      <c r="BH188" s="12" t="str">
        <f t="shared" ca="1" si="188"/>
        <v/>
      </c>
      <c r="BI188" s="12" t="str">
        <f t="shared" si="188"/>
        <v/>
      </c>
    </row>
    <row r="189" spans="1:61" ht="23.25" customHeight="1" x14ac:dyDescent="0.2">
      <c r="A189" s="1">
        <f ca="1">IF(COUNTIF($D189:$L189," ")=10,"",IF(VLOOKUP(MAX($A$1:A188),$A$1:C188,3,FALSE)=0,"",MAX($A$1:A188)+1))</f>
        <v>189</v>
      </c>
      <c r="C189" s="2"/>
      <c r="D189" s="23"/>
      <c r="E189" s="23"/>
      <c r="F189" s="23"/>
      <c r="G189" s="23"/>
      <c r="H189" s="23"/>
      <c r="I189" s="23"/>
      <c r="J189" s="23"/>
      <c r="K189" s="23"/>
      <c r="L189" s="23"/>
      <c r="M189" s="25"/>
      <c r="AD189" s="20"/>
      <c r="AE189" s="20"/>
      <c r="AF189" s="20"/>
      <c r="AG189" s="20"/>
      <c r="AH189" s="20"/>
      <c r="AI189" s="20"/>
      <c r="AJ189" s="20"/>
      <c r="AK189" s="20"/>
      <c r="AL189" s="20"/>
      <c r="AM189" s="20"/>
      <c r="AN189" s="11" t="str">
        <f t="shared" si="133"/>
        <v/>
      </c>
      <c r="AO189" s="10" t="str">
        <f t="shared" si="190"/>
        <v/>
      </c>
      <c r="AP189" s="10" t="str">
        <f t="shared" si="190"/>
        <v/>
      </c>
      <c r="AQ189" s="10" t="str">
        <f t="shared" si="190"/>
        <v/>
      </c>
      <c r="AR189" s="10" t="str">
        <f t="shared" si="190"/>
        <v/>
      </c>
      <c r="AS189" s="10" t="str">
        <f t="shared" si="190"/>
        <v/>
      </c>
      <c r="AT189" s="10" t="str">
        <f t="shared" si="187"/>
        <v/>
      </c>
      <c r="AU189" s="10" t="str">
        <f t="shared" si="187"/>
        <v/>
      </c>
      <c r="AV189" s="10" t="str">
        <f t="shared" si="187"/>
        <v/>
      </c>
      <c r="AW189" s="10" t="str">
        <f t="shared" si="187"/>
        <v/>
      </c>
      <c r="AX189" s="10" t="str">
        <f t="shared" si="187"/>
        <v/>
      </c>
      <c r="AZ189" s="12" t="str">
        <f t="shared" si="191"/>
        <v/>
      </c>
      <c r="BA189" s="12" t="str">
        <f t="shared" si="191"/>
        <v/>
      </c>
      <c r="BB189" s="12" t="str">
        <f t="shared" si="191"/>
        <v/>
      </c>
      <c r="BC189" s="12" t="str">
        <f t="shared" si="191"/>
        <v/>
      </c>
      <c r="BD189" s="12" t="str">
        <f t="shared" si="191"/>
        <v/>
      </c>
      <c r="BE189" s="12" t="str">
        <f t="shared" si="188"/>
        <v/>
      </c>
      <c r="BF189" s="12" t="str">
        <f t="shared" si="188"/>
        <v/>
      </c>
      <c r="BG189" s="12" t="str">
        <f t="shared" si="188"/>
        <v/>
      </c>
      <c r="BH189" s="12" t="str">
        <f t="shared" si="188"/>
        <v/>
      </c>
      <c r="BI189" s="12" t="str">
        <f t="shared" si="188"/>
        <v/>
      </c>
    </row>
    <row r="190" spans="1:61" ht="23.25" customHeight="1" x14ac:dyDescent="0.2">
      <c r="A190" s="1">
        <f ca="1">IF(COUNTIF($D191:$L197," ")=70,"",MAX($A$1:A189)+1)</f>
        <v>190</v>
      </c>
      <c r="B190" s="2" t="str">
        <f>IF($C190="","",$C190)</f>
        <v>Дригичев Е.В.</v>
      </c>
      <c r="C190" s="3" t="str">
        <f>IF(ISERROR(VLOOKUP((ROW()-1)/9+1,'[1]Преподавательский состав'!$A$2:$B$181,2,FALSE)),"",VLOOKUP((ROW()-1)/9+1,'[1]Преподавательский состав'!$A$2:$B$181,2,FALSE))</f>
        <v>Дригичев Е.В.</v>
      </c>
      <c r="D190" s="3" t="str">
        <f>IF($C190="","",T(" 8.00"))</f>
        <v xml:space="preserve"> 8.00</v>
      </c>
      <c r="E190" s="3" t="str">
        <f>IF($C190="","",T(" 9.40"))</f>
        <v xml:space="preserve"> 9.40</v>
      </c>
      <c r="F190" s="3" t="str">
        <f>IF($C190="","",T("11.20"))</f>
        <v>11.20</v>
      </c>
      <c r="G190" s="4" t="str">
        <f>IF($C190="","",T(""))</f>
        <v/>
      </c>
      <c r="H190" s="4" t="str">
        <f>IF($C190="","",T("13.30"))</f>
        <v>13.30</v>
      </c>
      <c r="I190" s="4" t="str">
        <f>IF($C190="","",T("15.10"))</f>
        <v>15.10</v>
      </c>
      <c r="J190" s="3" t="str">
        <f>IF($C190="","",T("17.00"))</f>
        <v>17.00</v>
      </c>
      <c r="K190" s="3" t="str">
        <f>IF($C190="","",T("18.40"))</f>
        <v>18.40</v>
      </c>
      <c r="L190" s="3"/>
      <c r="M190" s="25"/>
      <c r="AD190" s="20"/>
      <c r="AE190" s="20"/>
      <c r="AF190" s="20"/>
      <c r="AG190" s="20"/>
      <c r="AH190" s="20"/>
      <c r="AI190" s="20"/>
      <c r="AJ190" s="20"/>
      <c r="AK190" s="20"/>
      <c r="AL190" s="20"/>
      <c r="AM190" s="20"/>
      <c r="AN190" s="11" t="str">
        <f t="shared" si="133"/>
        <v/>
      </c>
      <c r="AO190" s="10" t="str">
        <f t="shared" si="190"/>
        <v/>
      </c>
      <c r="AP190" s="10" t="str">
        <f t="shared" si="190"/>
        <v/>
      </c>
      <c r="AQ190" s="10" t="str">
        <f t="shared" si="190"/>
        <v/>
      </c>
      <c r="AR190" s="10" t="str">
        <f t="shared" si="190"/>
        <v/>
      </c>
      <c r="AS190" s="10" t="str">
        <f t="shared" si="190"/>
        <v/>
      </c>
      <c r="AT190" s="10" t="str">
        <f t="shared" si="187"/>
        <v/>
      </c>
      <c r="AU190" s="10" t="str">
        <f t="shared" si="187"/>
        <v/>
      </c>
      <c r="AV190" s="10" t="str">
        <f t="shared" si="187"/>
        <v/>
      </c>
      <c r="AW190" s="10" t="str">
        <f t="shared" si="187"/>
        <v/>
      </c>
      <c r="AX190" s="10" t="str">
        <f t="shared" si="187"/>
        <v/>
      </c>
      <c r="AZ190" s="12" t="str">
        <f t="shared" si="191"/>
        <v/>
      </c>
      <c r="BA190" s="12" t="str">
        <f t="shared" si="191"/>
        <v/>
      </c>
      <c r="BB190" s="12" t="str">
        <f t="shared" si="191"/>
        <v/>
      </c>
      <c r="BC190" s="12" t="str">
        <f t="shared" si="191"/>
        <v/>
      </c>
      <c r="BD190" s="12" t="str">
        <f t="shared" si="191"/>
        <v/>
      </c>
      <c r="BE190" s="12" t="str">
        <f t="shared" si="188"/>
        <v/>
      </c>
      <c r="BF190" s="12" t="str">
        <f t="shared" si="188"/>
        <v/>
      </c>
      <c r="BG190" s="12" t="str">
        <f t="shared" si="188"/>
        <v/>
      </c>
      <c r="BH190" s="12" t="str">
        <f t="shared" si="188"/>
        <v/>
      </c>
      <c r="BI190" s="12" t="str">
        <f t="shared" si="188"/>
        <v/>
      </c>
    </row>
    <row r="191" spans="1:61" ht="23.25" customHeight="1" x14ac:dyDescent="0.2">
      <c r="A191" s="1">
        <f ca="1">IF(COUNTIF($D191:$L191," ")=10,"",IF(VLOOKUP(MAX($A$1:A190),$A$1:C190,3,FALSE)=0,"",MAX($A$1:A190)+1))</f>
        <v>191</v>
      </c>
      <c r="B191" s="13" t="str">
        <f>$B190</f>
        <v>Дригичев Е.В.</v>
      </c>
      <c r="C191" s="2" t="str">
        <f ca="1">IF($B191="","",$R$2)</f>
        <v>Пн 23.11.20</v>
      </c>
      <c r="D191" s="14" t="str">
        <f t="shared" ref="D191:K191" ca="1" si="195">IF($B191&gt;"",IF(ISERROR(SEARCH($B191,S$2))," ",MID(S$2,FIND("%курс ",S$2,FIND($B191,S$2))+6,7)&amp;"
("&amp;MID(S$2,FIND("ауд.",S$2,FIND($B191,S$2))+4,FIND("№",S$2,FIND("ауд.",S$2,FIND($B191,S$2)))-(FIND("ауд.",S$2,FIND($B191,S$2))+4))&amp;")"),"")</f>
        <v xml:space="preserve"> </v>
      </c>
      <c r="E191" s="14" t="str">
        <f t="shared" ca="1" si="195"/>
        <v xml:space="preserve"> </v>
      </c>
      <c r="F191" s="14" t="str">
        <f t="shared" ca="1" si="195"/>
        <v>П -11-1
(к-310)</v>
      </c>
      <c r="G191" s="14" t="str">
        <f t="shared" ca="1" si="195"/>
        <v xml:space="preserve"> </v>
      </c>
      <c r="H191" s="14" t="str">
        <f t="shared" ca="1" si="195"/>
        <v>П -11-2
(ДОТ)</v>
      </c>
      <c r="I191" s="14" t="str">
        <f t="shared" ca="1" si="195"/>
        <v>П -11-2
(ДОТ)</v>
      </c>
      <c r="J191" s="14" t="str">
        <f t="shared" ca="1" si="195"/>
        <v xml:space="preserve"> </v>
      </c>
      <c r="K191" s="14" t="str">
        <f t="shared" ca="1" si="195"/>
        <v xml:space="preserve"> </v>
      </c>
      <c r="L191" s="14"/>
      <c r="M191" s="25"/>
      <c r="AD191" s="20" t="str">
        <f t="shared" ref="AD191:AJ197" ca="1" si="196">IF(D191=" ","",IF(D191="","",CONCATENATE($C191," ",D$1," ",MID(D191,10,5))))</f>
        <v/>
      </c>
      <c r="AE191" s="20" t="str">
        <f t="shared" ca="1" si="196"/>
        <v/>
      </c>
      <c r="AF191" s="20" t="str">
        <f t="shared" ca="1" si="196"/>
        <v>Пн 23.11.20 11.20 к-310</v>
      </c>
      <c r="AG191" s="20" t="str">
        <f t="shared" ca="1" si="196"/>
        <v/>
      </c>
      <c r="AH191" s="20" t="str">
        <f t="shared" ca="1" si="196"/>
        <v>Пн 23.11.20 13.30 ДОТ)</v>
      </c>
      <c r="AI191" s="20" t="str">
        <f t="shared" ca="1" si="196"/>
        <v>Пн 23.11.20 15.10 ДОТ)</v>
      </c>
      <c r="AJ191" s="20" t="str">
        <f t="shared" ca="1" si="196"/>
        <v/>
      </c>
      <c r="AK191" s="20" t="e">
        <f>IF(#REF!=" ","",IF(#REF!="","",CONCATENATE($C191," ",#REF!," ",MID(#REF!,10,5))))</f>
        <v>#REF!</v>
      </c>
      <c r="AL191" s="20" t="str">
        <f t="shared" ca="1" si="135"/>
        <v/>
      </c>
      <c r="AM191" s="20" t="str">
        <f t="shared" si="135"/>
        <v/>
      </c>
      <c r="AN191" s="11" t="str">
        <f t="shared" ca="1" si="133"/>
        <v>Дригичев</v>
      </c>
      <c r="AO191" s="10" t="str">
        <f t="shared" ca="1" si="190"/>
        <v/>
      </c>
      <c r="AP191" s="10" t="str">
        <f t="shared" ca="1" si="190"/>
        <v/>
      </c>
      <c r="AQ191" s="10" t="str">
        <f t="shared" ca="1" si="190"/>
        <v>Пн 23.11.20 11.20 к-310 Дригичев</v>
      </c>
      <c r="AR191" s="10" t="str">
        <f t="shared" ca="1" si="190"/>
        <v/>
      </c>
      <c r="AS191" s="10" t="str">
        <f t="shared" ca="1" si="190"/>
        <v>Пн 23.11.20 13.30 ДОТ) Дригичев</v>
      </c>
      <c r="AT191" s="10" t="str">
        <f t="shared" ca="1" si="187"/>
        <v>Пн 23.11.20 15.10 ДОТ) Дригичев</v>
      </c>
      <c r="AU191" s="10" t="str">
        <f t="shared" ca="1" si="187"/>
        <v/>
      </c>
      <c r="AV191" s="10" t="e">
        <f t="shared" si="187"/>
        <v>#REF!</v>
      </c>
      <c r="AW191" s="10" t="str">
        <f t="shared" ca="1" si="187"/>
        <v/>
      </c>
      <c r="AX191" s="10" t="str">
        <f t="shared" si="187"/>
        <v/>
      </c>
      <c r="AZ191" s="12" t="str">
        <f t="shared" ca="1" si="191"/>
        <v/>
      </c>
      <c r="BA191" s="12" t="str">
        <f t="shared" ca="1" si="191"/>
        <v/>
      </c>
      <c r="BB191" s="12">
        <f t="shared" ca="1" si="191"/>
        <v>191</v>
      </c>
      <c r="BC191" s="12" t="str">
        <f t="shared" ca="1" si="191"/>
        <v/>
      </c>
      <c r="BD191" s="12">
        <f t="shared" ca="1" si="191"/>
        <v>191</v>
      </c>
      <c r="BE191" s="12">
        <f t="shared" ca="1" si="188"/>
        <v>191</v>
      </c>
      <c r="BF191" s="12" t="str">
        <f t="shared" ca="1" si="188"/>
        <v/>
      </c>
      <c r="BG191" s="12" t="e">
        <f t="shared" si="188"/>
        <v>#REF!</v>
      </c>
      <c r="BH191" s="12" t="str">
        <f t="shared" ca="1" si="188"/>
        <v/>
      </c>
      <c r="BI191" s="12" t="str">
        <f t="shared" si="188"/>
        <v/>
      </c>
    </row>
    <row r="192" spans="1:61" ht="23.25" customHeight="1" x14ac:dyDescent="0.2">
      <c r="A192" s="1">
        <f ca="1">IF(COUNTIF($D192:$L192," ")=10,"",IF(VLOOKUP(MAX($A$1:A191),$A$1:C191,3,FALSE)=0,"",MAX($A$1:A191)+1))</f>
        <v>192</v>
      </c>
      <c r="B192" s="13" t="str">
        <f>$B190</f>
        <v>Дригичев Е.В.</v>
      </c>
      <c r="C192" s="2" t="str">
        <f ca="1">IF($B192="","",$R$3)</f>
        <v>Вт 24.11.20</v>
      </c>
      <c r="D192" s="14" t="str">
        <f t="shared" ref="D192:K192" ca="1" si="197">IF($B192&gt;"",IF(ISERROR(SEARCH($B192,S$3))," ",MID(S$3,FIND("%курс ",S$3,FIND($B192,S$3))+6,7)&amp;"
("&amp;MID(S$3,FIND("ауд.",S$3,FIND($B192,S$3))+4,FIND("№",S$3,FIND("ауд.",S$3,FIND($B192,S$3)))-(FIND("ауд.",S$3,FIND($B192,S$3))+4))&amp;")"),"")</f>
        <v xml:space="preserve"> </v>
      </c>
      <c r="E192" s="14" t="str">
        <f t="shared" ca="1" si="197"/>
        <v xml:space="preserve"> </v>
      </c>
      <c r="F192" s="14" t="str">
        <f t="shared" ca="1" si="197"/>
        <v>П -11-1
(П-401)</v>
      </c>
      <c r="G192" s="14" t="str">
        <f t="shared" ca="1" si="197"/>
        <v xml:space="preserve"> </v>
      </c>
      <c r="H192" s="14" t="str">
        <f t="shared" ca="1" si="197"/>
        <v>П -11-1
(П-206)</v>
      </c>
      <c r="I192" s="14" t="str">
        <f t="shared" ca="1" si="197"/>
        <v>П -9 -2
(ДОТ)</v>
      </c>
      <c r="J192" s="14" t="str">
        <f t="shared" ca="1" si="197"/>
        <v xml:space="preserve"> </v>
      </c>
      <c r="K192" s="14" t="str">
        <f t="shared" ca="1" si="197"/>
        <v xml:space="preserve"> </v>
      </c>
      <c r="L192" s="14"/>
      <c r="M192" s="25"/>
      <c r="AD192" s="20" t="str">
        <f t="shared" ca="1" si="196"/>
        <v/>
      </c>
      <c r="AE192" s="20" t="str">
        <f t="shared" ca="1" si="196"/>
        <v/>
      </c>
      <c r="AF192" s="20" t="str">
        <f t="shared" ca="1" si="196"/>
        <v>Вт 24.11.20 11.20 П-401</v>
      </c>
      <c r="AG192" s="20" t="str">
        <f t="shared" ca="1" si="196"/>
        <v/>
      </c>
      <c r="AH192" s="20" t="str">
        <f t="shared" ca="1" si="196"/>
        <v>Вт 24.11.20 13.30 П-206</v>
      </c>
      <c r="AI192" s="20" t="str">
        <f t="shared" ca="1" si="196"/>
        <v>Вт 24.11.20 15.10 ДОТ)</v>
      </c>
      <c r="AJ192" s="20" t="str">
        <f t="shared" ca="1" si="196"/>
        <v/>
      </c>
      <c r="AK192" s="20" t="e">
        <f>IF(#REF!=" ","",IF(#REF!="","",CONCATENATE($C192," ",#REF!," ",MID(#REF!,10,5))))</f>
        <v>#REF!</v>
      </c>
      <c r="AL192" s="20" t="str">
        <f t="shared" ca="1" si="135"/>
        <v/>
      </c>
      <c r="AM192" s="20" t="str">
        <f t="shared" si="135"/>
        <v/>
      </c>
      <c r="AN192" s="11" t="str">
        <f t="shared" ca="1" si="133"/>
        <v>Дригичев</v>
      </c>
      <c r="AO192" s="10" t="str">
        <f t="shared" ca="1" si="190"/>
        <v/>
      </c>
      <c r="AP192" s="10" t="str">
        <f t="shared" ca="1" si="190"/>
        <v/>
      </c>
      <c r="AQ192" s="10" t="str">
        <f t="shared" ca="1" si="190"/>
        <v>Вт 24.11.20 11.20 П-401 Дригичев</v>
      </c>
      <c r="AR192" s="10" t="str">
        <f t="shared" ca="1" si="190"/>
        <v/>
      </c>
      <c r="AS192" s="10" t="str">
        <f t="shared" ca="1" si="190"/>
        <v>Вт 24.11.20 13.30 П-206 Дригичев</v>
      </c>
      <c r="AT192" s="10" t="str">
        <f t="shared" ca="1" si="187"/>
        <v>Вт 24.11.20 15.10 ДОТ) Дригичев</v>
      </c>
      <c r="AU192" s="10" t="str">
        <f t="shared" ca="1" si="187"/>
        <v/>
      </c>
      <c r="AV192" s="10" t="e">
        <f t="shared" si="187"/>
        <v>#REF!</v>
      </c>
      <c r="AW192" s="10" t="str">
        <f t="shared" ca="1" si="187"/>
        <v/>
      </c>
      <c r="AX192" s="10" t="str">
        <f t="shared" si="187"/>
        <v/>
      </c>
      <c r="AZ192" s="12" t="str">
        <f t="shared" ca="1" si="191"/>
        <v/>
      </c>
      <c r="BA192" s="12" t="str">
        <f t="shared" ca="1" si="191"/>
        <v/>
      </c>
      <c r="BB192" s="12">
        <f t="shared" ca="1" si="191"/>
        <v>192</v>
      </c>
      <c r="BC192" s="12" t="str">
        <f t="shared" ca="1" si="191"/>
        <v/>
      </c>
      <c r="BD192" s="12">
        <f t="shared" ca="1" si="191"/>
        <v>192</v>
      </c>
      <c r="BE192" s="12">
        <f t="shared" ca="1" si="188"/>
        <v>192</v>
      </c>
      <c r="BF192" s="12" t="str">
        <f t="shared" ca="1" si="188"/>
        <v/>
      </c>
      <c r="BG192" s="12" t="e">
        <f t="shared" si="188"/>
        <v>#REF!</v>
      </c>
      <c r="BH192" s="12" t="str">
        <f t="shared" ca="1" si="188"/>
        <v/>
      </c>
      <c r="BI192" s="12" t="str">
        <f t="shared" si="188"/>
        <v/>
      </c>
    </row>
    <row r="193" spans="1:61" ht="23.25" customHeight="1" x14ac:dyDescent="0.2">
      <c r="A193" s="1">
        <f ca="1">IF(COUNTIF($D193:$L193," ")=10,"",IF(VLOOKUP(MAX($A$1:A192),$A$1:C192,3,FALSE)=0,"",MAX($A$1:A192)+1))</f>
        <v>193</v>
      </c>
      <c r="B193" s="13" t="str">
        <f>$B190</f>
        <v>Дригичев Е.В.</v>
      </c>
      <c r="C193" s="2" t="str">
        <f ca="1">IF($B193="","",$R$4)</f>
        <v>Ср 25.11.20</v>
      </c>
      <c r="D193" s="14" t="str">
        <f t="shared" ref="D193:K193" ca="1" si="198">IF($B193&gt;"",IF(ISERROR(SEARCH($B193,S$4))," ",MID(S$4,FIND("%курс ",S$4,FIND($B193,S$4))+6,7)&amp;"
("&amp;MID(S$4,FIND("ауд.",S$4,FIND($B193,S$4))+4,FIND("№",S$4,FIND("ауд.",S$4,FIND($B193,S$4)))-(FIND("ауд.",S$4,FIND($B193,S$4))+4))&amp;")"),"")</f>
        <v xml:space="preserve"> </v>
      </c>
      <c r="E193" s="14" t="str">
        <f t="shared" ca="1" si="198"/>
        <v xml:space="preserve"> </v>
      </c>
      <c r="F193" s="14" t="str">
        <f t="shared" ca="1" si="198"/>
        <v>П -11-1
(П-202)</v>
      </c>
      <c r="G193" s="14" t="str">
        <f t="shared" ca="1" si="198"/>
        <v xml:space="preserve"> </v>
      </c>
      <c r="H193" s="14" t="str">
        <f t="shared" ca="1" si="198"/>
        <v>П -11-2
(ДОТ)</v>
      </c>
      <c r="I193" s="14" t="str">
        <f t="shared" ca="1" si="198"/>
        <v>П -11-2
(ДОТ)</v>
      </c>
      <c r="J193" s="14" t="str">
        <f t="shared" ca="1" si="198"/>
        <v xml:space="preserve"> </v>
      </c>
      <c r="K193" s="14" t="str">
        <f t="shared" ca="1" si="198"/>
        <v xml:space="preserve"> </v>
      </c>
      <c r="L193" s="14"/>
      <c r="M193" s="25"/>
      <c r="AD193" s="20" t="str">
        <f t="shared" ca="1" si="196"/>
        <v/>
      </c>
      <c r="AE193" s="20" t="str">
        <f t="shared" ca="1" si="196"/>
        <v/>
      </c>
      <c r="AF193" s="20" t="str">
        <f t="shared" ca="1" si="196"/>
        <v>Ср 25.11.20 11.20 П-202</v>
      </c>
      <c r="AG193" s="20" t="str">
        <f t="shared" ca="1" si="196"/>
        <v/>
      </c>
      <c r="AH193" s="20" t="str">
        <f t="shared" ca="1" si="196"/>
        <v>Ср 25.11.20 13.30 ДОТ)</v>
      </c>
      <c r="AI193" s="20" t="str">
        <f t="shared" ca="1" si="196"/>
        <v>Ср 25.11.20 15.10 ДОТ)</v>
      </c>
      <c r="AJ193" s="20" t="str">
        <f t="shared" ca="1" si="196"/>
        <v/>
      </c>
      <c r="AK193" s="20" t="e">
        <f>IF(#REF!=" ","",IF(#REF!="","",CONCATENATE($C193," ",#REF!," ",MID(#REF!,10,5))))</f>
        <v>#REF!</v>
      </c>
      <c r="AL193" s="20" t="str">
        <f t="shared" ca="1" si="135"/>
        <v/>
      </c>
      <c r="AM193" s="20" t="str">
        <f t="shared" si="135"/>
        <v/>
      </c>
      <c r="AN193" s="11" t="str">
        <f t="shared" ca="1" si="133"/>
        <v>Дригичев</v>
      </c>
      <c r="AO193" s="10" t="str">
        <f t="shared" ca="1" si="190"/>
        <v/>
      </c>
      <c r="AP193" s="10" t="str">
        <f t="shared" ca="1" si="190"/>
        <v/>
      </c>
      <c r="AQ193" s="10" t="str">
        <f t="shared" ca="1" si="190"/>
        <v>Ср 25.11.20 11.20 П-202 Дригичев</v>
      </c>
      <c r="AR193" s="10" t="str">
        <f t="shared" ca="1" si="190"/>
        <v/>
      </c>
      <c r="AS193" s="10" t="str">
        <f t="shared" ca="1" si="190"/>
        <v>Ср 25.11.20 13.30 ДОТ) Дригичев</v>
      </c>
      <c r="AT193" s="10" t="str">
        <f t="shared" ca="1" si="187"/>
        <v>Ср 25.11.20 15.10 ДОТ) Дригичев</v>
      </c>
      <c r="AU193" s="10" t="str">
        <f t="shared" ca="1" si="187"/>
        <v/>
      </c>
      <c r="AV193" s="10" t="e">
        <f t="shared" si="187"/>
        <v>#REF!</v>
      </c>
      <c r="AW193" s="10" t="str">
        <f t="shared" ca="1" si="187"/>
        <v/>
      </c>
      <c r="AX193" s="10" t="str">
        <f t="shared" si="187"/>
        <v/>
      </c>
      <c r="AZ193" s="12" t="str">
        <f t="shared" ca="1" si="191"/>
        <v/>
      </c>
      <c r="BA193" s="12" t="str">
        <f t="shared" ca="1" si="191"/>
        <v/>
      </c>
      <c r="BB193" s="12">
        <f t="shared" ca="1" si="191"/>
        <v>193</v>
      </c>
      <c r="BC193" s="12" t="str">
        <f t="shared" ca="1" si="191"/>
        <v/>
      </c>
      <c r="BD193" s="12">
        <f t="shared" ca="1" si="191"/>
        <v>193</v>
      </c>
      <c r="BE193" s="12">
        <f t="shared" ca="1" si="188"/>
        <v>193</v>
      </c>
      <c r="BF193" s="12" t="str">
        <f t="shared" ca="1" si="188"/>
        <v/>
      </c>
      <c r="BG193" s="12" t="e">
        <f t="shared" si="188"/>
        <v>#REF!</v>
      </c>
      <c r="BH193" s="12" t="str">
        <f t="shared" ca="1" si="188"/>
        <v/>
      </c>
      <c r="BI193" s="12" t="str">
        <f t="shared" si="188"/>
        <v/>
      </c>
    </row>
    <row r="194" spans="1:61" ht="23.25" customHeight="1" x14ac:dyDescent="0.2">
      <c r="A194" s="1">
        <f ca="1">IF(COUNTIF($D194:$L194," ")=10,"",IF(VLOOKUP(MAX($A$1:A193),$A$1:C193,3,FALSE)=0,"",MAX($A$1:A193)+1))</f>
        <v>194</v>
      </c>
      <c r="B194" s="13" t="str">
        <f>$B190</f>
        <v>Дригичев Е.В.</v>
      </c>
      <c r="C194" s="2" t="str">
        <f ca="1">IF($B194="","",$R$5)</f>
        <v>Чт 26.11.20</v>
      </c>
      <c r="D194" s="23" t="str">
        <f t="shared" ref="D194:K194" ca="1" si="199">IF($B194&gt;"",IF(ISERROR(SEARCH($B194,S$5))," ",MID(S$5,FIND("%курс ",S$5,FIND($B194,S$5))+6,7)&amp;"
("&amp;MID(S$5,FIND("ауд.",S$5,FIND($B194,S$5))+4,FIND("№",S$5,FIND("ауд.",S$5,FIND($B194,S$5)))-(FIND("ауд.",S$5,FIND($B194,S$5))+4))&amp;")"),"")</f>
        <v xml:space="preserve"> </v>
      </c>
      <c r="E194" s="23" t="str">
        <f t="shared" ca="1" si="199"/>
        <v xml:space="preserve"> </v>
      </c>
      <c r="F194" s="23" t="str">
        <f t="shared" ca="1" si="199"/>
        <v>П -11-1
(П-306)</v>
      </c>
      <c r="G194" s="23" t="str">
        <f t="shared" ca="1" si="199"/>
        <v xml:space="preserve"> </v>
      </c>
      <c r="H194" s="23" t="str">
        <f t="shared" ca="1" si="199"/>
        <v>П -11-2
(ДОТ)</v>
      </c>
      <c r="I194" s="23" t="str">
        <f t="shared" ca="1" si="199"/>
        <v>П -11-2
(ДОТ)</v>
      </c>
      <c r="J194" s="23" t="str">
        <f t="shared" ca="1" si="199"/>
        <v xml:space="preserve"> </v>
      </c>
      <c r="K194" s="23" t="str">
        <f t="shared" ca="1" si="199"/>
        <v xml:space="preserve"> </v>
      </c>
      <c r="L194" s="23"/>
      <c r="M194" s="17"/>
      <c r="AD194" s="20" t="str">
        <f t="shared" ca="1" si="196"/>
        <v/>
      </c>
      <c r="AE194" s="20" t="str">
        <f t="shared" ca="1" si="196"/>
        <v/>
      </c>
      <c r="AF194" s="20" t="str">
        <f t="shared" ca="1" si="196"/>
        <v>Чт 26.11.20 11.20 П-306</v>
      </c>
      <c r="AG194" s="20" t="str">
        <f t="shared" ca="1" si="196"/>
        <v/>
      </c>
      <c r="AH194" s="20" t="str">
        <f t="shared" ca="1" si="196"/>
        <v>Чт 26.11.20 13.30 ДОТ)</v>
      </c>
      <c r="AI194" s="20" t="str">
        <f t="shared" ca="1" si="196"/>
        <v>Чт 26.11.20 15.10 ДОТ)</v>
      </c>
      <c r="AJ194" s="20" t="str">
        <f t="shared" ca="1" si="196"/>
        <v/>
      </c>
      <c r="AK194" s="20" t="e">
        <f>IF(#REF!=" ","",IF(#REF!="","",CONCATENATE($C194," ",#REF!," ",MID(#REF!,10,5))))</f>
        <v>#REF!</v>
      </c>
      <c r="AL194" s="20" t="str">
        <f t="shared" ca="1" si="135"/>
        <v/>
      </c>
      <c r="AM194" s="20" t="str">
        <f t="shared" si="135"/>
        <v/>
      </c>
      <c r="AN194" s="11" t="str">
        <f t="shared" ref="AN194:AN257" ca="1" si="200">IF(COUNTBLANK(AD194:AM194)=10,"",MID($B194,1,FIND(" ",$B194)-1))</f>
        <v>Дригичев</v>
      </c>
      <c r="AO194" s="10" t="str">
        <f t="shared" ca="1" si="190"/>
        <v/>
      </c>
      <c r="AP194" s="10" t="str">
        <f t="shared" ca="1" si="190"/>
        <v/>
      </c>
      <c r="AQ194" s="10" t="str">
        <f t="shared" ca="1" si="190"/>
        <v>Чт 26.11.20 11.20 П-306 Дригичев</v>
      </c>
      <c r="AR194" s="10" t="str">
        <f t="shared" ca="1" si="190"/>
        <v/>
      </c>
      <c r="AS194" s="10" t="str">
        <f t="shared" ca="1" si="190"/>
        <v>Чт 26.11.20 13.30 ДОТ) Дригичев</v>
      </c>
      <c r="AT194" s="10" t="str">
        <f t="shared" ca="1" si="187"/>
        <v>Чт 26.11.20 15.10 ДОТ) Дригичев</v>
      </c>
      <c r="AU194" s="10" t="str">
        <f t="shared" ca="1" si="187"/>
        <v/>
      </c>
      <c r="AV194" s="10" t="e">
        <f t="shared" si="187"/>
        <v>#REF!</v>
      </c>
      <c r="AW194" s="10" t="str">
        <f t="shared" ca="1" si="187"/>
        <v/>
      </c>
      <c r="AX194" s="10" t="str">
        <f t="shared" si="187"/>
        <v/>
      </c>
      <c r="AZ194" s="12" t="str">
        <f t="shared" ca="1" si="191"/>
        <v/>
      </c>
      <c r="BA194" s="12" t="str">
        <f t="shared" ca="1" si="191"/>
        <v/>
      </c>
      <c r="BB194" s="12">
        <f t="shared" ca="1" si="191"/>
        <v>194</v>
      </c>
      <c r="BC194" s="12" t="str">
        <f t="shared" ca="1" si="191"/>
        <v/>
      </c>
      <c r="BD194" s="12">
        <f t="shared" ca="1" si="191"/>
        <v>194</v>
      </c>
      <c r="BE194" s="12">
        <f t="shared" ca="1" si="188"/>
        <v>194</v>
      </c>
      <c r="BF194" s="12" t="str">
        <f t="shared" ca="1" si="188"/>
        <v/>
      </c>
      <c r="BG194" s="12" t="e">
        <f t="shared" si="188"/>
        <v>#REF!</v>
      </c>
      <c r="BH194" s="12" t="str">
        <f t="shared" ca="1" si="188"/>
        <v/>
      </c>
      <c r="BI194" s="12" t="str">
        <f t="shared" si="188"/>
        <v/>
      </c>
    </row>
    <row r="195" spans="1:61" ht="23.25" customHeight="1" x14ac:dyDescent="0.2">
      <c r="A195" s="1">
        <f ca="1">IF(COUNTIF($D195:$L195," ")=10,"",IF(VLOOKUP(MAX($A$1:A194),$A$1:C194,3,FALSE)=0,"",MAX($A$1:A194)+1))</f>
        <v>195</v>
      </c>
      <c r="B195" s="13" t="str">
        <f>$B190</f>
        <v>Дригичев Е.В.</v>
      </c>
      <c r="C195" s="2" t="str">
        <f ca="1">IF($B195="","",$R$6)</f>
        <v>Пт 27.11.20</v>
      </c>
      <c r="D195" s="23" t="str">
        <f t="shared" ref="D195:K195" ca="1" si="201">IF($B195&gt;"",IF(ISERROR(SEARCH($B195,S$6))," ",MID(S$6,FIND("%курс ",S$6,FIND($B195,S$6))+6,7)&amp;"
("&amp;MID(S$6,FIND("ауд.",S$6,FIND($B195,S$6))+4,FIND("№",S$6,FIND("ауд.",S$6,FIND($B195,S$6)))-(FIND("ауд.",S$6,FIND($B195,S$6))+4))&amp;")"),"")</f>
        <v xml:space="preserve"> </v>
      </c>
      <c r="E195" s="23" t="str">
        <f t="shared" ca="1" si="201"/>
        <v>П -11-3
(П-110)</v>
      </c>
      <c r="F195" s="23" t="str">
        <f t="shared" ca="1" si="201"/>
        <v>П -11-1
(П-302)</v>
      </c>
      <c r="G195" s="23" t="str">
        <f t="shared" ca="1" si="201"/>
        <v xml:space="preserve"> </v>
      </c>
      <c r="H195" s="23" t="str">
        <f t="shared" ca="1" si="201"/>
        <v>П -11-2
(ДОТ)</v>
      </c>
      <c r="I195" s="23" t="str">
        <f t="shared" ca="1" si="201"/>
        <v>П -9 -2
(ДОТ)</v>
      </c>
      <c r="J195" s="23" t="str">
        <f t="shared" ca="1" si="201"/>
        <v xml:space="preserve"> </v>
      </c>
      <c r="K195" s="23" t="str">
        <f t="shared" ca="1" si="201"/>
        <v xml:space="preserve"> </v>
      </c>
      <c r="L195" s="23"/>
      <c r="M195" s="25"/>
      <c r="AD195" s="20" t="str">
        <f t="shared" ca="1" si="196"/>
        <v/>
      </c>
      <c r="AE195" s="20" t="str">
        <f t="shared" ca="1" si="196"/>
        <v>Пт 27.11.20  9.40 П-110</v>
      </c>
      <c r="AF195" s="20" t="str">
        <f t="shared" ca="1" si="196"/>
        <v>Пт 27.11.20 11.20 П-302</v>
      </c>
      <c r="AG195" s="20" t="str">
        <f t="shared" ca="1" si="196"/>
        <v/>
      </c>
      <c r="AH195" s="20" t="str">
        <f t="shared" ca="1" si="196"/>
        <v>Пт 27.11.20 13.30 ДОТ)</v>
      </c>
      <c r="AI195" s="20" t="str">
        <f t="shared" ca="1" si="196"/>
        <v>Пт 27.11.20 15.10 ДОТ)</v>
      </c>
      <c r="AJ195" s="20" t="str">
        <f t="shared" ca="1" si="196"/>
        <v/>
      </c>
      <c r="AK195" s="20" t="e">
        <f>IF(#REF!=" ","",IF(#REF!="","",CONCATENATE($C195," ",#REF!," ",MID(#REF!,10,5))))</f>
        <v>#REF!</v>
      </c>
      <c r="AL195" s="20" t="str">
        <f t="shared" ref="AL195:AM258" ca="1" si="202">IF(K195=" ","",IF(K195="","",CONCATENATE($C195," ",K$1," ",MID(K195,10,5))))</f>
        <v/>
      </c>
      <c r="AM195" s="20" t="str">
        <f t="shared" si="202"/>
        <v/>
      </c>
      <c r="AN195" s="11" t="str">
        <f t="shared" ca="1" si="200"/>
        <v>Дригичев</v>
      </c>
      <c r="AO195" s="10" t="str">
        <f t="shared" ca="1" si="190"/>
        <v/>
      </c>
      <c r="AP195" s="10" t="str">
        <f t="shared" ca="1" si="190"/>
        <v>Пт 27.11.20  9.40 П-110 Дригичев</v>
      </c>
      <c r="AQ195" s="10" t="str">
        <f t="shared" ca="1" si="190"/>
        <v>Пт 27.11.20 11.20 П-302 Дригичев</v>
      </c>
      <c r="AR195" s="10" t="str">
        <f t="shared" ca="1" si="190"/>
        <v/>
      </c>
      <c r="AS195" s="10" t="str">
        <f t="shared" ca="1" si="190"/>
        <v>Пт 27.11.20 13.30 ДОТ) Дригичев</v>
      </c>
      <c r="AT195" s="10" t="str">
        <f t="shared" ca="1" si="187"/>
        <v>Пт 27.11.20 15.10 ДОТ) Дригичев</v>
      </c>
      <c r="AU195" s="10" t="str">
        <f t="shared" ca="1" si="187"/>
        <v/>
      </c>
      <c r="AV195" s="10" t="e">
        <f t="shared" si="187"/>
        <v>#REF!</v>
      </c>
      <c r="AW195" s="10" t="str">
        <f t="shared" ca="1" si="187"/>
        <v/>
      </c>
      <c r="AX195" s="10" t="str">
        <f t="shared" si="187"/>
        <v/>
      </c>
      <c r="AZ195" s="12" t="str">
        <f t="shared" ca="1" si="191"/>
        <v/>
      </c>
      <c r="BA195" s="12">
        <f t="shared" ca="1" si="191"/>
        <v>195</v>
      </c>
      <c r="BB195" s="12">
        <f t="shared" ca="1" si="191"/>
        <v>195</v>
      </c>
      <c r="BC195" s="12" t="str">
        <f t="shared" ca="1" si="191"/>
        <v/>
      </c>
      <c r="BD195" s="12">
        <f t="shared" ca="1" si="191"/>
        <v>195</v>
      </c>
      <c r="BE195" s="12">
        <f t="shared" ca="1" si="188"/>
        <v>195</v>
      </c>
      <c r="BF195" s="12" t="str">
        <f t="shared" ca="1" si="188"/>
        <v/>
      </c>
      <c r="BG195" s="12" t="e">
        <f t="shared" si="188"/>
        <v>#REF!</v>
      </c>
      <c r="BH195" s="12" t="str">
        <f t="shared" ca="1" si="188"/>
        <v/>
      </c>
      <c r="BI195" s="12" t="str">
        <f t="shared" si="188"/>
        <v/>
      </c>
    </row>
    <row r="196" spans="1:61" ht="23.25" customHeight="1" x14ac:dyDescent="0.2">
      <c r="A196" s="1">
        <f ca="1">IF(COUNTIF($D196:$L196," ")=10,"",IF(VLOOKUP(MAX($A$1:A195),$A$1:C195,3,FALSE)=0,"",MAX($A$1:A195)+1))</f>
        <v>196</v>
      </c>
      <c r="B196" s="13" t="str">
        <f>$B190</f>
        <v>Дригичев Е.В.</v>
      </c>
      <c r="C196" s="2" t="str">
        <f ca="1">IF($B196="","",$R$7)</f>
        <v>Сб 28.11.20</v>
      </c>
      <c r="D196" s="23" t="str">
        <f t="shared" ref="D196:K196" ca="1" si="203">IF($B196&gt;"",IF(ISERROR(SEARCH($B196,S$7))," ",MID(S$7,FIND("%курс ",S$7,FIND($B196,S$7))+6,7)&amp;"
("&amp;MID(S$7,FIND("ауд.",S$7,FIND($B196,S$7))+4,FIND("№",S$7,FIND("ауд.",S$7,FIND($B196,S$7)))-(FIND("ауд.",S$7,FIND($B196,S$7))+4))&amp;")"),"")</f>
        <v xml:space="preserve"> </v>
      </c>
      <c r="E196" s="23" t="str">
        <f t="shared" ca="1" si="203"/>
        <v xml:space="preserve"> </v>
      </c>
      <c r="F196" s="23" t="str">
        <f t="shared" ca="1" si="203"/>
        <v xml:space="preserve"> </v>
      </c>
      <c r="G196" s="23" t="str">
        <f t="shared" ca="1" si="203"/>
        <v xml:space="preserve"> </v>
      </c>
      <c r="H196" s="23" t="str">
        <f t="shared" ca="1" si="203"/>
        <v xml:space="preserve"> </v>
      </c>
      <c r="I196" s="23" t="str">
        <f t="shared" ca="1" si="203"/>
        <v xml:space="preserve"> </v>
      </c>
      <c r="J196" s="23" t="str">
        <f t="shared" ca="1" si="203"/>
        <v xml:space="preserve"> </v>
      </c>
      <c r="K196" s="23" t="str">
        <f t="shared" ca="1" si="203"/>
        <v xml:space="preserve"> </v>
      </c>
      <c r="L196" s="23"/>
      <c r="M196" s="25"/>
      <c r="AD196" s="20" t="str">
        <f t="shared" ca="1" si="196"/>
        <v/>
      </c>
      <c r="AE196" s="20" t="str">
        <f t="shared" ca="1" si="196"/>
        <v/>
      </c>
      <c r="AF196" s="20" t="str">
        <f t="shared" ca="1" si="196"/>
        <v/>
      </c>
      <c r="AG196" s="20" t="str">
        <f t="shared" ca="1" si="196"/>
        <v/>
      </c>
      <c r="AH196" s="20" t="str">
        <f t="shared" ca="1" si="196"/>
        <v/>
      </c>
      <c r="AI196" s="20" t="str">
        <f t="shared" ca="1" si="196"/>
        <v/>
      </c>
      <c r="AJ196" s="20" t="str">
        <f t="shared" ca="1" si="196"/>
        <v/>
      </c>
      <c r="AK196" s="20" t="e">
        <f>IF(#REF!=" ","",IF(#REF!="","",CONCATENATE($C196," ",#REF!," ",MID(#REF!,10,5))))</f>
        <v>#REF!</v>
      </c>
      <c r="AL196" s="20" t="str">
        <f t="shared" ca="1" si="202"/>
        <v/>
      </c>
      <c r="AM196" s="20" t="str">
        <f t="shared" si="202"/>
        <v/>
      </c>
      <c r="AN196" s="11" t="str">
        <f t="shared" ca="1" si="200"/>
        <v>Дригичев</v>
      </c>
      <c r="AO196" s="10" t="str">
        <f t="shared" ca="1" si="190"/>
        <v/>
      </c>
      <c r="AP196" s="10" t="str">
        <f t="shared" ca="1" si="190"/>
        <v/>
      </c>
      <c r="AQ196" s="10" t="str">
        <f t="shared" ca="1" si="190"/>
        <v/>
      </c>
      <c r="AR196" s="10" t="str">
        <f t="shared" ca="1" si="190"/>
        <v/>
      </c>
      <c r="AS196" s="10" t="str">
        <f t="shared" ca="1" si="190"/>
        <v/>
      </c>
      <c r="AT196" s="10" t="str">
        <f t="shared" ca="1" si="187"/>
        <v/>
      </c>
      <c r="AU196" s="10" t="str">
        <f t="shared" ca="1" si="187"/>
        <v/>
      </c>
      <c r="AV196" s="10" t="e">
        <f t="shared" si="187"/>
        <v>#REF!</v>
      </c>
      <c r="AW196" s="10" t="str">
        <f t="shared" ca="1" si="187"/>
        <v/>
      </c>
      <c r="AX196" s="10" t="str">
        <f t="shared" si="187"/>
        <v/>
      </c>
      <c r="AZ196" s="12" t="str">
        <f t="shared" ca="1" si="191"/>
        <v/>
      </c>
      <c r="BA196" s="12" t="str">
        <f t="shared" ca="1" si="191"/>
        <v/>
      </c>
      <c r="BB196" s="12" t="str">
        <f t="shared" ca="1" si="191"/>
        <v/>
      </c>
      <c r="BC196" s="12" t="str">
        <f t="shared" ca="1" si="191"/>
        <v/>
      </c>
      <c r="BD196" s="12" t="str">
        <f t="shared" ca="1" si="191"/>
        <v/>
      </c>
      <c r="BE196" s="12" t="str">
        <f t="shared" ca="1" si="188"/>
        <v/>
      </c>
      <c r="BF196" s="12" t="str">
        <f t="shared" ca="1" si="188"/>
        <v/>
      </c>
      <c r="BG196" s="12" t="e">
        <f t="shared" si="188"/>
        <v>#REF!</v>
      </c>
      <c r="BH196" s="12" t="str">
        <f t="shared" ca="1" si="188"/>
        <v/>
      </c>
      <c r="BI196" s="12" t="str">
        <f t="shared" si="188"/>
        <v/>
      </c>
    </row>
    <row r="197" spans="1:61" ht="23.25" customHeight="1" x14ac:dyDescent="0.2">
      <c r="A197" s="1">
        <f ca="1">IF(COUNTIF($D197:$L197," ")=10,"",IF(VLOOKUP(MAX($A$1:A196),$A$1:C196,3,FALSE)=0,"",MAX($A$1:A196)+1))</f>
        <v>197</v>
      </c>
      <c r="B197" s="13" t="str">
        <f>$B190</f>
        <v>Дригичев Е.В.</v>
      </c>
      <c r="C197" s="2" t="str">
        <f ca="1">IF($B197="","",$R$8)</f>
        <v>Вс 29.11.20</v>
      </c>
      <c r="D197" s="23" t="str">
        <f t="shared" ref="D197:K197" ca="1" si="204">IF($B197&gt;"",IF(ISERROR(SEARCH($B197,S$8))," ",MID(S$8,FIND("%курс ",S$8,FIND($B197,S$8))+6,7)&amp;"
("&amp;MID(S$8,FIND("ауд.",S$8,FIND($B197,S$8))+4,FIND("№",S$8,FIND("ауд.",S$8,FIND($B197,S$8)))-(FIND("ауд.",S$8,FIND($B197,S$8))+4))&amp;")"),"")</f>
        <v xml:space="preserve"> </v>
      </c>
      <c r="E197" s="23" t="str">
        <f t="shared" ca="1" si="204"/>
        <v xml:space="preserve"> </v>
      </c>
      <c r="F197" s="23" t="str">
        <f t="shared" ca="1" si="204"/>
        <v xml:space="preserve"> </v>
      </c>
      <c r="G197" s="23" t="str">
        <f t="shared" ca="1" si="204"/>
        <v xml:space="preserve"> </v>
      </c>
      <c r="H197" s="23" t="str">
        <f t="shared" ca="1" si="204"/>
        <v xml:space="preserve"> </v>
      </c>
      <c r="I197" s="23" t="str">
        <f t="shared" ca="1" si="204"/>
        <v xml:space="preserve"> </v>
      </c>
      <c r="J197" s="23" t="str">
        <f t="shared" ca="1" si="204"/>
        <v xml:space="preserve"> </v>
      </c>
      <c r="K197" s="23" t="str">
        <f t="shared" ca="1" si="204"/>
        <v xml:space="preserve"> </v>
      </c>
      <c r="L197" s="23"/>
      <c r="M197" s="25"/>
      <c r="AD197" s="20" t="str">
        <f t="shared" ca="1" si="196"/>
        <v/>
      </c>
      <c r="AE197" s="20" t="str">
        <f t="shared" ca="1" si="196"/>
        <v/>
      </c>
      <c r="AF197" s="20" t="str">
        <f t="shared" ca="1" si="196"/>
        <v/>
      </c>
      <c r="AG197" s="20" t="str">
        <f t="shared" ca="1" si="196"/>
        <v/>
      </c>
      <c r="AH197" s="20" t="str">
        <f t="shared" ca="1" si="196"/>
        <v/>
      </c>
      <c r="AI197" s="20" t="str">
        <f t="shared" ca="1" si="196"/>
        <v/>
      </c>
      <c r="AJ197" s="20" t="str">
        <f t="shared" ca="1" si="196"/>
        <v/>
      </c>
      <c r="AK197" s="20" t="e">
        <f>IF(#REF!=" ","",IF(#REF!="","",CONCATENATE($C197," ",#REF!," ",MID(#REF!,10,5))))</f>
        <v>#REF!</v>
      </c>
      <c r="AL197" s="20" t="str">
        <f t="shared" ca="1" si="202"/>
        <v/>
      </c>
      <c r="AM197" s="20" t="str">
        <f t="shared" si="202"/>
        <v/>
      </c>
      <c r="AN197" s="11" t="str">
        <f t="shared" ca="1" si="200"/>
        <v>Дригичев</v>
      </c>
      <c r="AO197" s="10" t="str">
        <f t="shared" ca="1" si="190"/>
        <v/>
      </c>
      <c r="AP197" s="10" t="str">
        <f t="shared" ca="1" si="190"/>
        <v/>
      </c>
      <c r="AQ197" s="10" t="str">
        <f t="shared" ca="1" si="190"/>
        <v/>
      </c>
      <c r="AR197" s="10" t="str">
        <f t="shared" ca="1" si="190"/>
        <v/>
      </c>
      <c r="AS197" s="10" t="str">
        <f t="shared" ca="1" si="190"/>
        <v/>
      </c>
      <c r="AT197" s="10" t="str">
        <f t="shared" ca="1" si="187"/>
        <v/>
      </c>
      <c r="AU197" s="10" t="str">
        <f t="shared" ca="1" si="187"/>
        <v/>
      </c>
      <c r="AV197" s="10" t="e">
        <f t="shared" si="187"/>
        <v>#REF!</v>
      </c>
      <c r="AW197" s="10" t="str">
        <f t="shared" ca="1" si="187"/>
        <v/>
      </c>
      <c r="AX197" s="10" t="str">
        <f t="shared" si="187"/>
        <v/>
      </c>
      <c r="AZ197" s="12" t="str">
        <f t="shared" ca="1" si="191"/>
        <v/>
      </c>
      <c r="BA197" s="12" t="str">
        <f t="shared" ca="1" si="191"/>
        <v/>
      </c>
      <c r="BB197" s="12" t="str">
        <f t="shared" ca="1" si="191"/>
        <v/>
      </c>
      <c r="BC197" s="12" t="str">
        <f t="shared" ca="1" si="191"/>
        <v/>
      </c>
      <c r="BD197" s="12" t="str">
        <f t="shared" ca="1" si="191"/>
        <v/>
      </c>
      <c r="BE197" s="12" t="str">
        <f t="shared" ca="1" si="188"/>
        <v/>
      </c>
      <c r="BF197" s="12" t="str">
        <f t="shared" ca="1" si="188"/>
        <v/>
      </c>
      <c r="BG197" s="12" t="e">
        <f t="shared" si="188"/>
        <v>#REF!</v>
      </c>
      <c r="BH197" s="12" t="str">
        <f t="shared" ca="1" si="188"/>
        <v/>
      </c>
      <c r="BI197" s="12" t="str">
        <f t="shared" si="188"/>
        <v/>
      </c>
    </row>
    <row r="198" spans="1:61" ht="23.25" customHeight="1" x14ac:dyDescent="0.2">
      <c r="A198" s="1">
        <f ca="1">IF(COUNTIF($D198:$L198," ")=10,"",IF(VLOOKUP(MAX($A$1:A197),$A$1:C197,3,FALSE)=0,"",MAX($A$1:A197)+1))</f>
        <v>198</v>
      </c>
      <c r="C198" s="2"/>
      <c r="D198" s="23"/>
      <c r="E198" s="23"/>
      <c r="F198" s="23"/>
      <c r="G198" s="23"/>
      <c r="H198" s="23"/>
      <c r="I198" s="23"/>
      <c r="J198" s="23"/>
      <c r="K198" s="23"/>
      <c r="L198" s="23"/>
      <c r="M198" s="25"/>
      <c r="AD198" s="20"/>
      <c r="AE198" s="20"/>
      <c r="AF198" s="20"/>
      <c r="AG198" s="20"/>
      <c r="AH198" s="20"/>
      <c r="AI198" s="20"/>
      <c r="AJ198" s="20"/>
      <c r="AK198" s="20"/>
      <c r="AL198" s="20"/>
      <c r="AM198" s="20"/>
      <c r="AN198" s="11" t="str">
        <f t="shared" si="200"/>
        <v/>
      </c>
      <c r="AO198" s="10" t="str">
        <f t="shared" si="190"/>
        <v/>
      </c>
      <c r="AP198" s="10" t="str">
        <f t="shared" si="190"/>
        <v/>
      </c>
      <c r="AQ198" s="10" t="str">
        <f t="shared" si="190"/>
        <v/>
      </c>
      <c r="AR198" s="10" t="str">
        <f t="shared" si="190"/>
        <v/>
      </c>
      <c r="AS198" s="10" t="str">
        <f t="shared" si="190"/>
        <v/>
      </c>
      <c r="AT198" s="10" t="str">
        <f t="shared" si="187"/>
        <v/>
      </c>
      <c r="AU198" s="10" t="str">
        <f t="shared" si="187"/>
        <v/>
      </c>
      <c r="AV198" s="10" t="str">
        <f t="shared" si="187"/>
        <v/>
      </c>
      <c r="AW198" s="10" t="str">
        <f t="shared" si="187"/>
        <v/>
      </c>
      <c r="AX198" s="10" t="str">
        <f t="shared" si="187"/>
        <v/>
      </c>
      <c r="AZ198" s="12" t="str">
        <f t="shared" si="191"/>
        <v/>
      </c>
      <c r="BA198" s="12" t="str">
        <f t="shared" si="191"/>
        <v/>
      </c>
      <c r="BB198" s="12" t="str">
        <f t="shared" si="191"/>
        <v/>
      </c>
      <c r="BC198" s="12" t="str">
        <f t="shared" si="191"/>
        <v/>
      </c>
      <c r="BD198" s="12" t="str">
        <f t="shared" si="191"/>
        <v/>
      </c>
      <c r="BE198" s="12" t="str">
        <f t="shared" si="188"/>
        <v/>
      </c>
      <c r="BF198" s="12" t="str">
        <f t="shared" si="188"/>
        <v/>
      </c>
      <c r="BG198" s="12" t="str">
        <f t="shared" si="188"/>
        <v/>
      </c>
      <c r="BH198" s="12" t="str">
        <f t="shared" si="188"/>
        <v/>
      </c>
      <c r="BI198" s="12" t="str">
        <f t="shared" si="188"/>
        <v/>
      </c>
    </row>
    <row r="199" spans="1:61" ht="23.25" customHeight="1" x14ac:dyDescent="0.2">
      <c r="A199" s="1">
        <f ca="1">IF(COUNTIF($D200:$L206," ")=70,"",MAX($A$1:A198)+1)</f>
        <v>199</v>
      </c>
      <c r="B199" s="2" t="str">
        <f>IF($C199="","",$C199)</f>
        <v>Жилякова К.В.</v>
      </c>
      <c r="C199" s="3" t="str">
        <f>IF(ISERROR(VLOOKUP((ROW()-1)/9+1,'[1]Преподавательский состав'!$A$2:$B$181,2,FALSE)),"",VLOOKUP((ROW()-1)/9+1,'[1]Преподавательский состав'!$A$2:$B$181,2,FALSE))</f>
        <v>Жилякова К.В.</v>
      </c>
      <c r="D199" s="3" t="str">
        <f>IF($C199="","",T(" 8.00"))</f>
        <v xml:space="preserve"> 8.00</v>
      </c>
      <c r="E199" s="3" t="str">
        <f>IF($C199="","",T(" 9.40"))</f>
        <v xml:space="preserve"> 9.40</v>
      </c>
      <c r="F199" s="3" t="str">
        <f>IF($C199="","",T("11.20"))</f>
        <v>11.20</v>
      </c>
      <c r="G199" s="4" t="str">
        <f>IF($C199="","",T(""))</f>
        <v/>
      </c>
      <c r="H199" s="4" t="str">
        <f>IF($C199="","",T("13.30"))</f>
        <v>13.30</v>
      </c>
      <c r="I199" s="4" t="str">
        <f>IF($C199="","",T("15.10"))</f>
        <v>15.10</v>
      </c>
      <c r="J199" s="3" t="str">
        <f>IF($C199="","",T("17.00"))</f>
        <v>17.00</v>
      </c>
      <c r="K199" s="3" t="str">
        <f>IF($C199="","",T("18.40"))</f>
        <v>18.40</v>
      </c>
      <c r="L199" s="3"/>
      <c r="M199" s="25"/>
      <c r="AD199" s="20"/>
      <c r="AE199" s="20"/>
      <c r="AF199" s="20"/>
      <c r="AG199" s="20"/>
      <c r="AH199" s="20"/>
      <c r="AI199" s="20"/>
      <c r="AJ199" s="20"/>
      <c r="AK199" s="20"/>
      <c r="AL199" s="20"/>
      <c r="AM199" s="20"/>
      <c r="AN199" s="11" t="str">
        <f t="shared" si="200"/>
        <v/>
      </c>
      <c r="AO199" s="10" t="str">
        <f t="shared" si="190"/>
        <v/>
      </c>
      <c r="AP199" s="10" t="str">
        <f t="shared" si="190"/>
        <v/>
      </c>
      <c r="AQ199" s="10" t="str">
        <f t="shared" si="190"/>
        <v/>
      </c>
      <c r="AR199" s="10" t="str">
        <f t="shared" si="190"/>
        <v/>
      </c>
      <c r="AS199" s="10" t="str">
        <f t="shared" si="190"/>
        <v/>
      </c>
      <c r="AT199" s="10" t="str">
        <f t="shared" si="187"/>
        <v/>
      </c>
      <c r="AU199" s="10" t="str">
        <f t="shared" si="187"/>
        <v/>
      </c>
      <c r="AV199" s="10" t="str">
        <f t="shared" si="187"/>
        <v/>
      </c>
      <c r="AW199" s="10" t="str">
        <f t="shared" si="187"/>
        <v/>
      </c>
      <c r="AX199" s="10" t="str">
        <f t="shared" si="187"/>
        <v/>
      </c>
      <c r="AZ199" s="12" t="str">
        <f t="shared" si="191"/>
        <v/>
      </c>
      <c r="BA199" s="12" t="str">
        <f t="shared" si="191"/>
        <v/>
      </c>
      <c r="BB199" s="12" t="str">
        <f t="shared" si="191"/>
        <v/>
      </c>
      <c r="BC199" s="12" t="str">
        <f t="shared" si="191"/>
        <v/>
      </c>
      <c r="BD199" s="12" t="str">
        <f t="shared" si="191"/>
        <v/>
      </c>
      <c r="BE199" s="12" t="str">
        <f t="shared" si="188"/>
        <v/>
      </c>
      <c r="BF199" s="12" t="str">
        <f t="shared" si="188"/>
        <v/>
      </c>
      <c r="BG199" s="12" t="str">
        <f t="shared" si="188"/>
        <v/>
      </c>
      <c r="BH199" s="12" t="str">
        <f t="shared" si="188"/>
        <v/>
      </c>
      <c r="BI199" s="12" t="str">
        <f t="shared" si="188"/>
        <v/>
      </c>
    </row>
    <row r="200" spans="1:61" ht="23.25" customHeight="1" x14ac:dyDescent="0.2">
      <c r="A200" s="1">
        <f ca="1">IF(COUNTIF($D200:$L200," ")=10,"",IF(VLOOKUP(MAX($A$1:A199),$A$1:C199,3,FALSE)=0,"",MAX($A$1:A199)+1))</f>
        <v>200</v>
      </c>
      <c r="B200" s="13" t="str">
        <f>$B199</f>
        <v>Жилякова К.В.</v>
      </c>
      <c r="C200" s="2" t="str">
        <f ca="1">IF($B200="","",$R$2)</f>
        <v>Пн 23.11.20</v>
      </c>
      <c r="D200" s="14" t="str">
        <f t="shared" ref="D200:K200" ca="1" si="205">IF($B200&gt;"",IF(ISERROR(SEARCH($B200,S$2))," ",MID(S$2,FIND("%курс ",S$2,FIND($B200,S$2))+6,7)&amp;"
("&amp;MID(S$2,FIND("ауд.",S$2,FIND($B200,S$2))+4,FIND("№",S$2,FIND("ауд.",S$2,FIND($B200,S$2)))-(FIND("ауд.",S$2,FIND($B200,S$2))+4))&amp;")"),"")</f>
        <v xml:space="preserve"> </v>
      </c>
      <c r="E200" s="14" t="str">
        <f t="shared" ca="1" si="205"/>
        <v xml:space="preserve"> </v>
      </c>
      <c r="F200" s="14" t="str">
        <f t="shared" ca="1" si="205"/>
        <v xml:space="preserve"> </v>
      </c>
      <c r="G200" s="14" t="str">
        <f t="shared" ca="1" si="205"/>
        <v xml:space="preserve"> </v>
      </c>
      <c r="H200" s="14" t="str">
        <f t="shared" ca="1" si="205"/>
        <v xml:space="preserve"> </v>
      </c>
      <c r="I200" s="14" t="str">
        <f t="shared" ca="1" si="205"/>
        <v xml:space="preserve"> </v>
      </c>
      <c r="J200" s="14" t="str">
        <f t="shared" ca="1" si="205"/>
        <v xml:space="preserve"> </v>
      </c>
      <c r="K200" s="14" t="str">
        <f t="shared" ca="1" si="205"/>
        <v xml:space="preserve"> </v>
      </c>
      <c r="L200" s="14"/>
      <c r="M200" s="25"/>
      <c r="AD200" s="20" t="str">
        <f t="shared" ref="AD200:AJ206" ca="1" si="206">IF(D200=" ","",IF(D200="","",CONCATENATE($C200," ",D$1," ",MID(D200,10,5))))</f>
        <v/>
      </c>
      <c r="AE200" s="20" t="str">
        <f t="shared" ca="1" si="206"/>
        <v/>
      </c>
      <c r="AF200" s="20" t="str">
        <f t="shared" ca="1" si="206"/>
        <v/>
      </c>
      <c r="AG200" s="20" t="str">
        <f t="shared" ca="1" si="206"/>
        <v/>
      </c>
      <c r="AH200" s="20" t="str">
        <f t="shared" ca="1" si="206"/>
        <v/>
      </c>
      <c r="AI200" s="20" t="str">
        <f t="shared" ca="1" si="206"/>
        <v/>
      </c>
      <c r="AJ200" s="20" t="str">
        <f t="shared" ca="1" si="206"/>
        <v/>
      </c>
      <c r="AK200" s="20" t="e">
        <f>IF(#REF!=" ","",IF(#REF!="","",CONCATENATE($C200," ",#REF!," ",MID(#REF!,10,5))))</f>
        <v>#REF!</v>
      </c>
      <c r="AL200" s="20" t="str">
        <f t="shared" ca="1" si="202"/>
        <v/>
      </c>
      <c r="AM200" s="20" t="str">
        <f t="shared" si="202"/>
        <v/>
      </c>
      <c r="AN200" s="11" t="str">
        <f t="shared" ca="1" si="200"/>
        <v>Жилякова</v>
      </c>
      <c r="AO200" s="10" t="str">
        <f t="shared" ca="1" si="190"/>
        <v/>
      </c>
      <c r="AP200" s="10" t="str">
        <f t="shared" ca="1" si="190"/>
        <v/>
      </c>
      <c r="AQ200" s="10" t="str">
        <f t="shared" ca="1" si="190"/>
        <v/>
      </c>
      <c r="AR200" s="10" t="str">
        <f t="shared" ca="1" si="190"/>
        <v/>
      </c>
      <c r="AS200" s="10" t="str">
        <f t="shared" ca="1" si="190"/>
        <v/>
      </c>
      <c r="AT200" s="10" t="str">
        <f t="shared" ca="1" si="187"/>
        <v/>
      </c>
      <c r="AU200" s="10" t="str">
        <f t="shared" ca="1" si="187"/>
        <v/>
      </c>
      <c r="AV200" s="10" t="e">
        <f t="shared" si="187"/>
        <v>#REF!</v>
      </c>
      <c r="AW200" s="10" t="str">
        <f t="shared" ca="1" si="187"/>
        <v/>
      </c>
      <c r="AX200" s="10" t="str">
        <f t="shared" si="187"/>
        <v/>
      </c>
      <c r="AZ200" s="12" t="str">
        <f t="shared" ca="1" si="191"/>
        <v/>
      </c>
      <c r="BA200" s="12" t="str">
        <f t="shared" ca="1" si="191"/>
        <v/>
      </c>
      <c r="BB200" s="12" t="str">
        <f t="shared" ca="1" si="191"/>
        <v/>
      </c>
      <c r="BC200" s="12" t="str">
        <f t="shared" ca="1" si="191"/>
        <v/>
      </c>
      <c r="BD200" s="12" t="str">
        <f t="shared" ca="1" si="191"/>
        <v/>
      </c>
      <c r="BE200" s="12" t="str">
        <f t="shared" ca="1" si="188"/>
        <v/>
      </c>
      <c r="BF200" s="12" t="str">
        <f t="shared" ca="1" si="188"/>
        <v/>
      </c>
      <c r="BG200" s="12" t="e">
        <f t="shared" si="188"/>
        <v>#REF!</v>
      </c>
      <c r="BH200" s="12" t="str">
        <f t="shared" ca="1" si="188"/>
        <v/>
      </c>
      <c r="BI200" s="12" t="str">
        <f t="shared" si="188"/>
        <v/>
      </c>
    </row>
    <row r="201" spans="1:61" ht="23.25" customHeight="1" x14ac:dyDescent="0.2">
      <c r="A201" s="1">
        <f ca="1">IF(COUNTIF($D201:$L201," ")=10,"",IF(VLOOKUP(MAX($A$1:A200),$A$1:C200,3,FALSE)=0,"",MAX($A$1:A200)+1))</f>
        <v>201</v>
      </c>
      <c r="B201" s="13" t="str">
        <f>$B199</f>
        <v>Жилякова К.В.</v>
      </c>
      <c r="C201" s="2" t="str">
        <f ca="1">IF($B201="","",$R$3)</f>
        <v>Вт 24.11.20</v>
      </c>
      <c r="D201" s="14" t="str">
        <f t="shared" ref="D201:K201" ca="1" si="207">IF($B201&gt;"",IF(ISERROR(SEARCH($B201,S$3))," ",MID(S$3,FIND("%курс ",S$3,FIND($B201,S$3))+6,7)&amp;"
("&amp;MID(S$3,FIND("ауд.",S$3,FIND($B201,S$3))+4,FIND("№",S$3,FIND("ауд.",S$3,FIND($B201,S$3)))-(FIND("ауд.",S$3,FIND($B201,S$3))+4))&amp;")"),"")</f>
        <v xml:space="preserve"> </v>
      </c>
      <c r="E201" s="14" t="str">
        <f t="shared" ca="1" si="207"/>
        <v xml:space="preserve"> </v>
      </c>
      <c r="F201" s="14" t="str">
        <f t="shared" ca="1" si="207"/>
        <v xml:space="preserve"> </v>
      </c>
      <c r="G201" s="14" t="str">
        <f t="shared" ca="1" si="207"/>
        <v xml:space="preserve"> </v>
      </c>
      <c r="H201" s="14" t="str">
        <f t="shared" ca="1" si="207"/>
        <v xml:space="preserve"> </v>
      </c>
      <c r="I201" s="14" t="str">
        <f t="shared" ca="1" si="207"/>
        <v xml:space="preserve"> </v>
      </c>
      <c r="J201" s="14" t="str">
        <f t="shared" ca="1" si="207"/>
        <v xml:space="preserve"> </v>
      </c>
      <c r="K201" s="14" t="str">
        <f t="shared" ca="1" si="207"/>
        <v xml:space="preserve"> </v>
      </c>
      <c r="L201" s="14"/>
      <c r="M201" s="25"/>
      <c r="AD201" s="20" t="str">
        <f t="shared" ca="1" si="206"/>
        <v/>
      </c>
      <c r="AE201" s="20" t="str">
        <f t="shared" ca="1" si="206"/>
        <v/>
      </c>
      <c r="AF201" s="20" t="str">
        <f t="shared" ca="1" si="206"/>
        <v/>
      </c>
      <c r="AG201" s="20" t="str">
        <f t="shared" ca="1" si="206"/>
        <v/>
      </c>
      <c r="AH201" s="20" t="str">
        <f t="shared" ca="1" si="206"/>
        <v/>
      </c>
      <c r="AI201" s="20" t="str">
        <f t="shared" ca="1" si="206"/>
        <v/>
      </c>
      <c r="AJ201" s="20" t="str">
        <f t="shared" ca="1" si="206"/>
        <v/>
      </c>
      <c r="AK201" s="20" t="e">
        <f>IF(#REF!=" ","",IF(#REF!="","",CONCATENATE($C201," ",#REF!," ",MID(#REF!,10,5))))</f>
        <v>#REF!</v>
      </c>
      <c r="AL201" s="20" t="str">
        <f t="shared" ca="1" si="202"/>
        <v/>
      </c>
      <c r="AM201" s="20" t="str">
        <f t="shared" si="202"/>
        <v/>
      </c>
      <c r="AN201" s="11" t="str">
        <f t="shared" ca="1" si="200"/>
        <v>Жилякова</v>
      </c>
      <c r="AO201" s="10" t="str">
        <f t="shared" ca="1" si="190"/>
        <v/>
      </c>
      <c r="AP201" s="10" t="str">
        <f t="shared" ca="1" si="190"/>
        <v/>
      </c>
      <c r="AQ201" s="10" t="str">
        <f t="shared" ca="1" si="190"/>
        <v/>
      </c>
      <c r="AR201" s="10" t="str">
        <f t="shared" ca="1" si="190"/>
        <v/>
      </c>
      <c r="AS201" s="10" t="str">
        <f t="shared" ca="1" si="190"/>
        <v/>
      </c>
      <c r="AT201" s="10" t="str">
        <f t="shared" ca="1" si="187"/>
        <v/>
      </c>
      <c r="AU201" s="10" t="str">
        <f t="shared" ca="1" si="187"/>
        <v/>
      </c>
      <c r="AV201" s="10" t="e">
        <f t="shared" si="187"/>
        <v>#REF!</v>
      </c>
      <c r="AW201" s="10" t="str">
        <f t="shared" ca="1" si="187"/>
        <v/>
      </c>
      <c r="AX201" s="10" t="str">
        <f t="shared" si="187"/>
        <v/>
      </c>
      <c r="AZ201" s="12" t="str">
        <f t="shared" ca="1" si="191"/>
        <v/>
      </c>
      <c r="BA201" s="12" t="str">
        <f t="shared" ca="1" si="191"/>
        <v/>
      </c>
      <c r="BB201" s="12" t="str">
        <f t="shared" ca="1" si="191"/>
        <v/>
      </c>
      <c r="BC201" s="12" t="str">
        <f t="shared" ca="1" si="191"/>
        <v/>
      </c>
      <c r="BD201" s="12" t="str">
        <f t="shared" ca="1" si="191"/>
        <v/>
      </c>
      <c r="BE201" s="12" t="str">
        <f t="shared" ca="1" si="188"/>
        <v/>
      </c>
      <c r="BF201" s="12" t="str">
        <f t="shared" ca="1" si="188"/>
        <v/>
      </c>
      <c r="BG201" s="12" t="e">
        <f t="shared" si="188"/>
        <v>#REF!</v>
      </c>
      <c r="BH201" s="12" t="str">
        <f t="shared" ca="1" si="188"/>
        <v/>
      </c>
      <c r="BI201" s="12" t="str">
        <f t="shared" si="188"/>
        <v/>
      </c>
    </row>
    <row r="202" spans="1:61" ht="23.25" customHeight="1" x14ac:dyDescent="0.2">
      <c r="A202" s="1">
        <f ca="1">IF(COUNTIF($D202:$L202," ")=10,"",IF(VLOOKUP(MAX($A$1:A201),$A$1:C201,3,FALSE)=0,"",MAX($A$1:A201)+1))</f>
        <v>202</v>
      </c>
      <c r="B202" s="13" t="str">
        <f>$B199</f>
        <v>Жилякова К.В.</v>
      </c>
      <c r="C202" s="2" t="str">
        <f ca="1">IF($B202="","",$R$4)</f>
        <v>Ср 25.11.20</v>
      </c>
      <c r="D202" s="14" t="str">
        <f t="shared" ref="D202:K202" ca="1" si="208">IF($B202&gt;"",IF(ISERROR(SEARCH($B202,S$4))," ",MID(S$4,FIND("%курс ",S$4,FIND($B202,S$4))+6,7)&amp;"
("&amp;MID(S$4,FIND("ауд.",S$4,FIND($B202,S$4))+4,FIND("№",S$4,FIND("ауд.",S$4,FIND($B202,S$4)))-(FIND("ауд.",S$4,FIND($B202,S$4))+4))&amp;")"),"")</f>
        <v xml:space="preserve"> </v>
      </c>
      <c r="E202" s="14" t="str">
        <f t="shared" ca="1" si="208"/>
        <v xml:space="preserve"> </v>
      </c>
      <c r="F202" s="14" t="str">
        <f t="shared" ca="1" si="208"/>
        <v xml:space="preserve"> </v>
      </c>
      <c r="G202" s="14" t="str">
        <f t="shared" ca="1" si="208"/>
        <v xml:space="preserve"> </v>
      </c>
      <c r="H202" s="14" t="str">
        <f t="shared" ca="1" si="208"/>
        <v xml:space="preserve"> </v>
      </c>
      <c r="I202" s="14" t="str">
        <f t="shared" ca="1" si="208"/>
        <v xml:space="preserve"> </v>
      </c>
      <c r="J202" s="14" t="str">
        <f t="shared" ca="1" si="208"/>
        <v xml:space="preserve"> </v>
      </c>
      <c r="K202" s="14" t="str">
        <f t="shared" ca="1" si="208"/>
        <v xml:space="preserve"> </v>
      </c>
      <c r="L202" s="14"/>
      <c r="M202" s="17"/>
      <c r="AD202" s="20" t="str">
        <f t="shared" ca="1" si="206"/>
        <v/>
      </c>
      <c r="AE202" s="20" t="str">
        <f t="shared" ca="1" si="206"/>
        <v/>
      </c>
      <c r="AF202" s="20" t="str">
        <f t="shared" ca="1" si="206"/>
        <v/>
      </c>
      <c r="AG202" s="20" t="str">
        <f t="shared" ca="1" si="206"/>
        <v/>
      </c>
      <c r="AH202" s="20" t="str">
        <f t="shared" ca="1" si="206"/>
        <v/>
      </c>
      <c r="AI202" s="20" t="str">
        <f t="shared" ca="1" si="206"/>
        <v/>
      </c>
      <c r="AJ202" s="20" t="str">
        <f t="shared" ca="1" si="206"/>
        <v/>
      </c>
      <c r="AK202" s="20" t="e">
        <f>IF(#REF!=" ","",IF(#REF!="","",CONCATENATE($C202," ",#REF!," ",MID(#REF!,10,5))))</f>
        <v>#REF!</v>
      </c>
      <c r="AL202" s="20" t="str">
        <f t="shared" ca="1" si="202"/>
        <v/>
      </c>
      <c r="AM202" s="20" t="str">
        <f t="shared" si="202"/>
        <v/>
      </c>
      <c r="AN202" s="11" t="str">
        <f t="shared" ca="1" si="200"/>
        <v>Жилякова</v>
      </c>
      <c r="AO202" s="10" t="str">
        <f t="shared" ca="1" si="190"/>
        <v/>
      </c>
      <c r="AP202" s="10" t="str">
        <f t="shared" ca="1" si="190"/>
        <v/>
      </c>
      <c r="AQ202" s="10" t="str">
        <f t="shared" ca="1" si="190"/>
        <v/>
      </c>
      <c r="AR202" s="10" t="str">
        <f t="shared" ca="1" si="190"/>
        <v/>
      </c>
      <c r="AS202" s="10" t="str">
        <f t="shared" ca="1" si="190"/>
        <v/>
      </c>
      <c r="AT202" s="10" t="str">
        <f t="shared" ca="1" si="187"/>
        <v/>
      </c>
      <c r="AU202" s="10" t="str">
        <f t="shared" ca="1" si="187"/>
        <v/>
      </c>
      <c r="AV202" s="10" t="e">
        <f t="shared" si="187"/>
        <v>#REF!</v>
      </c>
      <c r="AW202" s="10" t="str">
        <f t="shared" ca="1" si="187"/>
        <v/>
      </c>
      <c r="AX202" s="10" t="str">
        <f t="shared" si="187"/>
        <v/>
      </c>
      <c r="AZ202" s="12" t="str">
        <f t="shared" ca="1" si="191"/>
        <v/>
      </c>
      <c r="BA202" s="12" t="str">
        <f t="shared" ca="1" si="191"/>
        <v/>
      </c>
      <c r="BB202" s="12" t="str">
        <f t="shared" ca="1" si="191"/>
        <v/>
      </c>
      <c r="BC202" s="12" t="str">
        <f t="shared" ca="1" si="191"/>
        <v/>
      </c>
      <c r="BD202" s="12" t="str">
        <f t="shared" ca="1" si="191"/>
        <v/>
      </c>
      <c r="BE202" s="12" t="str">
        <f t="shared" ca="1" si="188"/>
        <v/>
      </c>
      <c r="BF202" s="12" t="str">
        <f t="shared" ca="1" si="188"/>
        <v/>
      </c>
      <c r="BG202" s="12" t="e">
        <f t="shared" si="188"/>
        <v>#REF!</v>
      </c>
      <c r="BH202" s="12" t="str">
        <f t="shared" ca="1" si="188"/>
        <v/>
      </c>
      <c r="BI202" s="12" t="str">
        <f t="shared" si="188"/>
        <v/>
      </c>
    </row>
    <row r="203" spans="1:61" ht="23.25" customHeight="1" x14ac:dyDescent="0.2">
      <c r="A203" s="1">
        <f ca="1">IF(COUNTIF($D203:$L203," ")=10,"",IF(VLOOKUP(MAX($A$1:A202),$A$1:C202,3,FALSE)=0,"",MAX($A$1:A202)+1))</f>
        <v>203</v>
      </c>
      <c r="B203" s="13" t="str">
        <f>$B199</f>
        <v>Жилякова К.В.</v>
      </c>
      <c r="C203" s="2" t="str">
        <f ca="1">IF($B203="","",$R$5)</f>
        <v>Чт 26.11.20</v>
      </c>
      <c r="D203" s="23" t="str">
        <f t="shared" ref="D203:K203" ca="1" si="209">IF($B203&gt;"",IF(ISERROR(SEARCH($B203,S$5))," ",MID(S$5,FIND("%курс ",S$5,FIND($B203,S$5))+6,7)&amp;"
("&amp;MID(S$5,FIND("ауд.",S$5,FIND($B203,S$5))+4,FIND("№",S$5,FIND("ауд.",S$5,FIND($B203,S$5)))-(FIND("ауд.",S$5,FIND($B203,S$5))+4))&amp;")"),"")</f>
        <v xml:space="preserve"> </v>
      </c>
      <c r="E203" s="23" t="str">
        <f t="shared" ca="1" si="209"/>
        <v xml:space="preserve"> </v>
      </c>
      <c r="F203" s="23" t="str">
        <f t="shared" ca="1" si="209"/>
        <v xml:space="preserve"> </v>
      </c>
      <c r="G203" s="23" t="str">
        <f t="shared" ca="1" si="209"/>
        <v xml:space="preserve"> </v>
      </c>
      <c r="H203" s="23" t="str">
        <f t="shared" ca="1" si="209"/>
        <v xml:space="preserve"> </v>
      </c>
      <c r="I203" s="23" t="str">
        <f t="shared" ca="1" si="209"/>
        <v xml:space="preserve"> </v>
      </c>
      <c r="J203" s="23" t="str">
        <f t="shared" ca="1" si="209"/>
        <v xml:space="preserve"> </v>
      </c>
      <c r="K203" s="23" t="str">
        <f t="shared" ca="1" si="209"/>
        <v xml:space="preserve"> </v>
      </c>
      <c r="L203" s="23"/>
      <c r="M203" s="25"/>
      <c r="AD203" s="20" t="str">
        <f t="shared" ca="1" si="206"/>
        <v/>
      </c>
      <c r="AE203" s="20" t="str">
        <f t="shared" ca="1" si="206"/>
        <v/>
      </c>
      <c r="AF203" s="20" t="str">
        <f t="shared" ca="1" si="206"/>
        <v/>
      </c>
      <c r="AG203" s="20" t="str">
        <f t="shared" ca="1" si="206"/>
        <v/>
      </c>
      <c r="AH203" s="20" t="str">
        <f t="shared" ca="1" si="206"/>
        <v/>
      </c>
      <c r="AI203" s="20" t="str">
        <f t="shared" ca="1" si="206"/>
        <v/>
      </c>
      <c r="AJ203" s="20" t="str">
        <f t="shared" ca="1" si="206"/>
        <v/>
      </c>
      <c r="AK203" s="20" t="e">
        <f>IF(#REF!=" ","",IF(#REF!="","",CONCATENATE($C203," ",#REF!," ",MID(#REF!,10,5))))</f>
        <v>#REF!</v>
      </c>
      <c r="AL203" s="20" t="str">
        <f t="shared" ca="1" si="202"/>
        <v/>
      </c>
      <c r="AM203" s="20" t="str">
        <f t="shared" si="202"/>
        <v/>
      </c>
      <c r="AN203" s="11" t="str">
        <f t="shared" ca="1" si="200"/>
        <v>Жилякова</v>
      </c>
      <c r="AO203" s="10" t="str">
        <f t="shared" ca="1" si="190"/>
        <v/>
      </c>
      <c r="AP203" s="10" t="str">
        <f t="shared" ca="1" si="190"/>
        <v/>
      </c>
      <c r="AQ203" s="10" t="str">
        <f t="shared" ca="1" si="190"/>
        <v/>
      </c>
      <c r="AR203" s="10" t="str">
        <f t="shared" ca="1" si="190"/>
        <v/>
      </c>
      <c r="AS203" s="10" t="str">
        <f t="shared" ca="1" si="190"/>
        <v/>
      </c>
      <c r="AT203" s="10" t="str">
        <f t="shared" ca="1" si="187"/>
        <v/>
      </c>
      <c r="AU203" s="10" t="str">
        <f t="shared" ca="1" si="187"/>
        <v/>
      </c>
      <c r="AV203" s="10" t="e">
        <f t="shared" si="187"/>
        <v>#REF!</v>
      </c>
      <c r="AW203" s="10" t="str">
        <f t="shared" ca="1" si="187"/>
        <v/>
      </c>
      <c r="AX203" s="10" t="str">
        <f t="shared" si="187"/>
        <v/>
      </c>
      <c r="AZ203" s="12" t="str">
        <f t="shared" ca="1" si="191"/>
        <v/>
      </c>
      <c r="BA203" s="12" t="str">
        <f t="shared" ca="1" si="191"/>
        <v/>
      </c>
      <c r="BB203" s="12" t="str">
        <f t="shared" ca="1" si="191"/>
        <v/>
      </c>
      <c r="BC203" s="12" t="str">
        <f t="shared" ca="1" si="191"/>
        <v/>
      </c>
      <c r="BD203" s="12" t="str">
        <f t="shared" ca="1" si="191"/>
        <v/>
      </c>
      <c r="BE203" s="12" t="str">
        <f t="shared" ca="1" si="188"/>
        <v/>
      </c>
      <c r="BF203" s="12" t="str">
        <f t="shared" ca="1" si="188"/>
        <v/>
      </c>
      <c r="BG203" s="12" t="e">
        <f t="shared" si="188"/>
        <v>#REF!</v>
      </c>
      <c r="BH203" s="12" t="str">
        <f t="shared" ca="1" si="188"/>
        <v/>
      </c>
      <c r="BI203" s="12" t="str">
        <f t="shared" si="188"/>
        <v/>
      </c>
    </row>
    <row r="204" spans="1:61" ht="23.25" customHeight="1" x14ac:dyDescent="0.2">
      <c r="A204" s="1">
        <f ca="1">IF(COUNTIF($D204:$L204," ")=10,"",IF(VLOOKUP(MAX($A$1:A203),$A$1:C203,3,FALSE)=0,"",MAX($A$1:A203)+1))</f>
        <v>204</v>
      </c>
      <c r="B204" s="13" t="str">
        <f>$B199</f>
        <v>Жилякова К.В.</v>
      </c>
      <c r="C204" s="2" t="str">
        <f ca="1">IF($B204="","",$R$6)</f>
        <v>Пт 27.11.20</v>
      </c>
      <c r="D204" s="23" t="str">
        <f t="shared" ref="D204:K204" ca="1" si="210">IF($B204&gt;"",IF(ISERROR(SEARCH($B204,S$6))," ",MID(S$6,FIND("%курс ",S$6,FIND($B204,S$6))+6,7)&amp;"
("&amp;MID(S$6,FIND("ауд.",S$6,FIND($B204,S$6))+4,FIND("№",S$6,FIND("ауд.",S$6,FIND($B204,S$6)))-(FIND("ауд.",S$6,FIND($B204,S$6))+4))&amp;")"),"")</f>
        <v xml:space="preserve"> </v>
      </c>
      <c r="E204" s="23" t="str">
        <f t="shared" ca="1" si="210"/>
        <v xml:space="preserve"> </v>
      </c>
      <c r="F204" s="23" t="str">
        <f t="shared" ca="1" si="210"/>
        <v xml:space="preserve"> </v>
      </c>
      <c r="G204" s="23" t="str">
        <f t="shared" ca="1" si="210"/>
        <v xml:space="preserve"> </v>
      </c>
      <c r="H204" s="23" t="str">
        <f t="shared" ca="1" si="210"/>
        <v xml:space="preserve"> </v>
      </c>
      <c r="I204" s="23" t="str">
        <f t="shared" ca="1" si="210"/>
        <v xml:space="preserve"> </v>
      </c>
      <c r="J204" s="23" t="str">
        <f t="shared" ca="1" si="210"/>
        <v xml:space="preserve"> </v>
      </c>
      <c r="K204" s="23" t="str">
        <f t="shared" ca="1" si="210"/>
        <v xml:space="preserve"> </v>
      </c>
      <c r="L204" s="23"/>
      <c r="M204" s="25"/>
      <c r="AD204" s="20" t="str">
        <f t="shared" ca="1" si="206"/>
        <v/>
      </c>
      <c r="AE204" s="20" t="str">
        <f t="shared" ca="1" si="206"/>
        <v/>
      </c>
      <c r="AF204" s="20" t="str">
        <f t="shared" ca="1" si="206"/>
        <v/>
      </c>
      <c r="AG204" s="20" t="str">
        <f t="shared" ca="1" si="206"/>
        <v/>
      </c>
      <c r="AH204" s="20" t="str">
        <f t="shared" ca="1" si="206"/>
        <v/>
      </c>
      <c r="AI204" s="20" t="str">
        <f t="shared" ca="1" si="206"/>
        <v/>
      </c>
      <c r="AJ204" s="20" t="str">
        <f t="shared" ca="1" si="206"/>
        <v/>
      </c>
      <c r="AK204" s="20" t="e">
        <f>IF(#REF!=" ","",IF(#REF!="","",CONCATENATE($C204," ",#REF!," ",MID(#REF!,10,5))))</f>
        <v>#REF!</v>
      </c>
      <c r="AL204" s="20" t="str">
        <f t="shared" ca="1" si="202"/>
        <v/>
      </c>
      <c r="AM204" s="20" t="str">
        <f t="shared" si="202"/>
        <v/>
      </c>
      <c r="AN204" s="11" t="str">
        <f t="shared" ca="1" si="200"/>
        <v>Жилякова</v>
      </c>
      <c r="AO204" s="10" t="str">
        <f t="shared" ca="1" si="190"/>
        <v/>
      </c>
      <c r="AP204" s="10" t="str">
        <f t="shared" ca="1" si="190"/>
        <v/>
      </c>
      <c r="AQ204" s="10" t="str">
        <f t="shared" ca="1" si="190"/>
        <v/>
      </c>
      <c r="AR204" s="10" t="str">
        <f t="shared" ca="1" si="190"/>
        <v/>
      </c>
      <c r="AS204" s="10" t="str">
        <f t="shared" ca="1" si="190"/>
        <v/>
      </c>
      <c r="AT204" s="10" t="str">
        <f t="shared" ca="1" si="187"/>
        <v/>
      </c>
      <c r="AU204" s="10" t="str">
        <f t="shared" ca="1" si="187"/>
        <v/>
      </c>
      <c r="AV204" s="10" t="e">
        <f t="shared" si="187"/>
        <v>#REF!</v>
      </c>
      <c r="AW204" s="10" t="str">
        <f t="shared" ca="1" si="187"/>
        <v/>
      </c>
      <c r="AX204" s="10" t="str">
        <f t="shared" si="187"/>
        <v/>
      </c>
      <c r="AZ204" s="12" t="str">
        <f t="shared" ca="1" si="191"/>
        <v/>
      </c>
      <c r="BA204" s="12" t="str">
        <f t="shared" ca="1" si="191"/>
        <v/>
      </c>
      <c r="BB204" s="12" t="str">
        <f t="shared" ca="1" si="191"/>
        <v/>
      </c>
      <c r="BC204" s="12" t="str">
        <f t="shared" ca="1" si="191"/>
        <v/>
      </c>
      <c r="BD204" s="12" t="str">
        <f t="shared" ca="1" si="191"/>
        <v/>
      </c>
      <c r="BE204" s="12" t="str">
        <f t="shared" ca="1" si="188"/>
        <v/>
      </c>
      <c r="BF204" s="12" t="str">
        <f t="shared" ca="1" si="188"/>
        <v/>
      </c>
      <c r="BG204" s="12" t="e">
        <f t="shared" si="188"/>
        <v>#REF!</v>
      </c>
      <c r="BH204" s="12" t="str">
        <f t="shared" ca="1" si="188"/>
        <v/>
      </c>
      <c r="BI204" s="12" t="str">
        <f t="shared" si="188"/>
        <v/>
      </c>
    </row>
    <row r="205" spans="1:61" ht="23.25" customHeight="1" x14ac:dyDescent="0.2">
      <c r="A205" s="1">
        <f ca="1">IF(COUNTIF($D205:$L205," ")=10,"",IF(VLOOKUP(MAX($A$1:A204),$A$1:C204,3,FALSE)=0,"",MAX($A$1:A204)+1))</f>
        <v>205</v>
      </c>
      <c r="B205" s="13" t="str">
        <f>$B199</f>
        <v>Жилякова К.В.</v>
      </c>
      <c r="C205" s="2" t="str">
        <f ca="1">IF($B205="","",$R$7)</f>
        <v>Сб 28.11.20</v>
      </c>
      <c r="D205" s="23" t="str">
        <f t="shared" ref="D205:K205" ca="1" si="211">IF($B205&gt;"",IF(ISERROR(SEARCH($B205,S$7))," ",MID(S$7,FIND("%курс ",S$7,FIND($B205,S$7))+6,7)&amp;"
("&amp;MID(S$7,FIND("ауд.",S$7,FIND($B205,S$7))+4,FIND("№",S$7,FIND("ауд.",S$7,FIND($B205,S$7)))-(FIND("ауд.",S$7,FIND($B205,S$7))+4))&amp;")"),"")</f>
        <v xml:space="preserve"> </v>
      </c>
      <c r="E205" s="23" t="str">
        <f t="shared" ca="1" si="211"/>
        <v xml:space="preserve"> </v>
      </c>
      <c r="F205" s="23" t="str">
        <f t="shared" ca="1" si="211"/>
        <v xml:space="preserve"> </v>
      </c>
      <c r="G205" s="23" t="str">
        <f t="shared" ca="1" si="211"/>
        <v xml:space="preserve"> </v>
      </c>
      <c r="H205" s="23" t="str">
        <f t="shared" ca="1" si="211"/>
        <v xml:space="preserve"> </v>
      </c>
      <c r="I205" s="23" t="str">
        <f t="shared" ca="1" si="211"/>
        <v xml:space="preserve"> </v>
      </c>
      <c r="J205" s="23" t="str">
        <f t="shared" ca="1" si="211"/>
        <v xml:space="preserve"> </v>
      </c>
      <c r="K205" s="23" t="str">
        <f t="shared" ca="1" si="211"/>
        <v xml:space="preserve"> </v>
      </c>
      <c r="L205" s="23"/>
      <c r="M205" s="25"/>
      <c r="AD205" s="20" t="str">
        <f t="shared" ca="1" si="206"/>
        <v/>
      </c>
      <c r="AE205" s="20" t="str">
        <f t="shared" ca="1" si="206"/>
        <v/>
      </c>
      <c r="AF205" s="20" t="str">
        <f t="shared" ca="1" si="206"/>
        <v/>
      </c>
      <c r="AG205" s="20" t="str">
        <f t="shared" ca="1" si="206"/>
        <v/>
      </c>
      <c r="AH205" s="20" t="str">
        <f t="shared" ca="1" si="206"/>
        <v/>
      </c>
      <c r="AI205" s="20" t="str">
        <f t="shared" ca="1" si="206"/>
        <v/>
      </c>
      <c r="AJ205" s="20" t="str">
        <f t="shared" ca="1" si="206"/>
        <v/>
      </c>
      <c r="AK205" s="20" t="e">
        <f>IF(#REF!=" ","",IF(#REF!="","",CONCATENATE($C205," ",#REF!," ",MID(#REF!,10,5))))</f>
        <v>#REF!</v>
      </c>
      <c r="AL205" s="20" t="str">
        <f t="shared" ca="1" si="202"/>
        <v/>
      </c>
      <c r="AM205" s="20" t="str">
        <f t="shared" si="202"/>
        <v/>
      </c>
      <c r="AN205" s="11" t="str">
        <f t="shared" ca="1" si="200"/>
        <v>Жилякова</v>
      </c>
      <c r="AO205" s="10" t="str">
        <f t="shared" ca="1" si="190"/>
        <v/>
      </c>
      <c r="AP205" s="10" t="str">
        <f t="shared" ca="1" si="190"/>
        <v/>
      </c>
      <c r="AQ205" s="10" t="str">
        <f t="shared" ca="1" si="190"/>
        <v/>
      </c>
      <c r="AR205" s="10" t="str">
        <f t="shared" ca="1" si="190"/>
        <v/>
      </c>
      <c r="AS205" s="10" t="str">
        <f t="shared" ca="1" si="190"/>
        <v/>
      </c>
      <c r="AT205" s="10" t="str">
        <f t="shared" ca="1" si="187"/>
        <v/>
      </c>
      <c r="AU205" s="10" t="str">
        <f t="shared" ca="1" si="187"/>
        <v/>
      </c>
      <c r="AV205" s="10" t="e">
        <f t="shared" si="187"/>
        <v>#REF!</v>
      </c>
      <c r="AW205" s="10" t="str">
        <f t="shared" ca="1" si="187"/>
        <v/>
      </c>
      <c r="AX205" s="10" t="str">
        <f t="shared" si="187"/>
        <v/>
      </c>
      <c r="AZ205" s="12" t="str">
        <f t="shared" ca="1" si="191"/>
        <v/>
      </c>
      <c r="BA205" s="12" t="str">
        <f t="shared" ca="1" si="191"/>
        <v/>
      </c>
      <c r="BB205" s="12" t="str">
        <f t="shared" ca="1" si="191"/>
        <v/>
      </c>
      <c r="BC205" s="12" t="str">
        <f t="shared" ca="1" si="191"/>
        <v/>
      </c>
      <c r="BD205" s="12" t="str">
        <f t="shared" ca="1" si="191"/>
        <v/>
      </c>
      <c r="BE205" s="12" t="str">
        <f t="shared" ca="1" si="188"/>
        <v/>
      </c>
      <c r="BF205" s="12" t="str">
        <f t="shared" ca="1" si="188"/>
        <v/>
      </c>
      <c r="BG205" s="12" t="e">
        <f t="shared" si="188"/>
        <v>#REF!</v>
      </c>
      <c r="BH205" s="12" t="str">
        <f t="shared" ca="1" si="188"/>
        <v/>
      </c>
      <c r="BI205" s="12" t="str">
        <f t="shared" si="188"/>
        <v/>
      </c>
    </row>
    <row r="206" spans="1:61" ht="23.25" customHeight="1" x14ac:dyDescent="0.2">
      <c r="A206" s="1">
        <f ca="1">IF(COUNTIF($D206:$L206," ")=10,"",IF(VLOOKUP(MAX($A$1:A205),$A$1:C205,3,FALSE)=0,"",MAX($A$1:A205)+1))</f>
        <v>206</v>
      </c>
      <c r="B206" s="13" t="str">
        <f>$B199</f>
        <v>Жилякова К.В.</v>
      </c>
      <c r="C206" s="2" t="str">
        <f ca="1">IF($B206="","",$R$8)</f>
        <v>Вс 29.11.20</v>
      </c>
      <c r="D206" s="23" t="str">
        <f t="shared" ref="D206:K206" ca="1" si="212">IF($B206&gt;"",IF(ISERROR(SEARCH($B206,S$8))," ",MID(S$8,FIND("%курс ",S$8,FIND($B206,S$8))+6,7)&amp;"
("&amp;MID(S$8,FIND("ауд.",S$8,FIND($B206,S$8))+4,FIND("№",S$8,FIND("ауд.",S$8,FIND($B206,S$8)))-(FIND("ауд.",S$8,FIND($B206,S$8))+4))&amp;")"),"")</f>
        <v xml:space="preserve"> </v>
      </c>
      <c r="E206" s="23" t="str">
        <f t="shared" ca="1" si="212"/>
        <v xml:space="preserve"> </v>
      </c>
      <c r="F206" s="23" t="str">
        <f t="shared" ca="1" si="212"/>
        <v xml:space="preserve"> </v>
      </c>
      <c r="G206" s="23" t="str">
        <f t="shared" ca="1" si="212"/>
        <v xml:space="preserve"> </v>
      </c>
      <c r="H206" s="23" t="str">
        <f t="shared" ca="1" si="212"/>
        <v xml:space="preserve"> </v>
      </c>
      <c r="I206" s="23" t="str">
        <f t="shared" ca="1" si="212"/>
        <v xml:space="preserve"> </v>
      </c>
      <c r="J206" s="23" t="str">
        <f t="shared" ca="1" si="212"/>
        <v xml:space="preserve"> </v>
      </c>
      <c r="K206" s="23" t="str">
        <f t="shared" ca="1" si="212"/>
        <v xml:space="preserve"> </v>
      </c>
      <c r="L206" s="23"/>
      <c r="M206" s="25"/>
      <c r="AD206" s="20" t="str">
        <f t="shared" ca="1" si="206"/>
        <v/>
      </c>
      <c r="AE206" s="20" t="str">
        <f t="shared" ca="1" si="206"/>
        <v/>
      </c>
      <c r="AF206" s="20" t="str">
        <f t="shared" ca="1" si="206"/>
        <v/>
      </c>
      <c r="AG206" s="20" t="str">
        <f t="shared" ca="1" si="206"/>
        <v/>
      </c>
      <c r="AH206" s="20" t="str">
        <f t="shared" ca="1" si="206"/>
        <v/>
      </c>
      <c r="AI206" s="20" t="str">
        <f t="shared" ca="1" si="206"/>
        <v/>
      </c>
      <c r="AJ206" s="20" t="str">
        <f t="shared" ca="1" si="206"/>
        <v/>
      </c>
      <c r="AK206" s="20" t="e">
        <f>IF(#REF!=" ","",IF(#REF!="","",CONCATENATE($C206," ",#REF!," ",MID(#REF!,10,5))))</f>
        <v>#REF!</v>
      </c>
      <c r="AL206" s="20" t="str">
        <f t="shared" ca="1" si="202"/>
        <v/>
      </c>
      <c r="AM206" s="20" t="str">
        <f t="shared" si="202"/>
        <v/>
      </c>
      <c r="AN206" s="11" t="str">
        <f t="shared" ca="1" si="200"/>
        <v>Жилякова</v>
      </c>
      <c r="AO206" s="10" t="str">
        <f t="shared" ca="1" si="190"/>
        <v/>
      </c>
      <c r="AP206" s="10" t="str">
        <f t="shared" ca="1" si="190"/>
        <v/>
      </c>
      <c r="AQ206" s="10" t="str">
        <f t="shared" ca="1" si="190"/>
        <v/>
      </c>
      <c r="AR206" s="10" t="str">
        <f t="shared" ca="1" si="190"/>
        <v/>
      </c>
      <c r="AS206" s="10" t="str">
        <f t="shared" ca="1" si="190"/>
        <v/>
      </c>
      <c r="AT206" s="10" t="str">
        <f t="shared" ca="1" si="187"/>
        <v/>
      </c>
      <c r="AU206" s="10" t="str">
        <f t="shared" ca="1" si="187"/>
        <v/>
      </c>
      <c r="AV206" s="10" t="e">
        <f t="shared" si="187"/>
        <v>#REF!</v>
      </c>
      <c r="AW206" s="10" t="str">
        <f t="shared" ca="1" si="187"/>
        <v/>
      </c>
      <c r="AX206" s="10" t="str">
        <f t="shared" si="187"/>
        <v/>
      </c>
      <c r="AZ206" s="12" t="str">
        <f t="shared" ca="1" si="191"/>
        <v/>
      </c>
      <c r="BA206" s="12" t="str">
        <f t="shared" ca="1" si="191"/>
        <v/>
      </c>
      <c r="BB206" s="12" t="str">
        <f t="shared" ca="1" si="191"/>
        <v/>
      </c>
      <c r="BC206" s="12" t="str">
        <f t="shared" ca="1" si="191"/>
        <v/>
      </c>
      <c r="BD206" s="12" t="str">
        <f t="shared" ca="1" si="191"/>
        <v/>
      </c>
      <c r="BE206" s="12" t="str">
        <f t="shared" ca="1" si="188"/>
        <v/>
      </c>
      <c r="BF206" s="12" t="str">
        <f t="shared" ca="1" si="188"/>
        <v/>
      </c>
      <c r="BG206" s="12" t="e">
        <f t="shared" si="188"/>
        <v>#REF!</v>
      </c>
      <c r="BH206" s="12" t="str">
        <f t="shared" ca="1" si="188"/>
        <v/>
      </c>
      <c r="BI206" s="12" t="str">
        <f t="shared" si="188"/>
        <v/>
      </c>
    </row>
    <row r="207" spans="1:61" ht="23.25" customHeight="1" x14ac:dyDescent="0.2">
      <c r="A207" s="1">
        <f ca="1">IF(COUNTIF($D207:$L207," ")=10,"",IF(VLOOKUP(MAX($A$1:A206),$A$1:C206,3,FALSE)=0,"",MAX($A$1:A206)+1))</f>
        <v>207</v>
      </c>
      <c r="C207" s="2"/>
      <c r="D207" s="23"/>
      <c r="E207" s="23"/>
      <c r="F207" s="23"/>
      <c r="G207" s="23"/>
      <c r="H207" s="23"/>
      <c r="I207" s="23"/>
      <c r="J207" s="23"/>
      <c r="K207" s="23"/>
      <c r="L207" s="23"/>
      <c r="M207" s="25"/>
      <c r="AD207" s="20"/>
      <c r="AE207" s="20"/>
      <c r="AF207" s="20"/>
      <c r="AG207" s="20"/>
      <c r="AH207" s="20"/>
      <c r="AI207" s="20"/>
      <c r="AJ207" s="20"/>
      <c r="AK207" s="20"/>
      <c r="AL207" s="20"/>
      <c r="AM207" s="20"/>
      <c r="AN207" s="11" t="str">
        <f t="shared" si="200"/>
        <v/>
      </c>
      <c r="AO207" s="10" t="str">
        <f t="shared" si="190"/>
        <v/>
      </c>
      <c r="AP207" s="10" t="str">
        <f t="shared" si="190"/>
        <v/>
      </c>
      <c r="AQ207" s="10" t="str">
        <f t="shared" si="190"/>
        <v/>
      </c>
      <c r="AR207" s="10" t="str">
        <f t="shared" si="190"/>
        <v/>
      </c>
      <c r="AS207" s="10" t="str">
        <f t="shared" si="190"/>
        <v/>
      </c>
      <c r="AT207" s="10" t="str">
        <f t="shared" si="187"/>
        <v/>
      </c>
      <c r="AU207" s="10" t="str">
        <f t="shared" si="187"/>
        <v/>
      </c>
      <c r="AV207" s="10" t="str">
        <f t="shared" si="187"/>
        <v/>
      </c>
      <c r="AW207" s="10" t="str">
        <f t="shared" si="187"/>
        <v/>
      </c>
      <c r="AX207" s="10" t="str">
        <f t="shared" si="187"/>
        <v/>
      </c>
      <c r="AZ207" s="12" t="str">
        <f t="shared" si="191"/>
        <v/>
      </c>
      <c r="BA207" s="12" t="str">
        <f t="shared" si="191"/>
        <v/>
      </c>
      <c r="BB207" s="12" t="str">
        <f t="shared" si="191"/>
        <v/>
      </c>
      <c r="BC207" s="12" t="str">
        <f t="shared" si="191"/>
        <v/>
      </c>
      <c r="BD207" s="12" t="str">
        <f t="shared" si="191"/>
        <v/>
      </c>
      <c r="BE207" s="12" t="str">
        <f t="shared" si="188"/>
        <v/>
      </c>
      <c r="BF207" s="12" t="str">
        <f t="shared" si="188"/>
        <v/>
      </c>
      <c r="BG207" s="12" t="str">
        <f t="shared" si="188"/>
        <v/>
      </c>
      <c r="BH207" s="12" t="str">
        <f t="shared" si="188"/>
        <v/>
      </c>
      <c r="BI207" s="12" t="str">
        <f t="shared" si="188"/>
        <v/>
      </c>
    </row>
    <row r="208" spans="1:61" ht="23.25" customHeight="1" x14ac:dyDescent="0.2">
      <c r="A208" s="1">
        <f ca="1">IF(COUNTIF($D209:$L215," ")=70,"",MAX($A$1:A207)+1)</f>
        <v>208</v>
      </c>
      <c r="B208" s="2" t="str">
        <f>IF($C208="","",$C208)</f>
        <v>Завьялова Н.Н.</v>
      </c>
      <c r="C208" s="3" t="str">
        <f>IF(ISERROR(VLOOKUP((ROW()-1)/9+1,'[1]Преподавательский состав'!$A$2:$B$181,2,FALSE)),"",VLOOKUP((ROW()-1)/9+1,'[1]Преподавательский состав'!$A$2:$B$181,2,FALSE))</f>
        <v>Завьялова Н.Н.</v>
      </c>
      <c r="D208" s="3" t="str">
        <f>IF($C208="","",T(" 8.00"))</f>
        <v xml:space="preserve"> 8.00</v>
      </c>
      <c r="E208" s="3" t="str">
        <f>IF($C208="","",T(" 9.40"))</f>
        <v xml:space="preserve"> 9.40</v>
      </c>
      <c r="F208" s="3" t="str">
        <f>IF($C208="","",T("11.20"))</f>
        <v>11.20</v>
      </c>
      <c r="G208" s="4" t="str">
        <f>IF($C208="","",T(""))</f>
        <v/>
      </c>
      <c r="H208" s="4" t="str">
        <f>IF($C208="","",T("13.30"))</f>
        <v>13.30</v>
      </c>
      <c r="I208" s="4" t="str">
        <f>IF($C208="","",T("15.10"))</f>
        <v>15.10</v>
      </c>
      <c r="J208" s="3" t="str">
        <f>IF($C208="","",T("17.00"))</f>
        <v>17.00</v>
      </c>
      <c r="K208" s="3" t="str">
        <f>IF($C208="","",T("18.40"))</f>
        <v>18.40</v>
      </c>
      <c r="L208" s="3"/>
      <c r="M208" s="25"/>
      <c r="AD208" s="20"/>
      <c r="AE208" s="20"/>
      <c r="AF208" s="20"/>
      <c r="AG208" s="20"/>
      <c r="AH208" s="20"/>
      <c r="AI208" s="20"/>
      <c r="AJ208" s="20"/>
      <c r="AK208" s="20"/>
      <c r="AL208" s="20"/>
      <c r="AM208" s="20"/>
      <c r="AN208" s="11" t="str">
        <f t="shared" si="200"/>
        <v/>
      </c>
      <c r="AO208" s="10" t="str">
        <f t="shared" si="190"/>
        <v/>
      </c>
      <c r="AP208" s="10" t="str">
        <f t="shared" si="190"/>
        <v/>
      </c>
      <c r="AQ208" s="10" t="str">
        <f t="shared" si="190"/>
        <v/>
      </c>
      <c r="AR208" s="10" t="str">
        <f t="shared" si="190"/>
        <v/>
      </c>
      <c r="AS208" s="10" t="str">
        <f t="shared" si="190"/>
        <v/>
      </c>
      <c r="AT208" s="10" t="str">
        <f t="shared" si="187"/>
        <v/>
      </c>
      <c r="AU208" s="10" t="str">
        <f t="shared" si="187"/>
        <v/>
      </c>
      <c r="AV208" s="10" t="str">
        <f t="shared" si="187"/>
        <v/>
      </c>
      <c r="AW208" s="10" t="str">
        <f t="shared" si="187"/>
        <v/>
      </c>
      <c r="AX208" s="10" t="str">
        <f t="shared" si="187"/>
        <v/>
      </c>
      <c r="AZ208" s="12" t="str">
        <f t="shared" si="191"/>
        <v/>
      </c>
      <c r="BA208" s="12" t="str">
        <f t="shared" si="191"/>
        <v/>
      </c>
      <c r="BB208" s="12" t="str">
        <f t="shared" si="191"/>
        <v/>
      </c>
      <c r="BC208" s="12" t="str">
        <f t="shared" si="191"/>
        <v/>
      </c>
      <c r="BD208" s="12" t="str">
        <f t="shared" si="191"/>
        <v/>
      </c>
      <c r="BE208" s="12" t="str">
        <f t="shared" si="188"/>
        <v/>
      </c>
      <c r="BF208" s="12" t="str">
        <f t="shared" si="188"/>
        <v/>
      </c>
      <c r="BG208" s="12" t="str">
        <f t="shared" si="188"/>
        <v/>
      </c>
      <c r="BH208" s="12" t="str">
        <f t="shared" si="188"/>
        <v/>
      </c>
      <c r="BI208" s="12" t="str">
        <f t="shared" si="188"/>
        <v/>
      </c>
    </row>
    <row r="209" spans="1:61" ht="23.25" customHeight="1" x14ac:dyDescent="0.2">
      <c r="A209" s="1">
        <f ca="1">IF(COUNTIF($D209:$L209," ")=10,"",IF(VLOOKUP(MAX($A$1:A208),$A$1:C208,3,FALSE)=0,"",MAX($A$1:A208)+1))</f>
        <v>209</v>
      </c>
      <c r="B209" s="13" t="str">
        <f>$B208</f>
        <v>Завьялова Н.Н.</v>
      </c>
      <c r="C209" s="2" t="str">
        <f ca="1">IF($B209="","",$R$2)</f>
        <v>Пн 23.11.20</v>
      </c>
      <c r="D209" s="14" t="str">
        <f t="shared" ref="D209:K209" ca="1" si="213">IF($B209&gt;"",IF(ISERROR(SEARCH($B209,S$2))," ",MID(S$2,FIND("%курс ",S$2,FIND($B209,S$2))+6,7)&amp;"
("&amp;MID(S$2,FIND("ауд.",S$2,FIND($B209,S$2))+4,FIND("№",S$2,FIND("ауд.",S$2,FIND($B209,S$2)))-(FIND("ауд.",S$2,FIND($B209,S$2))+4))&amp;")"),"")</f>
        <v xml:space="preserve"> </v>
      </c>
      <c r="E209" s="14" t="str">
        <f t="shared" ca="1" si="213"/>
        <v>ЗИ -9-1
(П-107)</v>
      </c>
      <c r="F209" s="14" t="str">
        <f t="shared" ca="1" si="213"/>
        <v xml:space="preserve"> </v>
      </c>
      <c r="G209" s="14" t="str">
        <f t="shared" ca="1" si="213"/>
        <v xml:space="preserve"> </v>
      </c>
      <c r="H209" s="14" t="str">
        <f t="shared" ca="1" si="213"/>
        <v xml:space="preserve"> </v>
      </c>
      <c r="I209" s="14" t="str">
        <f t="shared" ca="1" si="213"/>
        <v>СА-11-1
(П-201)</v>
      </c>
      <c r="J209" s="14" t="str">
        <f t="shared" ca="1" si="213"/>
        <v>СА-11-1
(П-201)</v>
      </c>
      <c r="K209" s="14" t="str">
        <f t="shared" ca="1" si="213"/>
        <v>П -11-1
(П-201)</v>
      </c>
      <c r="L209" s="14"/>
      <c r="M209" s="25"/>
      <c r="AD209" s="20" t="str">
        <f t="shared" ref="AD209:AJ215" ca="1" si="214">IF(D209=" ","",IF(D209="","",CONCATENATE($C209," ",D$1," ",MID(D209,10,5))))</f>
        <v/>
      </c>
      <c r="AE209" s="20" t="str">
        <f t="shared" ca="1" si="214"/>
        <v>Пн 23.11.20  9.40 П-107</v>
      </c>
      <c r="AF209" s="20" t="str">
        <f t="shared" ca="1" si="214"/>
        <v/>
      </c>
      <c r="AG209" s="20" t="str">
        <f t="shared" ca="1" si="214"/>
        <v/>
      </c>
      <c r="AH209" s="20" t="str">
        <f t="shared" ca="1" si="214"/>
        <v/>
      </c>
      <c r="AI209" s="20" t="str">
        <f t="shared" ca="1" si="214"/>
        <v>Пн 23.11.20 15.10 П-201</v>
      </c>
      <c r="AJ209" s="20" t="str">
        <f t="shared" ca="1" si="214"/>
        <v>Пн 23.11.20 17.00 П-201</v>
      </c>
      <c r="AK209" s="20" t="e">
        <f>IF(#REF!=" ","",IF(#REF!="","",CONCATENATE($C209," ",#REF!," ",MID(#REF!,10,5))))</f>
        <v>#REF!</v>
      </c>
      <c r="AL209" s="20" t="str">
        <f t="shared" ca="1" si="202"/>
        <v>Пн 23.11.20 18.40 П-201</v>
      </c>
      <c r="AM209" s="20" t="str">
        <f t="shared" si="202"/>
        <v/>
      </c>
      <c r="AN209" s="11" t="str">
        <f t="shared" ca="1" si="200"/>
        <v>Завьялова</v>
      </c>
      <c r="AO209" s="10" t="str">
        <f t="shared" ca="1" si="190"/>
        <v/>
      </c>
      <c r="AP209" s="10" t="str">
        <f t="shared" ca="1" si="190"/>
        <v>Пн 23.11.20  9.40 П-107 Завьялова</v>
      </c>
      <c r="AQ209" s="10" t="str">
        <f t="shared" ca="1" si="190"/>
        <v/>
      </c>
      <c r="AR209" s="10" t="str">
        <f t="shared" ca="1" si="190"/>
        <v/>
      </c>
      <c r="AS209" s="10" t="str">
        <f t="shared" ca="1" si="190"/>
        <v/>
      </c>
      <c r="AT209" s="10" t="str">
        <f t="shared" ca="1" si="187"/>
        <v>Пн 23.11.20 15.10 П-201 Завьялова</v>
      </c>
      <c r="AU209" s="10" t="str">
        <f t="shared" ca="1" si="187"/>
        <v>Пн 23.11.20 17.00 П-201 Завьялова</v>
      </c>
      <c r="AV209" s="10" t="e">
        <f t="shared" si="187"/>
        <v>#REF!</v>
      </c>
      <c r="AW209" s="10" t="str">
        <f t="shared" ca="1" si="187"/>
        <v>Пн 23.11.20 18.40 П-201 Завьялова</v>
      </c>
      <c r="AX209" s="10" t="str">
        <f t="shared" si="187"/>
        <v/>
      </c>
      <c r="AZ209" s="12" t="str">
        <f t="shared" ca="1" si="191"/>
        <v/>
      </c>
      <c r="BA209" s="12">
        <f t="shared" ca="1" si="191"/>
        <v>209</v>
      </c>
      <c r="BB209" s="12" t="str">
        <f t="shared" ca="1" si="191"/>
        <v/>
      </c>
      <c r="BC209" s="12" t="str">
        <f t="shared" ca="1" si="191"/>
        <v/>
      </c>
      <c r="BD209" s="12" t="str">
        <f t="shared" ca="1" si="191"/>
        <v/>
      </c>
      <c r="BE209" s="12">
        <f t="shared" ca="1" si="188"/>
        <v>209</v>
      </c>
      <c r="BF209" s="12">
        <f t="shared" ca="1" si="188"/>
        <v>209</v>
      </c>
      <c r="BG209" s="12" t="e">
        <f t="shared" si="188"/>
        <v>#REF!</v>
      </c>
      <c r="BH209" s="12">
        <f t="shared" ca="1" si="188"/>
        <v>209</v>
      </c>
      <c r="BI209" s="12" t="str">
        <f t="shared" si="188"/>
        <v/>
      </c>
    </row>
    <row r="210" spans="1:61" ht="23.25" customHeight="1" x14ac:dyDescent="0.2">
      <c r="A210" s="1">
        <f ca="1">IF(COUNTIF($D210:$L210," ")=10,"",IF(VLOOKUP(MAX($A$1:A209),$A$1:C209,3,FALSE)=0,"",MAX($A$1:A209)+1))</f>
        <v>210</v>
      </c>
      <c r="B210" s="13" t="str">
        <f>$B208</f>
        <v>Завьялова Н.Н.</v>
      </c>
      <c r="C210" s="2" t="str">
        <f ca="1">IF($B210="","",$R$3)</f>
        <v>Вт 24.11.20</v>
      </c>
      <c r="D210" s="14" t="str">
        <f t="shared" ref="D210:K210" ca="1" si="215">IF($B210&gt;"",IF(ISERROR(SEARCH($B210,S$3))," ",MID(S$3,FIND("%курс ",S$3,FIND($B210,S$3))+6,7)&amp;"
("&amp;MID(S$3,FIND("ауд.",S$3,FIND($B210,S$3))+4,FIND("№",S$3,FIND("ауд.",S$3,FIND($B210,S$3)))-(FIND("ауд.",S$3,FIND($B210,S$3))+4))&amp;")"),"")</f>
        <v>ЗИ -9-1
(П-109)</v>
      </c>
      <c r="E210" s="14" t="str">
        <f t="shared" ca="1" si="215"/>
        <v xml:space="preserve"> </v>
      </c>
      <c r="F210" s="14"/>
      <c r="G210" s="14" t="str">
        <f t="shared" ca="1" si="215"/>
        <v xml:space="preserve"> </v>
      </c>
      <c r="H210" s="14" t="str">
        <f t="shared" ca="1" si="215"/>
        <v xml:space="preserve"> </v>
      </c>
      <c r="I210" s="14" t="str">
        <f t="shared" ca="1" si="215"/>
        <v>СА-11-1
(П-201)</v>
      </c>
      <c r="J210" s="14" t="str">
        <f t="shared" ca="1" si="215"/>
        <v>ЗИ -9-2
(ДОТ)</v>
      </c>
      <c r="K210" s="14" t="str">
        <f t="shared" ca="1" si="215"/>
        <v>П -11-1
(П-201)</v>
      </c>
      <c r="L210" s="14"/>
      <c r="M210" s="17"/>
      <c r="AD210" s="20" t="str">
        <f t="shared" ca="1" si="214"/>
        <v>Вт 24.11.20  8.00 П-109</v>
      </c>
      <c r="AE210" s="20" t="str">
        <f t="shared" ca="1" si="214"/>
        <v/>
      </c>
      <c r="AF210" s="20" t="str">
        <f t="shared" si="214"/>
        <v/>
      </c>
      <c r="AG210" s="20" t="str">
        <f t="shared" ca="1" si="214"/>
        <v/>
      </c>
      <c r="AH210" s="20" t="str">
        <f t="shared" ca="1" si="214"/>
        <v/>
      </c>
      <c r="AI210" s="20" t="str">
        <f t="shared" ca="1" si="214"/>
        <v>Вт 24.11.20 15.10 П-201</v>
      </c>
      <c r="AJ210" s="20" t="str">
        <f t="shared" ca="1" si="214"/>
        <v>Вт 24.11.20 17.00 ДОТ)</v>
      </c>
      <c r="AK210" s="20" t="e">
        <f>IF(#REF!=" ","",IF(#REF!="","",CONCATENATE($C210," ",#REF!," ",MID(#REF!,10,5))))</f>
        <v>#REF!</v>
      </c>
      <c r="AL210" s="20" t="str">
        <f t="shared" ca="1" si="202"/>
        <v>Вт 24.11.20 18.40 П-201</v>
      </c>
      <c r="AM210" s="20" t="str">
        <f t="shared" si="202"/>
        <v/>
      </c>
      <c r="AN210" s="11" t="str">
        <f t="shared" ca="1" si="200"/>
        <v>Завьялова</v>
      </c>
      <c r="AO210" s="10" t="str">
        <f t="shared" ca="1" si="190"/>
        <v>Вт 24.11.20  8.00 П-109 Завьялова</v>
      </c>
      <c r="AP210" s="10" t="str">
        <f t="shared" ca="1" si="190"/>
        <v/>
      </c>
      <c r="AQ210" s="10" t="str">
        <f t="shared" si="190"/>
        <v/>
      </c>
      <c r="AR210" s="10" t="str">
        <f t="shared" ca="1" si="190"/>
        <v/>
      </c>
      <c r="AS210" s="10" t="str">
        <f t="shared" ca="1" si="190"/>
        <v/>
      </c>
      <c r="AT210" s="10" t="str">
        <f t="shared" ca="1" si="187"/>
        <v>Вт 24.11.20 15.10 П-201 Завьялова</v>
      </c>
      <c r="AU210" s="10" t="str">
        <f t="shared" ca="1" si="187"/>
        <v>Вт 24.11.20 17.00 ДОТ) Завьялова</v>
      </c>
      <c r="AV210" s="10" t="e">
        <f t="shared" si="187"/>
        <v>#REF!</v>
      </c>
      <c r="AW210" s="10" t="str">
        <f t="shared" ca="1" si="187"/>
        <v>Вт 24.11.20 18.40 П-201 Завьялова</v>
      </c>
      <c r="AX210" s="10" t="str">
        <f t="shared" si="187"/>
        <v/>
      </c>
      <c r="AZ210" s="12">
        <f t="shared" ca="1" si="191"/>
        <v>210</v>
      </c>
      <c r="BA210" s="12" t="str">
        <f t="shared" ca="1" si="191"/>
        <v/>
      </c>
      <c r="BB210" s="12" t="str">
        <f t="shared" si="191"/>
        <v/>
      </c>
      <c r="BC210" s="12" t="str">
        <f t="shared" ca="1" si="191"/>
        <v/>
      </c>
      <c r="BD210" s="12" t="str">
        <f t="shared" ca="1" si="191"/>
        <v/>
      </c>
      <c r="BE210" s="12">
        <f t="shared" ca="1" si="188"/>
        <v>210</v>
      </c>
      <c r="BF210" s="12">
        <f t="shared" ca="1" si="188"/>
        <v>210</v>
      </c>
      <c r="BG210" s="12" t="e">
        <f t="shared" si="188"/>
        <v>#REF!</v>
      </c>
      <c r="BH210" s="12">
        <f t="shared" ca="1" si="188"/>
        <v>210</v>
      </c>
      <c r="BI210" s="12" t="str">
        <f t="shared" si="188"/>
        <v/>
      </c>
    </row>
    <row r="211" spans="1:61" ht="23.25" customHeight="1" x14ac:dyDescent="0.2">
      <c r="A211" s="1">
        <f ca="1">IF(COUNTIF($D211:$L211," ")=10,"",IF(VLOOKUP(MAX($A$1:A210),$A$1:C210,3,FALSE)=0,"",MAX($A$1:A210)+1))</f>
        <v>211</v>
      </c>
      <c r="B211" s="13" t="str">
        <f>$B208</f>
        <v>Завьялова Н.Н.</v>
      </c>
      <c r="C211" s="2" t="str">
        <f ca="1">IF($B211="","",$R$4)</f>
        <v>Ср 25.11.20</v>
      </c>
      <c r="D211" s="14" t="str">
        <f t="shared" ref="D211:K211" ca="1" si="216">IF($B211&gt;"",IF(ISERROR(SEARCH($B211,S$4))," ",MID(S$4,FIND("%курс ",S$4,FIND($B211,S$4))+6,7)&amp;"
("&amp;MID(S$4,FIND("ауд.",S$4,FIND($B211,S$4))+4,FIND("№",S$4,FIND("ауд.",S$4,FIND($B211,S$4)))-(FIND("ауд.",S$4,FIND($B211,S$4))+4))&amp;")"),"")</f>
        <v>С -9 -1
(П-310)</v>
      </c>
      <c r="E211" s="14" t="str">
        <f t="shared" ca="1" si="216"/>
        <v>С -9 -1
(П-309)</v>
      </c>
      <c r="F211" s="14" t="str">
        <f t="shared" ca="1" si="216"/>
        <v>С -9 -1
(П-401)</v>
      </c>
      <c r="G211" s="14" t="str">
        <f t="shared" ca="1" si="216"/>
        <v xml:space="preserve"> </v>
      </c>
      <c r="H211" s="14" t="s">
        <v>0</v>
      </c>
      <c r="I211" s="14" t="str">
        <f t="shared" ca="1" si="216"/>
        <v>СА -9-2
(ДОТ)</v>
      </c>
      <c r="J211" s="14" t="str">
        <f t="shared" ca="1" si="216"/>
        <v>СА -9-2
(ДОТ)</v>
      </c>
      <c r="K211" s="14" t="str">
        <f t="shared" ca="1" si="216"/>
        <v>СА -9-2
(ДОТ)</v>
      </c>
      <c r="L211" s="14"/>
      <c r="M211" s="25"/>
      <c r="AD211" s="20" t="str">
        <f t="shared" ca="1" si="214"/>
        <v>Ср 25.11.20  8.00 П-310</v>
      </c>
      <c r="AE211" s="20" t="str">
        <f t="shared" ca="1" si="214"/>
        <v>Ср 25.11.20  9.40 П-309</v>
      </c>
      <c r="AF211" s="20" t="str">
        <f t="shared" ca="1" si="214"/>
        <v>Ср 25.11.20 11.20 П-401</v>
      </c>
      <c r="AG211" s="20" t="str">
        <f t="shared" ca="1" si="214"/>
        <v/>
      </c>
      <c r="AH211" s="20" t="str">
        <f t="shared" ca="1" si="214"/>
        <v>Ср 25.11.20 13.30 ДОТ)</v>
      </c>
      <c r="AI211" s="20" t="str">
        <f t="shared" ca="1" si="214"/>
        <v>Ср 25.11.20 15.10 ДОТ)</v>
      </c>
      <c r="AJ211" s="20" t="str">
        <f t="shared" ca="1" si="214"/>
        <v>Ср 25.11.20 17.00 ДОТ)</v>
      </c>
      <c r="AK211" s="20" t="e">
        <f>IF(#REF!=" ","",IF(#REF!="","",CONCATENATE($C211," ",#REF!," ",MID(#REF!,10,5))))</f>
        <v>#REF!</v>
      </c>
      <c r="AL211" s="20" t="str">
        <f t="shared" ca="1" si="202"/>
        <v>Ср 25.11.20 18.40 ДОТ)</v>
      </c>
      <c r="AM211" s="20" t="str">
        <f t="shared" si="202"/>
        <v/>
      </c>
      <c r="AN211" s="11" t="str">
        <f t="shared" ca="1" si="200"/>
        <v>Завьялова</v>
      </c>
      <c r="AO211" s="10" t="str">
        <f t="shared" ca="1" si="190"/>
        <v>Ср 25.11.20  8.00 П-310 Завьялова</v>
      </c>
      <c r="AP211" s="10" t="str">
        <f t="shared" ca="1" si="190"/>
        <v>Ср 25.11.20  9.40 П-309 Завьялова</v>
      </c>
      <c r="AQ211" s="10" t="str">
        <f t="shared" ca="1" si="190"/>
        <v>Ср 25.11.20 11.20 П-401 Завьялова</v>
      </c>
      <c r="AR211" s="10" t="str">
        <f t="shared" ca="1" si="190"/>
        <v/>
      </c>
      <c r="AS211" s="10" t="str">
        <f t="shared" ca="1" si="190"/>
        <v>Ср 25.11.20 13.30 ДОТ) Завьялова</v>
      </c>
      <c r="AT211" s="10" t="str">
        <f t="shared" ca="1" si="187"/>
        <v>Ср 25.11.20 15.10 ДОТ) Завьялова</v>
      </c>
      <c r="AU211" s="10" t="str">
        <f t="shared" ca="1" si="187"/>
        <v>Ср 25.11.20 17.00 ДОТ) Завьялова</v>
      </c>
      <c r="AV211" s="10" t="e">
        <f t="shared" si="187"/>
        <v>#REF!</v>
      </c>
      <c r="AW211" s="10" t="str">
        <f t="shared" ca="1" si="187"/>
        <v>Ср 25.11.20 18.40 ДОТ) Завьялова</v>
      </c>
      <c r="AX211" s="10" t="str">
        <f t="shared" si="187"/>
        <v/>
      </c>
      <c r="AZ211" s="12">
        <f t="shared" ca="1" si="191"/>
        <v>211</v>
      </c>
      <c r="BA211" s="12">
        <f t="shared" ca="1" si="191"/>
        <v>211</v>
      </c>
      <c r="BB211" s="12">
        <f t="shared" ca="1" si="191"/>
        <v>211</v>
      </c>
      <c r="BC211" s="12" t="str">
        <f t="shared" ca="1" si="191"/>
        <v/>
      </c>
      <c r="BD211" s="12">
        <f t="shared" ca="1" si="191"/>
        <v>211</v>
      </c>
      <c r="BE211" s="12">
        <f t="shared" ca="1" si="188"/>
        <v>211</v>
      </c>
      <c r="BF211" s="12">
        <f t="shared" ca="1" si="188"/>
        <v>211</v>
      </c>
      <c r="BG211" s="12" t="e">
        <f t="shared" si="188"/>
        <v>#REF!</v>
      </c>
      <c r="BH211" s="12">
        <f t="shared" ca="1" si="188"/>
        <v>211</v>
      </c>
      <c r="BI211" s="12" t="str">
        <f t="shared" si="188"/>
        <v/>
      </c>
    </row>
    <row r="212" spans="1:61" ht="23.25" customHeight="1" x14ac:dyDescent="0.2">
      <c r="A212" s="1">
        <f ca="1">IF(COUNTIF($D212:$L212," ")=10,"",IF(VLOOKUP(MAX($A$1:A211),$A$1:C211,3,FALSE)=0,"",MAX($A$1:A211)+1))</f>
        <v>212</v>
      </c>
      <c r="B212" s="13" t="str">
        <f>$B208</f>
        <v>Завьялова Н.Н.</v>
      </c>
      <c r="C212" s="2" t="str">
        <f ca="1">IF($B212="","",$R$5)</f>
        <v>Чт 26.11.20</v>
      </c>
      <c r="D212" s="23" t="str">
        <f t="shared" ref="D212:K212" ca="1" si="217">IF($B212&gt;"",IF(ISERROR(SEARCH($B212,S$5))," ",MID(S$5,FIND("%курс ",S$5,FIND($B212,S$5))+6,7)&amp;"
("&amp;MID(S$5,FIND("ауд.",S$5,FIND($B212,S$5))+4,FIND("№",S$5,FIND("ауд.",S$5,FIND($B212,S$5)))-(FIND("ауд.",S$5,FIND($B212,S$5))+4))&amp;")"),"")</f>
        <v>ЗИ -9-1
(П-203)</v>
      </c>
      <c r="E212" s="23" t="str">
        <f t="shared" ca="1" si="217"/>
        <v>С -9 -1
(П-410)</v>
      </c>
      <c r="F212" s="23" t="str">
        <f t="shared" ca="1" si="217"/>
        <v>СА-11-2
(ДОТ)</v>
      </c>
      <c r="G212" s="23" t="str">
        <f t="shared" ca="1" si="217"/>
        <v xml:space="preserve"> </v>
      </c>
      <c r="H212" s="23" t="str">
        <f t="shared" ca="1" si="217"/>
        <v>СА-11-2
(ДОТ)</v>
      </c>
      <c r="I212" s="23" t="str">
        <f t="shared" ca="1" si="217"/>
        <v>СА-11-1
(П-201)</v>
      </c>
      <c r="J212" s="23" t="str">
        <f t="shared" ca="1" si="217"/>
        <v>СА-11-1
(П-201)</v>
      </c>
      <c r="K212" s="23" t="str">
        <f t="shared" ca="1" si="217"/>
        <v>СА-11-1
(П-201)</v>
      </c>
      <c r="L212" s="23"/>
      <c r="M212" s="25"/>
      <c r="AD212" s="20" t="str">
        <f t="shared" ca="1" si="214"/>
        <v>Чт 26.11.20  8.00 П-203</v>
      </c>
      <c r="AE212" s="20" t="str">
        <f t="shared" ca="1" si="214"/>
        <v>Чт 26.11.20  9.40 П-410</v>
      </c>
      <c r="AF212" s="20" t="str">
        <f t="shared" ca="1" si="214"/>
        <v>Чт 26.11.20 11.20 ДОТ)</v>
      </c>
      <c r="AG212" s="20" t="str">
        <f t="shared" ca="1" si="214"/>
        <v/>
      </c>
      <c r="AH212" s="20" t="str">
        <f t="shared" ca="1" si="214"/>
        <v>Чт 26.11.20 13.30 ДОТ)</v>
      </c>
      <c r="AI212" s="20" t="str">
        <f t="shared" ca="1" si="214"/>
        <v>Чт 26.11.20 15.10 П-201</v>
      </c>
      <c r="AJ212" s="20" t="str">
        <f t="shared" ca="1" si="214"/>
        <v>Чт 26.11.20 17.00 П-201</v>
      </c>
      <c r="AK212" s="20" t="e">
        <f>IF(#REF!=" ","",IF(#REF!="","",CONCATENATE($C212," ",#REF!," ",MID(#REF!,10,5))))</f>
        <v>#REF!</v>
      </c>
      <c r="AL212" s="20" t="str">
        <f t="shared" ca="1" si="202"/>
        <v>Чт 26.11.20 18.40 П-201</v>
      </c>
      <c r="AM212" s="20" t="str">
        <f t="shared" si="202"/>
        <v/>
      </c>
      <c r="AN212" s="11" t="str">
        <f t="shared" ca="1" si="200"/>
        <v>Завьялова</v>
      </c>
      <c r="AO212" s="10" t="str">
        <f t="shared" ca="1" si="190"/>
        <v>Чт 26.11.20  8.00 П-203 Завьялова</v>
      </c>
      <c r="AP212" s="10" t="str">
        <f t="shared" ca="1" si="190"/>
        <v>Чт 26.11.20  9.40 П-410 Завьялова</v>
      </c>
      <c r="AQ212" s="10" t="str">
        <f t="shared" ca="1" si="190"/>
        <v>Чт 26.11.20 11.20 ДОТ) Завьялова</v>
      </c>
      <c r="AR212" s="10" t="str">
        <f t="shared" ca="1" si="190"/>
        <v/>
      </c>
      <c r="AS212" s="10" t="str">
        <f t="shared" ca="1" si="190"/>
        <v>Чт 26.11.20 13.30 ДОТ) Завьялова</v>
      </c>
      <c r="AT212" s="10" t="str">
        <f t="shared" ca="1" si="187"/>
        <v>Чт 26.11.20 15.10 П-201 Завьялова</v>
      </c>
      <c r="AU212" s="10" t="str">
        <f t="shared" ca="1" si="187"/>
        <v>Чт 26.11.20 17.00 П-201 Завьялова</v>
      </c>
      <c r="AV212" s="10" t="e">
        <f t="shared" si="187"/>
        <v>#REF!</v>
      </c>
      <c r="AW212" s="10" t="str">
        <f t="shared" ca="1" si="187"/>
        <v>Чт 26.11.20 18.40 П-201 Завьялова</v>
      </c>
      <c r="AX212" s="10" t="str">
        <f t="shared" si="187"/>
        <v/>
      </c>
      <c r="AZ212" s="12">
        <f t="shared" ca="1" si="191"/>
        <v>212</v>
      </c>
      <c r="BA212" s="12">
        <f t="shared" ca="1" si="191"/>
        <v>212</v>
      </c>
      <c r="BB212" s="12">
        <f t="shared" ca="1" si="191"/>
        <v>212</v>
      </c>
      <c r="BC212" s="12" t="str">
        <f t="shared" ca="1" si="191"/>
        <v/>
      </c>
      <c r="BD212" s="12">
        <f t="shared" ca="1" si="191"/>
        <v>212</v>
      </c>
      <c r="BE212" s="12">
        <f t="shared" ca="1" si="188"/>
        <v>212</v>
      </c>
      <c r="BF212" s="12">
        <f t="shared" ca="1" si="188"/>
        <v>212</v>
      </c>
      <c r="BG212" s="12" t="e">
        <f t="shared" si="188"/>
        <v>#REF!</v>
      </c>
      <c r="BH212" s="12">
        <f t="shared" ca="1" si="188"/>
        <v>212</v>
      </c>
      <c r="BI212" s="12" t="str">
        <f t="shared" si="188"/>
        <v/>
      </c>
    </row>
    <row r="213" spans="1:61" ht="23.25" customHeight="1" x14ac:dyDescent="0.2">
      <c r="A213" s="1">
        <f ca="1">IF(COUNTIF($D213:$L213," ")=10,"",IF(VLOOKUP(MAX($A$1:A212),$A$1:C212,3,FALSE)=0,"",MAX($A$1:A212)+1))</f>
        <v>213</v>
      </c>
      <c r="B213" s="13" t="str">
        <f>$B208</f>
        <v>Завьялова Н.Н.</v>
      </c>
      <c r="C213" s="2" t="str">
        <f ca="1">IF($B213="","",$R$6)</f>
        <v>Пт 27.11.20</v>
      </c>
      <c r="D213" s="23" t="str">
        <f t="shared" ref="D213:K213" ca="1" si="218">IF($B213&gt;"",IF(ISERROR(SEARCH($B213,S$6))," ",MID(S$6,FIND("%курс ",S$6,FIND($B213,S$6))+6,7)&amp;"
("&amp;MID(S$6,FIND("ауд.",S$6,FIND($B213,S$6))+4,FIND("№",S$6,FIND("ауд.",S$6,FIND($B213,S$6)))-(FIND("ауд.",S$6,FIND($B213,S$6))+4))&amp;")"),"")</f>
        <v xml:space="preserve"> </v>
      </c>
      <c r="E213" s="23" t="str">
        <f t="shared" ca="1" si="218"/>
        <v>С -9 -1
(П-407)</v>
      </c>
      <c r="F213" s="23" t="str">
        <f t="shared" ca="1" si="218"/>
        <v>СА -9-3
(ДОТ)</v>
      </c>
      <c r="G213" s="23" t="str">
        <f t="shared" ca="1" si="218"/>
        <v xml:space="preserve"> </v>
      </c>
      <c r="H213" s="23" t="str">
        <f t="shared" ca="1" si="218"/>
        <v xml:space="preserve"> </v>
      </c>
      <c r="I213" s="23" t="str">
        <f t="shared" ca="1" si="218"/>
        <v>П -11-1
(П-201)</v>
      </c>
      <c r="J213" s="23" t="str">
        <f t="shared" ca="1" si="218"/>
        <v>СА -9-2
(ДОТ)</v>
      </c>
      <c r="K213" s="23" t="str">
        <f t="shared" ca="1" si="218"/>
        <v>СА -9-2
(ДОТ)</v>
      </c>
      <c r="L213" s="23"/>
      <c r="M213" s="25"/>
      <c r="AD213" s="20" t="str">
        <f t="shared" ca="1" si="214"/>
        <v/>
      </c>
      <c r="AE213" s="20" t="str">
        <f t="shared" ca="1" si="214"/>
        <v>Пт 27.11.20  9.40 П-407</v>
      </c>
      <c r="AF213" s="20" t="str">
        <f t="shared" ca="1" si="214"/>
        <v>Пт 27.11.20 11.20 ДОТ)</v>
      </c>
      <c r="AG213" s="20" t="str">
        <f t="shared" ca="1" si="214"/>
        <v/>
      </c>
      <c r="AH213" s="20" t="str">
        <f t="shared" ca="1" si="214"/>
        <v/>
      </c>
      <c r="AI213" s="20" t="str">
        <f t="shared" ca="1" si="214"/>
        <v>Пт 27.11.20 15.10 П-201</v>
      </c>
      <c r="AJ213" s="20" t="str">
        <f t="shared" ca="1" si="214"/>
        <v>Пт 27.11.20 17.00 ДОТ)</v>
      </c>
      <c r="AK213" s="20" t="e">
        <f>IF(#REF!=" ","",IF(#REF!="","",CONCATENATE($C213," ",#REF!," ",MID(#REF!,10,5))))</f>
        <v>#REF!</v>
      </c>
      <c r="AL213" s="20" t="str">
        <f t="shared" ca="1" si="202"/>
        <v>Пт 27.11.20 18.40 ДОТ)</v>
      </c>
      <c r="AM213" s="20" t="str">
        <f t="shared" si="202"/>
        <v/>
      </c>
      <c r="AN213" s="11" t="str">
        <f t="shared" ca="1" si="200"/>
        <v>Завьялова</v>
      </c>
      <c r="AO213" s="10" t="str">
        <f t="shared" ca="1" si="190"/>
        <v/>
      </c>
      <c r="AP213" s="10" t="str">
        <f t="shared" ca="1" si="190"/>
        <v>Пт 27.11.20  9.40 П-407 Завьялова</v>
      </c>
      <c r="AQ213" s="10" t="str">
        <f t="shared" ca="1" si="190"/>
        <v>Пт 27.11.20 11.20 ДОТ) Завьялова</v>
      </c>
      <c r="AR213" s="10" t="str">
        <f t="shared" ca="1" si="190"/>
        <v/>
      </c>
      <c r="AS213" s="10" t="str">
        <f t="shared" ca="1" si="190"/>
        <v/>
      </c>
      <c r="AT213" s="10" t="str">
        <f t="shared" ca="1" si="187"/>
        <v>Пт 27.11.20 15.10 П-201 Завьялова</v>
      </c>
      <c r="AU213" s="10" t="str">
        <f t="shared" ca="1" si="187"/>
        <v>Пт 27.11.20 17.00 ДОТ) Завьялова</v>
      </c>
      <c r="AV213" s="10" t="e">
        <f t="shared" si="187"/>
        <v>#REF!</v>
      </c>
      <c r="AW213" s="10" t="str">
        <f t="shared" ca="1" si="187"/>
        <v>Пт 27.11.20 18.40 ДОТ) Завьялова</v>
      </c>
      <c r="AX213" s="10" t="str">
        <f t="shared" si="187"/>
        <v/>
      </c>
      <c r="AZ213" s="12" t="str">
        <f t="shared" ca="1" si="191"/>
        <v/>
      </c>
      <c r="BA213" s="12">
        <f t="shared" ca="1" si="191"/>
        <v>213</v>
      </c>
      <c r="BB213" s="12">
        <f t="shared" ca="1" si="191"/>
        <v>213</v>
      </c>
      <c r="BC213" s="12" t="str">
        <f t="shared" ca="1" si="191"/>
        <v/>
      </c>
      <c r="BD213" s="12" t="str">
        <f t="shared" ca="1" si="191"/>
        <v/>
      </c>
      <c r="BE213" s="12">
        <f t="shared" ca="1" si="188"/>
        <v>213</v>
      </c>
      <c r="BF213" s="12">
        <f t="shared" ca="1" si="188"/>
        <v>213</v>
      </c>
      <c r="BG213" s="12" t="e">
        <f t="shared" si="188"/>
        <v>#REF!</v>
      </c>
      <c r="BH213" s="12">
        <f t="shared" ca="1" si="188"/>
        <v>213</v>
      </c>
      <c r="BI213" s="12" t="str">
        <f t="shared" si="188"/>
        <v/>
      </c>
    </row>
    <row r="214" spans="1:61" ht="23.25" customHeight="1" x14ac:dyDescent="0.2">
      <c r="A214" s="1">
        <f ca="1">IF(COUNTIF($D214:$L214," ")=10,"",IF(VLOOKUP(MAX($A$1:A213),$A$1:C213,3,FALSE)=0,"",MAX($A$1:A213)+1))</f>
        <v>214</v>
      </c>
      <c r="B214" s="13" t="str">
        <f>$B208</f>
        <v>Завьялова Н.Н.</v>
      </c>
      <c r="C214" s="2" t="str">
        <f ca="1">IF($B214="","",$R$7)</f>
        <v>Сб 28.11.20</v>
      </c>
      <c r="D214" s="23" t="str">
        <f t="shared" ref="D214:K214" ca="1" si="219">IF($B214&gt;"",IF(ISERROR(SEARCH($B214,S$7))," ",MID(S$7,FIND("%курс ",S$7,FIND($B214,S$7))+6,7)&amp;"
("&amp;MID(S$7,FIND("ауд.",S$7,FIND($B214,S$7))+4,FIND("№",S$7,FIND("ауд.",S$7,FIND($B214,S$7)))-(FIND("ауд.",S$7,FIND($B214,S$7))+4))&amp;")"),"")</f>
        <v xml:space="preserve"> </v>
      </c>
      <c r="E214" s="23" t="str">
        <f t="shared" ca="1" si="219"/>
        <v xml:space="preserve"> </v>
      </c>
      <c r="F214" s="23" t="str">
        <f t="shared" ca="1" si="219"/>
        <v xml:space="preserve"> </v>
      </c>
      <c r="G214" s="23" t="str">
        <f t="shared" ca="1" si="219"/>
        <v xml:space="preserve"> </v>
      </c>
      <c r="H214" s="23" t="str">
        <f t="shared" ca="1" si="219"/>
        <v>СА -9-2
(ДОТ)</v>
      </c>
      <c r="I214" s="23" t="str">
        <f t="shared" ca="1" si="219"/>
        <v xml:space="preserve"> </v>
      </c>
      <c r="J214" s="23" t="str">
        <f t="shared" ca="1" si="219"/>
        <v xml:space="preserve"> </v>
      </c>
      <c r="K214" s="23" t="str">
        <f t="shared" ca="1" si="219"/>
        <v xml:space="preserve"> </v>
      </c>
      <c r="L214" s="23"/>
      <c r="M214" s="25"/>
      <c r="AD214" s="20" t="str">
        <f t="shared" ca="1" si="214"/>
        <v/>
      </c>
      <c r="AE214" s="20" t="str">
        <f t="shared" ca="1" si="214"/>
        <v/>
      </c>
      <c r="AF214" s="20" t="str">
        <f t="shared" ca="1" si="214"/>
        <v/>
      </c>
      <c r="AG214" s="20" t="str">
        <f t="shared" ca="1" si="214"/>
        <v/>
      </c>
      <c r="AH214" s="20" t="str">
        <f t="shared" ca="1" si="214"/>
        <v>Сб 28.11.20 13.30 ДОТ)</v>
      </c>
      <c r="AI214" s="20" t="str">
        <f t="shared" ca="1" si="214"/>
        <v/>
      </c>
      <c r="AJ214" s="20" t="str">
        <f t="shared" ca="1" si="214"/>
        <v/>
      </c>
      <c r="AK214" s="20" t="e">
        <f>IF(#REF!=" ","",IF(#REF!="","",CONCATENATE($C214," ",#REF!," ",MID(#REF!,10,5))))</f>
        <v>#REF!</v>
      </c>
      <c r="AL214" s="20" t="str">
        <f t="shared" ca="1" si="202"/>
        <v/>
      </c>
      <c r="AM214" s="20" t="str">
        <f t="shared" si="202"/>
        <v/>
      </c>
      <c r="AN214" s="11" t="str">
        <f t="shared" ca="1" si="200"/>
        <v>Завьялова</v>
      </c>
      <c r="AO214" s="10" t="str">
        <f t="shared" ca="1" si="190"/>
        <v/>
      </c>
      <c r="AP214" s="10" t="str">
        <f t="shared" ca="1" si="190"/>
        <v/>
      </c>
      <c r="AQ214" s="10" t="str">
        <f t="shared" ca="1" si="190"/>
        <v/>
      </c>
      <c r="AR214" s="10" t="str">
        <f t="shared" ca="1" si="190"/>
        <v/>
      </c>
      <c r="AS214" s="10" t="str">
        <f t="shared" ca="1" si="190"/>
        <v>Сб 28.11.20 13.30 ДОТ) Завьялова</v>
      </c>
      <c r="AT214" s="10" t="str">
        <f t="shared" ca="1" si="187"/>
        <v/>
      </c>
      <c r="AU214" s="10" t="str">
        <f t="shared" ca="1" si="187"/>
        <v/>
      </c>
      <c r="AV214" s="10" t="e">
        <f t="shared" si="187"/>
        <v>#REF!</v>
      </c>
      <c r="AW214" s="10" t="str">
        <f t="shared" ca="1" si="187"/>
        <v/>
      </c>
      <c r="AX214" s="10" t="str">
        <f t="shared" si="187"/>
        <v/>
      </c>
      <c r="AZ214" s="12" t="str">
        <f t="shared" ca="1" si="191"/>
        <v/>
      </c>
      <c r="BA214" s="12" t="str">
        <f t="shared" ca="1" si="191"/>
        <v/>
      </c>
      <c r="BB214" s="12" t="str">
        <f t="shared" ca="1" si="191"/>
        <v/>
      </c>
      <c r="BC214" s="12" t="str">
        <f t="shared" ca="1" si="191"/>
        <v/>
      </c>
      <c r="BD214" s="12">
        <f t="shared" ca="1" si="191"/>
        <v>214</v>
      </c>
      <c r="BE214" s="12" t="str">
        <f t="shared" ca="1" si="188"/>
        <v/>
      </c>
      <c r="BF214" s="12" t="str">
        <f t="shared" ca="1" si="188"/>
        <v/>
      </c>
      <c r="BG214" s="12" t="e">
        <f t="shared" si="188"/>
        <v>#REF!</v>
      </c>
      <c r="BH214" s="12" t="str">
        <f t="shared" ca="1" si="188"/>
        <v/>
      </c>
      <c r="BI214" s="12" t="str">
        <f t="shared" si="188"/>
        <v/>
      </c>
    </row>
    <row r="215" spans="1:61" ht="23.25" customHeight="1" x14ac:dyDescent="0.2">
      <c r="A215" s="1">
        <f ca="1">IF(COUNTIF($D215:$L215," ")=10,"",IF(VLOOKUP(MAX($A$1:A214),$A$1:C214,3,FALSE)=0,"",MAX($A$1:A214)+1))</f>
        <v>215</v>
      </c>
      <c r="B215" s="13" t="str">
        <f>$B208</f>
        <v>Завьялова Н.Н.</v>
      </c>
      <c r="C215" s="2" t="str">
        <f ca="1">IF($B215="","",$R$8)</f>
        <v>Вс 29.11.20</v>
      </c>
      <c r="D215" s="23" t="str">
        <f t="shared" ref="D215:K215" ca="1" si="220">IF($B215&gt;"",IF(ISERROR(SEARCH($B215,S$8))," ",MID(S$8,FIND("%курс ",S$8,FIND($B215,S$8))+6,7)&amp;"
("&amp;MID(S$8,FIND("ауд.",S$8,FIND($B215,S$8))+4,FIND("№",S$8,FIND("ауд.",S$8,FIND($B215,S$8)))-(FIND("ауд.",S$8,FIND($B215,S$8))+4))&amp;")"),"")</f>
        <v xml:space="preserve"> </v>
      </c>
      <c r="E215" s="23" t="str">
        <f t="shared" ca="1" si="220"/>
        <v xml:space="preserve"> </v>
      </c>
      <c r="F215" s="23" t="str">
        <f t="shared" ca="1" si="220"/>
        <v xml:space="preserve"> </v>
      </c>
      <c r="G215" s="23" t="str">
        <f t="shared" ca="1" si="220"/>
        <v xml:space="preserve"> </v>
      </c>
      <c r="H215" s="23" t="str">
        <f t="shared" ca="1" si="220"/>
        <v xml:space="preserve"> </v>
      </c>
      <c r="I215" s="23" t="str">
        <f t="shared" ca="1" si="220"/>
        <v xml:space="preserve"> </v>
      </c>
      <c r="J215" s="23" t="str">
        <f t="shared" ca="1" si="220"/>
        <v xml:space="preserve"> </v>
      </c>
      <c r="K215" s="23" t="str">
        <f t="shared" ca="1" si="220"/>
        <v xml:space="preserve"> </v>
      </c>
      <c r="L215" s="23"/>
      <c r="M215" s="25"/>
      <c r="AD215" s="20" t="str">
        <f t="shared" ca="1" si="214"/>
        <v/>
      </c>
      <c r="AE215" s="20" t="str">
        <f t="shared" ca="1" si="214"/>
        <v/>
      </c>
      <c r="AF215" s="20" t="str">
        <f t="shared" ca="1" si="214"/>
        <v/>
      </c>
      <c r="AG215" s="20" t="str">
        <f t="shared" ca="1" si="214"/>
        <v/>
      </c>
      <c r="AH215" s="20" t="str">
        <f t="shared" ca="1" si="214"/>
        <v/>
      </c>
      <c r="AI215" s="20" t="str">
        <f t="shared" ca="1" si="214"/>
        <v/>
      </c>
      <c r="AJ215" s="20" t="str">
        <f t="shared" ca="1" si="214"/>
        <v/>
      </c>
      <c r="AK215" s="20" t="e">
        <f>IF(#REF!=" ","",IF(#REF!="","",CONCATENATE($C215," ",#REF!," ",MID(#REF!,10,5))))</f>
        <v>#REF!</v>
      </c>
      <c r="AL215" s="20" t="str">
        <f t="shared" ca="1" si="202"/>
        <v/>
      </c>
      <c r="AM215" s="20" t="str">
        <f t="shared" si="202"/>
        <v/>
      </c>
      <c r="AN215" s="11" t="str">
        <f t="shared" ca="1" si="200"/>
        <v>Завьялова</v>
      </c>
      <c r="AO215" s="10" t="str">
        <f t="shared" ca="1" si="190"/>
        <v/>
      </c>
      <c r="AP215" s="10" t="str">
        <f t="shared" ca="1" si="190"/>
        <v/>
      </c>
      <c r="AQ215" s="10" t="str">
        <f t="shared" ca="1" si="190"/>
        <v/>
      </c>
      <c r="AR215" s="10" t="str">
        <f t="shared" ca="1" si="190"/>
        <v/>
      </c>
      <c r="AS215" s="10" t="str">
        <f t="shared" ca="1" si="190"/>
        <v/>
      </c>
      <c r="AT215" s="10" t="str">
        <f t="shared" ca="1" si="187"/>
        <v/>
      </c>
      <c r="AU215" s="10" t="str">
        <f t="shared" ca="1" si="187"/>
        <v/>
      </c>
      <c r="AV215" s="10" t="e">
        <f t="shared" si="187"/>
        <v>#REF!</v>
      </c>
      <c r="AW215" s="10" t="str">
        <f t="shared" ca="1" si="187"/>
        <v/>
      </c>
      <c r="AX215" s="10" t="str">
        <f t="shared" si="187"/>
        <v/>
      </c>
      <c r="AZ215" s="12" t="str">
        <f t="shared" ca="1" si="191"/>
        <v/>
      </c>
      <c r="BA215" s="12" t="str">
        <f t="shared" ca="1" si="191"/>
        <v/>
      </c>
      <c r="BB215" s="12" t="str">
        <f t="shared" ca="1" si="191"/>
        <v/>
      </c>
      <c r="BC215" s="12" t="str">
        <f t="shared" ca="1" si="191"/>
        <v/>
      </c>
      <c r="BD215" s="12" t="str">
        <f t="shared" ca="1" si="191"/>
        <v/>
      </c>
      <c r="BE215" s="12" t="str">
        <f t="shared" ca="1" si="188"/>
        <v/>
      </c>
      <c r="BF215" s="12" t="str">
        <f t="shared" ca="1" si="188"/>
        <v/>
      </c>
      <c r="BG215" s="12" t="e">
        <f t="shared" si="188"/>
        <v>#REF!</v>
      </c>
      <c r="BH215" s="12" t="str">
        <f t="shared" ca="1" si="188"/>
        <v/>
      </c>
      <c r="BI215" s="12" t="str">
        <f t="shared" si="188"/>
        <v/>
      </c>
    </row>
    <row r="216" spans="1:61" ht="23.25" customHeight="1" x14ac:dyDescent="0.2">
      <c r="A216" s="1">
        <f ca="1">IF(COUNTIF($D216:$L216," ")=10,"",IF(VLOOKUP(MAX($A$1:A215),$A$1:C215,3,FALSE)=0,"",MAX($A$1:A215)+1))</f>
        <v>216</v>
      </c>
      <c r="C216" s="2"/>
      <c r="D216" s="23"/>
      <c r="E216" s="23"/>
      <c r="F216" s="23"/>
      <c r="G216" s="23"/>
      <c r="H216" s="23"/>
      <c r="I216" s="23"/>
      <c r="J216" s="23"/>
      <c r="K216" s="23"/>
      <c r="L216" s="23"/>
      <c r="M216" s="25"/>
      <c r="AD216" s="20"/>
      <c r="AE216" s="20"/>
      <c r="AF216" s="20"/>
      <c r="AG216" s="20"/>
      <c r="AH216" s="20"/>
      <c r="AI216" s="20"/>
      <c r="AJ216" s="20"/>
      <c r="AK216" s="20"/>
      <c r="AL216" s="20"/>
      <c r="AM216" s="20"/>
      <c r="AN216" s="11" t="str">
        <f t="shared" si="200"/>
        <v/>
      </c>
      <c r="AO216" s="10" t="str">
        <f t="shared" si="190"/>
        <v/>
      </c>
      <c r="AP216" s="10" t="str">
        <f t="shared" si="190"/>
        <v/>
      </c>
      <c r="AQ216" s="10" t="str">
        <f t="shared" si="190"/>
        <v/>
      </c>
      <c r="AR216" s="10" t="str">
        <f t="shared" si="190"/>
        <v/>
      </c>
      <c r="AS216" s="10" t="str">
        <f t="shared" si="190"/>
        <v/>
      </c>
      <c r="AT216" s="10" t="str">
        <f t="shared" si="187"/>
        <v/>
      </c>
      <c r="AU216" s="10" t="str">
        <f t="shared" si="187"/>
        <v/>
      </c>
      <c r="AV216" s="10" t="str">
        <f t="shared" si="187"/>
        <v/>
      </c>
      <c r="AW216" s="10" t="str">
        <f t="shared" si="187"/>
        <v/>
      </c>
      <c r="AX216" s="10" t="str">
        <f t="shared" si="187"/>
        <v/>
      </c>
      <c r="AZ216" s="12" t="str">
        <f t="shared" si="191"/>
        <v/>
      </c>
      <c r="BA216" s="12" t="str">
        <f t="shared" si="191"/>
        <v/>
      </c>
      <c r="BB216" s="12" t="str">
        <f t="shared" si="191"/>
        <v/>
      </c>
      <c r="BC216" s="12" t="str">
        <f t="shared" si="191"/>
        <v/>
      </c>
      <c r="BD216" s="12" t="str">
        <f t="shared" si="191"/>
        <v/>
      </c>
      <c r="BE216" s="12" t="str">
        <f t="shared" si="188"/>
        <v/>
      </c>
      <c r="BF216" s="12" t="str">
        <f t="shared" si="188"/>
        <v/>
      </c>
      <c r="BG216" s="12" t="str">
        <f t="shared" si="188"/>
        <v/>
      </c>
      <c r="BH216" s="12" t="str">
        <f t="shared" si="188"/>
        <v/>
      </c>
      <c r="BI216" s="12" t="str">
        <f t="shared" si="188"/>
        <v/>
      </c>
    </row>
    <row r="217" spans="1:61" ht="23.25" customHeight="1" x14ac:dyDescent="0.2">
      <c r="A217" s="1">
        <f ca="1">IF(COUNTIF($D218:$L224," ")=70,"",MAX($A$1:A216)+1)</f>
        <v>217</v>
      </c>
      <c r="B217" s="2" t="str">
        <f>IF($C217="","",$C217)</f>
        <v>Затопляев А.Е.</v>
      </c>
      <c r="C217" s="3" t="str">
        <f>IF(ISERROR(VLOOKUP((ROW()-1)/9+1,'[1]Преподавательский состав'!$A$2:$B$181,2,FALSE)),"",VLOOKUP((ROW()-1)/9+1,'[1]Преподавательский состав'!$A$2:$B$181,2,FALSE))</f>
        <v>Затопляев А.Е.</v>
      </c>
      <c r="D217" s="3" t="str">
        <f>IF($C217="","",T(" 8.00"))</f>
        <v xml:space="preserve"> 8.00</v>
      </c>
      <c r="E217" s="3" t="str">
        <f>IF($C217="","",T(" 9.40"))</f>
        <v xml:space="preserve"> 9.40</v>
      </c>
      <c r="F217" s="3" t="str">
        <f>IF($C217="","",T("11.20"))</f>
        <v>11.20</v>
      </c>
      <c r="G217" s="4" t="str">
        <f>IF($C217="","",T(""))</f>
        <v/>
      </c>
      <c r="H217" s="4" t="str">
        <f>IF($C217="","",T("13.30"))</f>
        <v>13.30</v>
      </c>
      <c r="I217" s="4" t="str">
        <f>IF($C217="","",T("15.10"))</f>
        <v>15.10</v>
      </c>
      <c r="J217" s="3" t="str">
        <f>IF($C217="","",T("17.00"))</f>
        <v>17.00</v>
      </c>
      <c r="K217" s="3" t="str">
        <f>IF($C217="","",T("18.40"))</f>
        <v>18.40</v>
      </c>
      <c r="L217" s="3"/>
      <c r="M217" s="25"/>
      <c r="AD217" s="20"/>
      <c r="AE217" s="20"/>
      <c r="AF217" s="20"/>
      <c r="AG217" s="20"/>
      <c r="AH217" s="20"/>
      <c r="AI217" s="20"/>
      <c r="AJ217" s="20"/>
      <c r="AK217" s="20"/>
      <c r="AL217" s="20"/>
      <c r="AM217" s="20"/>
      <c r="AN217" s="11" t="str">
        <f t="shared" si="200"/>
        <v/>
      </c>
      <c r="AO217" s="10" t="str">
        <f t="shared" si="190"/>
        <v/>
      </c>
      <c r="AP217" s="10" t="str">
        <f t="shared" si="190"/>
        <v/>
      </c>
      <c r="AQ217" s="10" t="str">
        <f t="shared" si="190"/>
        <v/>
      </c>
      <c r="AR217" s="10" t="str">
        <f t="shared" si="190"/>
        <v/>
      </c>
      <c r="AS217" s="10" t="str">
        <f t="shared" si="190"/>
        <v/>
      </c>
      <c r="AT217" s="10" t="str">
        <f t="shared" si="187"/>
        <v/>
      </c>
      <c r="AU217" s="10" t="str">
        <f t="shared" si="187"/>
        <v/>
      </c>
      <c r="AV217" s="10" t="str">
        <f t="shared" si="187"/>
        <v/>
      </c>
      <c r="AW217" s="10" t="str">
        <f t="shared" si="187"/>
        <v/>
      </c>
      <c r="AX217" s="10" t="str">
        <f t="shared" si="187"/>
        <v/>
      </c>
      <c r="AZ217" s="12" t="str">
        <f t="shared" si="191"/>
        <v/>
      </c>
      <c r="BA217" s="12" t="str">
        <f t="shared" si="191"/>
        <v/>
      </c>
      <c r="BB217" s="12" t="str">
        <f t="shared" si="191"/>
        <v/>
      </c>
      <c r="BC217" s="12" t="str">
        <f t="shared" si="191"/>
        <v/>
      </c>
      <c r="BD217" s="12" t="str">
        <f t="shared" si="191"/>
        <v/>
      </c>
      <c r="BE217" s="12" t="str">
        <f t="shared" si="188"/>
        <v/>
      </c>
      <c r="BF217" s="12" t="str">
        <f t="shared" si="188"/>
        <v/>
      </c>
      <c r="BG217" s="12" t="str">
        <f t="shared" si="188"/>
        <v/>
      </c>
      <c r="BH217" s="12" t="str">
        <f t="shared" si="188"/>
        <v/>
      </c>
      <c r="BI217" s="12" t="str">
        <f t="shared" si="188"/>
        <v/>
      </c>
    </row>
    <row r="218" spans="1:61" ht="23.25" customHeight="1" x14ac:dyDescent="0.2">
      <c r="A218" s="1">
        <f ca="1">IF(COUNTIF($D218:$L218," ")=10,"",IF(VLOOKUP(MAX($A$1:A217),$A$1:C217,3,FALSE)=0,"",MAX($A$1:A217)+1))</f>
        <v>218</v>
      </c>
      <c r="B218" s="13" t="str">
        <f>$B217</f>
        <v>Затопляев А.Е.</v>
      </c>
      <c r="C218" s="2" t="str">
        <f ca="1">IF($B218="","",$R$2)</f>
        <v>Пн 23.11.20</v>
      </c>
      <c r="D218" s="14" t="str">
        <f t="shared" ref="D218:K218" ca="1" si="221">IF($B218&gt;"",IF(ISERROR(SEARCH($B218,S$2))," ",MID(S$2,FIND("%курс ",S$2,FIND($B218,S$2))+6,7)&amp;"
("&amp;MID(S$2,FIND("ауд.",S$2,FIND($B218,S$2))+4,FIND("№",S$2,FIND("ауд.",S$2,FIND($B218,S$2)))-(FIND("ауд.",S$2,FIND($B218,S$2))+4))&amp;")"),"")</f>
        <v xml:space="preserve"> </v>
      </c>
      <c r="E218" s="14" t="str">
        <f t="shared" ca="1" si="221"/>
        <v xml:space="preserve"> </v>
      </c>
      <c r="F218" s="14" t="str">
        <f t="shared" ca="1" si="221"/>
        <v xml:space="preserve"> </v>
      </c>
      <c r="G218" s="14" t="str">
        <f t="shared" ca="1" si="221"/>
        <v xml:space="preserve"> </v>
      </c>
      <c r="H218" s="14" t="str">
        <f t="shared" ca="1" si="221"/>
        <v xml:space="preserve"> </v>
      </c>
      <c r="I218" s="14" t="str">
        <f t="shared" ca="1" si="221"/>
        <v xml:space="preserve"> </v>
      </c>
      <c r="J218" s="14" t="str">
        <f t="shared" ca="1" si="221"/>
        <v xml:space="preserve"> </v>
      </c>
      <c r="K218" s="14" t="str">
        <f t="shared" ca="1" si="221"/>
        <v xml:space="preserve"> </v>
      </c>
      <c r="L218" s="14"/>
      <c r="M218" s="17"/>
      <c r="AD218" s="20" t="str">
        <f t="shared" ref="AD218:AJ224" ca="1" si="222">IF(D218=" ","",IF(D218="","",CONCATENATE($C218," ",D$1," ",MID(D218,10,5))))</f>
        <v/>
      </c>
      <c r="AE218" s="20" t="str">
        <f t="shared" ca="1" si="222"/>
        <v/>
      </c>
      <c r="AF218" s="20" t="str">
        <f t="shared" ca="1" si="222"/>
        <v/>
      </c>
      <c r="AG218" s="20" t="str">
        <f t="shared" ca="1" si="222"/>
        <v/>
      </c>
      <c r="AH218" s="20" t="str">
        <f t="shared" ca="1" si="222"/>
        <v/>
      </c>
      <c r="AI218" s="20" t="str">
        <f t="shared" ca="1" si="222"/>
        <v/>
      </c>
      <c r="AJ218" s="20" t="str">
        <f t="shared" ca="1" si="222"/>
        <v/>
      </c>
      <c r="AK218" s="20" t="e">
        <f>IF(#REF!=" ","",IF(#REF!="","",CONCATENATE($C218," ",#REF!," ",MID(#REF!,10,5))))</f>
        <v>#REF!</v>
      </c>
      <c r="AL218" s="20" t="str">
        <f t="shared" ca="1" si="202"/>
        <v/>
      </c>
      <c r="AM218" s="20" t="str">
        <f t="shared" si="202"/>
        <v/>
      </c>
      <c r="AN218" s="11" t="str">
        <f t="shared" ca="1" si="200"/>
        <v>Затопляев</v>
      </c>
      <c r="AO218" s="10" t="str">
        <f t="shared" ca="1" si="190"/>
        <v/>
      </c>
      <c r="AP218" s="10" t="str">
        <f t="shared" ca="1" si="190"/>
        <v/>
      </c>
      <c r="AQ218" s="10" t="str">
        <f t="shared" ca="1" si="190"/>
        <v/>
      </c>
      <c r="AR218" s="10" t="str">
        <f t="shared" ca="1" si="190"/>
        <v/>
      </c>
      <c r="AS218" s="10" t="str">
        <f t="shared" ca="1" si="190"/>
        <v/>
      </c>
      <c r="AT218" s="10" t="str">
        <f t="shared" ca="1" si="187"/>
        <v/>
      </c>
      <c r="AU218" s="10" t="str">
        <f t="shared" ca="1" si="187"/>
        <v/>
      </c>
      <c r="AV218" s="10" t="e">
        <f t="shared" si="187"/>
        <v>#REF!</v>
      </c>
      <c r="AW218" s="10" t="str">
        <f t="shared" ca="1" si="187"/>
        <v/>
      </c>
      <c r="AX218" s="10" t="str">
        <f t="shared" si="187"/>
        <v/>
      </c>
      <c r="AZ218" s="12" t="str">
        <f t="shared" ca="1" si="191"/>
        <v/>
      </c>
      <c r="BA218" s="12" t="str">
        <f t="shared" ca="1" si="191"/>
        <v/>
      </c>
      <c r="BB218" s="12" t="str">
        <f t="shared" ca="1" si="191"/>
        <v/>
      </c>
      <c r="BC218" s="12" t="str">
        <f t="shared" ca="1" si="191"/>
        <v/>
      </c>
      <c r="BD218" s="12" t="str">
        <f t="shared" ca="1" si="191"/>
        <v/>
      </c>
      <c r="BE218" s="12" t="str">
        <f t="shared" ca="1" si="188"/>
        <v/>
      </c>
      <c r="BF218" s="12" t="str">
        <f t="shared" ca="1" si="188"/>
        <v/>
      </c>
      <c r="BG218" s="12" t="e">
        <f t="shared" si="188"/>
        <v>#REF!</v>
      </c>
      <c r="BH218" s="12" t="str">
        <f t="shared" ca="1" si="188"/>
        <v/>
      </c>
      <c r="BI218" s="12" t="str">
        <f t="shared" si="188"/>
        <v/>
      </c>
    </row>
    <row r="219" spans="1:61" ht="23.25" customHeight="1" x14ac:dyDescent="0.2">
      <c r="A219" s="1">
        <f ca="1">IF(COUNTIF($D219:$L219," ")=10,"",IF(VLOOKUP(MAX($A$1:A218),$A$1:C218,3,FALSE)=0,"",MAX($A$1:A218)+1))</f>
        <v>219</v>
      </c>
      <c r="B219" s="13" t="str">
        <f>$B217</f>
        <v>Затопляев А.Е.</v>
      </c>
      <c r="C219" s="2" t="str">
        <f ca="1">IF($B219="","",$R$3)</f>
        <v>Вт 24.11.20</v>
      </c>
      <c r="D219" s="14" t="str">
        <f t="shared" ref="D219:K219" ca="1" si="223">IF($B219&gt;"",IF(ISERROR(SEARCH($B219,S$3))," ",MID(S$3,FIND("%курс ",S$3,FIND($B219,S$3))+6,7)&amp;"
("&amp;MID(S$3,FIND("ауд.",S$3,FIND($B219,S$3))+4,FIND("№",S$3,FIND("ауд.",S$3,FIND($B219,S$3)))-(FIND("ауд.",S$3,FIND($B219,S$3))+4))&amp;")"),"")</f>
        <v xml:space="preserve"> </v>
      </c>
      <c r="E219" s="14" t="str">
        <f t="shared" ca="1" si="223"/>
        <v xml:space="preserve"> </v>
      </c>
      <c r="F219" s="14" t="str">
        <f t="shared" ca="1" si="223"/>
        <v xml:space="preserve"> </v>
      </c>
      <c r="G219" s="14" t="str">
        <f t="shared" ca="1" si="223"/>
        <v xml:space="preserve"> </v>
      </c>
      <c r="H219" s="14" t="str">
        <f t="shared" ca="1" si="223"/>
        <v xml:space="preserve"> </v>
      </c>
      <c r="I219" s="14" t="str">
        <f t="shared" ca="1" si="223"/>
        <v xml:space="preserve"> </v>
      </c>
      <c r="J219" s="14" t="str">
        <f t="shared" ca="1" si="223"/>
        <v xml:space="preserve"> </v>
      </c>
      <c r="K219" s="14" t="str">
        <f t="shared" ca="1" si="223"/>
        <v xml:space="preserve"> </v>
      </c>
      <c r="L219" s="14"/>
      <c r="M219" s="25"/>
      <c r="AD219" s="20" t="str">
        <f t="shared" ca="1" si="222"/>
        <v/>
      </c>
      <c r="AE219" s="20" t="str">
        <f t="shared" ca="1" si="222"/>
        <v/>
      </c>
      <c r="AF219" s="20" t="str">
        <f t="shared" ca="1" si="222"/>
        <v/>
      </c>
      <c r="AG219" s="20" t="str">
        <f t="shared" ca="1" si="222"/>
        <v/>
      </c>
      <c r="AH219" s="20" t="str">
        <f t="shared" ca="1" si="222"/>
        <v/>
      </c>
      <c r="AI219" s="20" t="str">
        <f t="shared" ca="1" si="222"/>
        <v/>
      </c>
      <c r="AJ219" s="20" t="str">
        <f t="shared" ca="1" si="222"/>
        <v/>
      </c>
      <c r="AK219" s="20" t="e">
        <f>IF(#REF!=" ","",IF(#REF!="","",CONCATENATE($C219," ",#REF!," ",MID(#REF!,10,5))))</f>
        <v>#REF!</v>
      </c>
      <c r="AL219" s="20" t="str">
        <f t="shared" ca="1" si="202"/>
        <v/>
      </c>
      <c r="AM219" s="20" t="str">
        <f t="shared" si="202"/>
        <v/>
      </c>
      <c r="AN219" s="11" t="str">
        <f t="shared" ca="1" si="200"/>
        <v>Затопляев</v>
      </c>
      <c r="AO219" s="10" t="str">
        <f t="shared" ca="1" si="190"/>
        <v/>
      </c>
      <c r="AP219" s="10" t="str">
        <f t="shared" ca="1" si="190"/>
        <v/>
      </c>
      <c r="AQ219" s="10" t="str">
        <f t="shared" ca="1" si="190"/>
        <v/>
      </c>
      <c r="AR219" s="10" t="str">
        <f t="shared" ca="1" si="190"/>
        <v/>
      </c>
      <c r="AS219" s="10" t="str">
        <f t="shared" ca="1" si="190"/>
        <v/>
      </c>
      <c r="AT219" s="10" t="str">
        <f t="shared" ca="1" si="187"/>
        <v/>
      </c>
      <c r="AU219" s="10" t="str">
        <f t="shared" ca="1" si="187"/>
        <v/>
      </c>
      <c r="AV219" s="10" t="e">
        <f t="shared" si="187"/>
        <v>#REF!</v>
      </c>
      <c r="AW219" s="10" t="str">
        <f t="shared" ca="1" si="187"/>
        <v/>
      </c>
      <c r="AX219" s="10" t="str">
        <f t="shared" si="187"/>
        <v/>
      </c>
      <c r="AZ219" s="12" t="str">
        <f t="shared" ca="1" si="191"/>
        <v/>
      </c>
      <c r="BA219" s="12" t="str">
        <f t="shared" ca="1" si="191"/>
        <v/>
      </c>
      <c r="BB219" s="12" t="str">
        <f t="shared" ca="1" si="191"/>
        <v/>
      </c>
      <c r="BC219" s="12" t="str">
        <f t="shared" ca="1" si="191"/>
        <v/>
      </c>
      <c r="BD219" s="12" t="str">
        <f t="shared" ca="1" si="191"/>
        <v/>
      </c>
      <c r="BE219" s="12" t="str">
        <f t="shared" ca="1" si="188"/>
        <v/>
      </c>
      <c r="BF219" s="12" t="str">
        <f t="shared" ca="1" si="188"/>
        <v/>
      </c>
      <c r="BG219" s="12" t="e">
        <f t="shared" si="188"/>
        <v>#REF!</v>
      </c>
      <c r="BH219" s="12" t="str">
        <f t="shared" ca="1" si="188"/>
        <v/>
      </c>
      <c r="BI219" s="12" t="str">
        <f t="shared" si="188"/>
        <v/>
      </c>
    </row>
    <row r="220" spans="1:61" ht="23.25" customHeight="1" x14ac:dyDescent="0.2">
      <c r="A220" s="1">
        <f ca="1">IF(COUNTIF($D220:$L220," ")=10,"",IF(VLOOKUP(MAX($A$1:A219),$A$1:C219,3,FALSE)=0,"",MAX($A$1:A219)+1))</f>
        <v>220</v>
      </c>
      <c r="B220" s="13" t="str">
        <f>$B217</f>
        <v>Затопляев А.Е.</v>
      </c>
      <c r="C220" s="2" t="str">
        <f ca="1">IF($B220="","",$R$4)</f>
        <v>Ср 25.11.20</v>
      </c>
      <c r="D220" s="14" t="str">
        <f t="shared" ref="D220:K220" ca="1" si="224">IF($B220&gt;"",IF(ISERROR(SEARCH($B220,S$4))," ",MID(S$4,FIND("%курс ",S$4,FIND($B220,S$4))+6,7)&amp;"
("&amp;MID(S$4,FIND("ауд.",S$4,FIND($B220,S$4))+4,FIND("№",S$4,FIND("ауд.",S$4,FIND($B220,S$4)))-(FIND("ауд.",S$4,FIND($B220,S$4))+4))&amp;")"),"")</f>
        <v xml:space="preserve"> </v>
      </c>
      <c r="E220" s="14" t="str">
        <f t="shared" ca="1" si="224"/>
        <v xml:space="preserve"> </v>
      </c>
      <c r="F220" s="14" t="str">
        <f t="shared" ca="1" si="224"/>
        <v xml:space="preserve"> </v>
      </c>
      <c r="G220" s="14" t="str">
        <f t="shared" ca="1" si="224"/>
        <v xml:space="preserve"> </v>
      </c>
      <c r="H220" s="14" t="str">
        <f t="shared" ca="1" si="224"/>
        <v xml:space="preserve"> </v>
      </c>
      <c r="I220" s="14" t="str">
        <f t="shared" ca="1" si="224"/>
        <v xml:space="preserve"> </v>
      </c>
      <c r="J220" s="14" t="str">
        <f t="shared" ca="1" si="224"/>
        <v xml:space="preserve"> </v>
      </c>
      <c r="K220" s="14" t="str">
        <f t="shared" ca="1" si="224"/>
        <v xml:space="preserve"> </v>
      </c>
      <c r="L220" s="14"/>
      <c r="M220" s="25"/>
      <c r="AD220" s="20" t="str">
        <f t="shared" ca="1" si="222"/>
        <v/>
      </c>
      <c r="AE220" s="20" t="str">
        <f t="shared" ca="1" si="222"/>
        <v/>
      </c>
      <c r="AF220" s="20" t="str">
        <f t="shared" ca="1" si="222"/>
        <v/>
      </c>
      <c r="AG220" s="20" t="str">
        <f t="shared" ca="1" si="222"/>
        <v/>
      </c>
      <c r="AH220" s="20" t="str">
        <f t="shared" ca="1" si="222"/>
        <v/>
      </c>
      <c r="AI220" s="20" t="str">
        <f t="shared" ca="1" si="222"/>
        <v/>
      </c>
      <c r="AJ220" s="20" t="str">
        <f t="shared" ca="1" si="222"/>
        <v/>
      </c>
      <c r="AK220" s="20" t="e">
        <f>IF(#REF!=" ","",IF(#REF!="","",CONCATENATE($C220," ",#REF!," ",MID(#REF!,10,5))))</f>
        <v>#REF!</v>
      </c>
      <c r="AL220" s="20" t="str">
        <f t="shared" ca="1" si="202"/>
        <v/>
      </c>
      <c r="AM220" s="20" t="str">
        <f t="shared" si="202"/>
        <v/>
      </c>
      <c r="AN220" s="11" t="str">
        <f t="shared" ca="1" si="200"/>
        <v>Затопляев</v>
      </c>
      <c r="AO220" s="10" t="str">
        <f t="shared" ca="1" si="190"/>
        <v/>
      </c>
      <c r="AP220" s="10" t="str">
        <f t="shared" ca="1" si="190"/>
        <v/>
      </c>
      <c r="AQ220" s="10" t="str">
        <f t="shared" ca="1" si="190"/>
        <v/>
      </c>
      <c r="AR220" s="10" t="str">
        <f t="shared" ca="1" si="190"/>
        <v/>
      </c>
      <c r="AS220" s="10" t="str">
        <f t="shared" ca="1" si="190"/>
        <v/>
      </c>
      <c r="AT220" s="10" t="str">
        <f t="shared" ca="1" si="187"/>
        <v/>
      </c>
      <c r="AU220" s="10" t="str">
        <f t="shared" ca="1" si="187"/>
        <v/>
      </c>
      <c r="AV220" s="10" t="e">
        <f t="shared" si="187"/>
        <v>#REF!</v>
      </c>
      <c r="AW220" s="10" t="str">
        <f t="shared" ca="1" si="187"/>
        <v/>
      </c>
      <c r="AX220" s="10" t="str">
        <f t="shared" si="187"/>
        <v/>
      </c>
      <c r="AZ220" s="12" t="str">
        <f t="shared" ca="1" si="191"/>
        <v/>
      </c>
      <c r="BA220" s="12" t="str">
        <f t="shared" ca="1" si="191"/>
        <v/>
      </c>
      <c r="BB220" s="12" t="str">
        <f t="shared" ca="1" si="191"/>
        <v/>
      </c>
      <c r="BC220" s="12" t="str">
        <f t="shared" ca="1" si="191"/>
        <v/>
      </c>
      <c r="BD220" s="12" t="str">
        <f t="shared" ca="1" si="191"/>
        <v/>
      </c>
      <c r="BE220" s="12" t="str">
        <f t="shared" ca="1" si="188"/>
        <v/>
      </c>
      <c r="BF220" s="12" t="str">
        <f t="shared" ca="1" si="188"/>
        <v/>
      </c>
      <c r="BG220" s="12" t="e">
        <f t="shared" si="188"/>
        <v>#REF!</v>
      </c>
      <c r="BH220" s="12" t="str">
        <f t="shared" ca="1" si="188"/>
        <v/>
      </c>
      <c r="BI220" s="12" t="str">
        <f t="shared" si="188"/>
        <v/>
      </c>
    </row>
    <row r="221" spans="1:61" ht="23.25" customHeight="1" x14ac:dyDescent="0.2">
      <c r="A221" s="1">
        <f ca="1">IF(COUNTIF($D221:$L221," ")=10,"",IF(VLOOKUP(MAX($A$1:A220),$A$1:C220,3,FALSE)=0,"",MAX($A$1:A220)+1))</f>
        <v>221</v>
      </c>
      <c r="B221" s="13" t="str">
        <f>$B217</f>
        <v>Затопляев А.Е.</v>
      </c>
      <c r="C221" s="2" t="str">
        <f ca="1">IF($B221="","",$R$5)</f>
        <v>Чт 26.11.20</v>
      </c>
      <c r="D221" s="23" t="str">
        <f t="shared" ref="D221:K221" ca="1" si="225">IF($B221&gt;"",IF(ISERROR(SEARCH($B221,S$5))," ",MID(S$5,FIND("%курс ",S$5,FIND($B221,S$5))+6,7)&amp;"
("&amp;MID(S$5,FIND("ауд.",S$5,FIND($B221,S$5))+4,FIND("№",S$5,FIND("ауд.",S$5,FIND($B221,S$5)))-(FIND("ауд.",S$5,FIND($B221,S$5))+4))&amp;")"),"")</f>
        <v xml:space="preserve"> </v>
      </c>
      <c r="E221" s="23" t="str">
        <f t="shared" ca="1" si="225"/>
        <v xml:space="preserve"> </v>
      </c>
      <c r="F221" s="23" t="str">
        <f t="shared" ca="1" si="225"/>
        <v xml:space="preserve"> </v>
      </c>
      <c r="G221" s="23" t="str">
        <f t="shared" ca="1" si="225"/>
        <v xml:space="preserve"> </v>
      </c>
      <c r="H221" s="23" t="str">
        <f t="shared" ca="1" si="225"/>
        <v xml:space="preserve"> </v>
      </c>
      <c r="I221" s="23" t="str">
        <f t="shared" ca="1" si="225"/>
        <v xml:space="preserve"> </v>
      </c>
      <c r="J221" s="23" t="str">
        <f t="shared" ca="1" si="225"/>
        <v xml:space="preserve"> </v>
      </c>
      <c r="K221" s="23" t="str">
        <f t="shared" ca="1" si="225"/>
        <v xml:space="preserve"> </v>
      </c>
      <c r="L221" s="23"/>
      <c r="M221" s="25"/>
      <c r="AD221" s="20" t="str">
        <f t="shared" ca="1" si="222"/>
        <v/>
      </c>
      <c r="AE221" s="20" t="str">
        <f t="shared" ca="1" si="222"/>
        <v/>
      </c>
      <c r="AF221" s="20" t="str">
        <f t="shared" ca="1" si="222"/>
        <v/>
      </c>
      <c r="AG221" s="20" t="str">
        <f t="shared" ca="1" si="222"/>
        <v/>
      </c>
      <c r="AH221" s="20" t="str">
        <f t="shared" ca="1" si="222"/>
        <v/>
      </c>
      <c r="AI221" s="20" t="str">
        <f t="shared" ca="1" si="222"/>
        <v/>
      </c>
      <c r="AJ221" s="20" t="str">
        <f t="shared" ca="1" si="222"/>
        <v/>
      </c>
      <c r="AK221" s="20" t="e">
        <f>IF(#REF!=" ","",IF(#REF!="","",CONCATENATE($C221," ",#REF!," ",MID(#REF!,10,5))))</f>
        <v>#REF!</v>
      </c>
      <c r="AL221" s="20" t="str">
        <f t="shared" ca="1" si="202"/>
        <v/>
      </c>
      <c r="AM221" s="20" t="str">
        <f t="shared" si="202"/>
        <v/>
      </c>
      <c r="AN221" s="11" t="str">
        <f t="shared" ca="1" si="200"/>
        <v>Затопляев</v>
      </c>
      <c r="AO221" s="10" t="str">
        <f t="shared" ca="1" si="190"/>
        <v/>
      </c>
      <c r="AP221" s="10" t="str">
        <f t="shared" ca="1" si="190"/>
        <v/>
      </c>
      <c r="AQ221" s="10" t="str">
        <f t="shared" ca="1" si="190"/>
        <v/>
      </c>
      <c r="AR221" s="10" t="str">
        <f t="shared" ca="1" si="190"/>
        <v/>
      </c>
      <c r="AS221" s="10" t="str">
        <f t="shared" ca="1" si="190"/>
        <v/>
      </c>
      <c r="AT221" s="10" t="str">
        <f t="shared" ca="1" si="187"/>
        <v/>
      </c>
      <c r="AU221" s="10" t="str">
        <f t="shared" ca="1" si="187"/>
        <v/>
      </c>
      <c r="AV221" s="10" t="e">
        <f t="shared" si="187"/>
        <v>#REF!</v>
      </c>
      <c r="AW221" s="10" t="str">
        <f t="shared" ca="1" si="187"/>
        <v/>
      </c>
      <c r="AX221" s="10" t="str">
        <f t="shared" si="187"/>
        <v/>
      </c>
      <c r="AZ221" s="12" t="str">
        <f t="shared" ca="1" si="191"/>
        <v/>
      </c>
      <c r="BA221" s="12" t="str">
        <f t="shared" ca="1" si="191"/>
        <v/>
      </c>
      <c r="BB221" s="12" t="str">
        <f t="shared" ca="1" si="191"/>
        <v/>
      </c>
      <c r="BC221" s="12" t="str">
        <f t="shared" ca="1" si="191"/>
        <v/>
      </c>
      <c r="BD221" s="12" t="str">
        <f t="shared" ca="1" si="191"/>
        <v/>
      </c>
      <c r="BE221" s="12" t="str">
        <f t="shared" ca="1" si="188"/>
        <v/>
      </c>
      <c r="BF221" s="12" t="str">
        <f t="shared" ca="1" si="188"/>
        <v/>
      </c>
      <c r="BG221" s="12" t="e">
        <f t="shared" si="188"/>
        <v>#REF!</v>
      </c>
      <c r="BH221" s="12" t="str">
        <f t="shared" ca="1" si="188"/>
        <v/>
      </c>
      <c r="BI221" s="12" t="str">
        <f t="shared" si="188"/>
        <v/>
      </c>
    </row>
    <row r="222" spans="1:61" ht="23.25" customHeight="1" x14ac:dyDescent="0.2">
      <c r="A222" s="1">
        <f ca="1">IF(COUNTIF($D222:$L222," ")=10,"",IF(VLOOKUP(MAX($A$1:A221),$A$1:C221,3,FALSE)=0,"",MAX($A$1:A221)+1))</f>
        <v>222</v>
      </c>
      <c r="B222" s="13" t="str">
        <f>$B217</f>
        <v>Затопляев А.Е.</v>
      </c>
      <c r="C222" s="2" t="str">
        <f ca="1">IF($B222="","",$R$6)</f>
        <v>Пт 27.11.20</v>
      </c>
      <c r="D222" s="23" t="str">
        <f t="shared" ref="D222:K222" ca="1" si="226">IF($B222&gt;"",IF(ISERROR(SEARCH($B222,S$6))," ",MID(S$6,FIND("%курс ",S$6,FIND($B222,S$6))+6,7)&amp;"
("&amp;MID(S$6,FIND("ауд.",S$6,FIND($B222,S$6))+4,FIND("№",S$6,FIND("ауд.",S$6,FIND($B222,S$6)))-(FIND("ауд.",S$6,FIND($B222,S$6))+4))&amp;")"),"")</f>
        <v xml:space="preserve"> </v>
      </c>
      <c r="E222" s="23" t="str">
        <f t="shared" ca="1" si="226"/>
        <v xml:space="preserve"> </v>
      </c>
      <c r="F222" s="23" t="str">
        <f t="shared" ca="1" si="226"/>
        <v xml:space="preserve"> </v>
      </c>
      <c r="G222" s="23" t="str">
        <f t="shared" ca="1" si="226"/>
        <v xml:space="preserve"> </v>
      </c>
      <c r="H222" s="23" t="str">
        <f t="shared" ca="1" si="226"/>
        <v xml:space="preserve"> </v>
      </c>
      <c r="I222" s="23" t="str">
        <f t="shared" ca="1" si="226"/>
        <v xml:space="preserve"> </v>
      </c>
      <c r="J222" s="23" t="str">
        <f t="shared" ca="1" si="226"/>
        <v xml:space="preserve"> </v>
      </c>
      <c r="K222" s="23" t="str">
        <f t="shared" ca="1" si="226"/>
        <v xml:space="preserve"> </v>
      </c>
      <c r="L222" s="23"/>
      <c r="M222" s="25"/>
      <c r="AD222" s="20" t="str">
        <f t="shared" ca="1" si="222"/>
        <v/>
      </c>
      <c r="AE222" s="20" t="str">
        <f t="shared" ca="1" si="222"/>
        <v/>
      </c>
      <c r="AF222" s="20" t="str">
        <f t="shared" ca="1" si="222"/>
        <v/>
      </c>
      <c r="AG222" s="20" t="str">
        <f t="shared" ca="1" si="222"/>
        <v/>
      </c>
      <c r="AH222" s="20" t="str">
        <f t="shared" ca="1" si="222"/>
        <v/>
      </c>
      <c r="AI222" s="20" t="str">
        <f t="shared" ca="1" si="222"/>
        <v/>
      </c>
      <c r="AJ222" s="20" t="str">
        <f t="shared" ca="1" si="222"/>
        <v/>
      </c>
      <c r="AK222" s="20" t="e">
        <f>IF(#REF!=" ","",IF(#REF!="","",CONCATENATE($C222," ",#REF!," ",MID(#REF!,10,5))))</f>
        <v>#REF!</v>
      </c>
      <c r="AL222" s="20" t="str">
        <f t="shared" ca="1" si="202"/>
        <v/>
      </c>
      <c r="AM222" s="20" t="str">
        <f t="shared" si="202"/>
        <v/>
      </c>
      <c r="AN222" s="11" t="str">
        <f t="shared" ca="1" si="200"/>
        <v>Затопляев</v>
      </c>
      <c r="AO222" s="10" t="str">
        <f t="shared" ca="1" si="190"/>
        <v/>
      </c>
      <c r="AP222" s="10" t="str">
        <f t="shared" ca="1" si="190"/>
        <v/>
      </c>
      <c r="AQ222" s="10" t="str">
        <f t="shared" ca="1" si="190"/>
        <v/>
      </c>
      <c r="AR222" s="10" t="str">
        <f t="shared" ca="1" si="190"/>
        <v/>
      </c>
      <c r="AS222" s="10" t="str">
        <f t="shared" ca="1" si="190"/>
        <v/>
      </c>
      <c r="AT222" s="10" t="str">
        <f t="shared" ca="1" si="187"/>
        <v/>
      </c>
      <c r="AU222" s="10" t="str">
        <f t="shared" ca="1" si="187"/>
        <v/>
      </c>
      <c r="AV222" s="10" t="e">
        <f t="shared" si="187"/>
        <v>#REF!</v>
      </c>
      <c r="AW222" s="10" t="str">
        <f t="shared" ca="1" si="187"/>
        <v/>
      </c>
      <c r="AX222" s="10" t="str">
        <f t="shared" si="187"/>
        <v/>
      </c>
      <c r="AZ222" s="12" t="str">
        <f t="shared" ca="1" si="191"/>
        <v/>
      </c>
      <c r="BA222" s="12" t="str">
        <f t="shared" ca="1" si="191"/>
        <v/>
      </c>
      <c r="BB222" s="12" t="str">
        <f t="shared" ca="1" si="191"/>
        <v/>
      </c>
      <c r="BC222" s="12" t="str">
        <f t="shared" ca="1" si="191"/>
        <v/>
      </c>
      <c r="BD222" s="12" t="str">
        <f t="shared" ca="1" si="191"/>
        <v/>
      </c>
      <c r="BE222" s="12" t="str">
        <f t="shared" ca="1" si="188"/>
        <v/>
      </c>
      <c r="BF222" s="12" t="str">
        <f t="shared" ca="1" si="188"/>
        <v/>
      </c>
      <c r="BG222" s="12" t="e">
        <f t="shared" si="188"/>
        <v>#REF!</v>
      </c>
      <c r="BH222" s="12" t="str">
        <f t="shared" ca="1" si="188"/>
        <v/>
      </c>
      <c r="BI222" s="12" t="str">
        <f t="shared" si="188"/>
        <v/>
      </c>
    </row>
    <row r="223" spans="1:61" ht="23.25" customHeight="1" x14ac:dyDescent="0.2">
      <c r="A223" s="1">
        <f ca="1">IF(COUNTIF($D223:$L223," ")=10,"",IF(VLOOKUP(MAX($A$1:A222),$A$1:C222,3,FALSE)=0,"",MAX($A$1:A222)+1))</f>
        <v>223</v>
      </c>
      <c r="B223" s="13" t="str">
        <f>$B217</f>
        <v>Затопляев А.Е.</v>
      </c>
      <c r="C223" s="2" t="str">
        <f ca="1">IF($B223="","",$R$7)</f>
        <v>Сб 28.11.20</v>
      </c>
      <c r="D223" s="23" t="str">
        <f t="shared" ref="D223:K223" ca="1" si="227">IF($B223&gt;"",IF(ISERROR(SEARCH($B223,S$7))," ",MID(S$7,FIND("%курс ",S$7,FIND($B223,S$7))+6,7)&amp;"
("&amp;MID(S$7,FIND("ауд.",S$7,FIND($B223,S$7))+4,FIND("№",S$7,FIND("ауд.",S$7,FIND($B223,S$7)))-(FIND("ауд.",S$7,FIND($B223,S$7))+4))&amp;")"),"")</f>
        <v xml:space="preserve"> </v>
      </c>
      <c r="E223" s="23" t="str">
        <f t="shared" ca="1" si="227"/>
        <v xml:space="preserve"> </v>
      </c>
      <c r="F223" s="23" t="str">
        <f t="shared" ca="1" si="227"/>
        <v xml:space="preserve"> </v>
      </c>
      <c r="G223" s="23" t="str">
        <f t="shared" ca="1" si="227"/>
        <v xml:space="preserve"> </v>
      </c>
      <c r="H223" s="23" t="str">
        <f t="shared" ca="1" si="227"/>
        <v xml:space="preserve"> </v>
      </c>
      <c r="I223" s="23" t="str">
        <f t="shared" ca="1" si="227"/>
        <v xml:space="preserve"> </v>
      </c>
      <c r="J223" s="23" t="str">
        <f t="shared" ca="1" si="227"/>
        <v xml:space="preserve"> </v>
      </c>
      <c r="K223" s="23" t="str">
        <f t="shared" ca="1" si="227"/>
        <v xml:space="preserve"> </v>
      </c>
      <c r="L223" s="23"/>
      <c r="M223" s="25"/>
      <c r="AD223" s="20" t="str">
        <f t="shared" ca="1" si="222"/>
        <v/>
      </c>
      <c r="AE223" s="20" t="str">
        <f t="shared" ca="1" si="222"/>
        <v/>
      </c>
      <c r="AF223" s="20" t="str">
        <f t="shared" ca="1" si="222"/>
        <v/>
      </c>
      <c r="AG223" s="20" t="str">
        <f t="shared" ca="1" si="222"/>
        <v/>
      </c>
      <c r="AH223" s="20" t="str">
        <f t="shared" ca="1" si="222"/>
        <v/>
      </c>
      <c r="AI223" s="20" t="str">
        <f t="shared" ca="1" si="222"/>
        <v/>
      </c>
      <c r="AJ223" s="20" t="str">
        <f t="shared" ca="1" si="222"/>
        <v/>
      </c>
      <c r="AK223" s="20" t="e">
        <f>IF(#REF!=" ","",IF(#REF!="","",CONCATENATE($C223," ",#REF!," ",MID(#REF!,10,5))))</f>
        <v>#REF!</v>
      </c>
      <c r="AL223" s="20" t="str">
        <f t="shared" ca="1" si="202"/>
        <v/>
      </c>
      <c r="AM223" s="20" t="str">
        <f t="shared" si="202"/>
        <v/>
      </c>
      <c r="AN223" s="11" t="str">
        <f t="shared" ca="1" si="200"/>
        <v>Затопляев</v>
      </c>
      <c r="AO223" s="10" t="str">
        <f t="shared" ca="1" si="190"/>
        <v/>
      </c>
      <c r="AP223" s="10" t="str">
        <f t="shared" ca="1" si="190"/>
        <v/>
      </c>
      <c r="AQ223" s="10" t="str">
        <f t="shared" ca="1" si="190"/>
        <v/>
      </c>
      <c r="AR223" s="10" t="str">
        <f t="shared" ca="1" si="190"/>
        <v/>
      </c>
      <c r="AS223" s="10" t="str">
        <f t="shared" ca="1" si="190"/>
        <v/>
      </c>
      <c r="AT223" s="10" t="str">
        <f t="shared" ca="1" si="187"/>
        <v/>
      </c>
      <c r="AU223" s="10" t="str">
        <f t="shared" ca="1" si="187"/>
        <v/>
      </c>
      <c r="AV223" s="10" t="e">
        <f t="shared" si="187"/>
        <v>#REF!</v>
      </c>
      <c r="AW223" s="10" t="str">
        <f t="shared" ca="1" si="187"/>
        <v/>
      </c>
      <c r="AX223" s="10" t="str">
        <f t="shared" si="187"/>
        <v/>
      </c>
      <c r="AZ223" s="12" t="str">
        <f t="shared" ca="1" si="191"/>
        <v/>
      </c>
      <c r="BA223" s="12" t="str">
        <f t="shared" ca="1" si="191"/>
        <v/>
      </c>
      <c r="BB223" s="12" t="str">
        <f t="shared" ca="1" si="191"/>
        <v/>
      </c>
      <c r="BC223" s="12" t="str">
        <f t="shared" ca="1" si="191"/>
        <v/>
      </c>
      <c r="BD223" s="12" t="str">
        <f t="shared" ca="1" si="191"/>
        <v/>
      </c>
      <c r="BE223" s="12" t="str">
        <f t="shared" ca="1" si="188"/>
        <v/>
      </c>
      <c r="BF223" s="12" t="str">
        <f t="shared" ca="1" si="188"/>
        <v/>
      </c>
      <c r="BG223" s="12" t="e">
        <f t="shared" si="188"/>
        <v>#REF!</v>
      </c>
      <c r="BH223" s="12" t="str">
        <f t="shared" ca="1" si="188"/>
        <v/>
      </c>
      <c r="BI223" s="12" t="str">
        <f t="shared" si="188"/>
        <v/>
      </c>
    </row>
    <row r="224" spans="1:61" ht="23.25" customHeight="1" x14ac:dyDescent="0.2">
      <c r="A224" s="1">
        <f ca="1">IF(COUNTIF($D224:$L224," ")=10,"",IF(VLOOKUP(MAX($A$1:A223),$A$1:C223,3,FALSE)=0,"",MAX($A$1:A223)+1))</f>
        <v>224</v>
      </c>
      <c r="B224" s="13" t="str">
        <f>$B217</f>
        <v>Затопляев А.Е.</v>
      </c>
      <c r="C224" s="2" t="str">
        <f ca="1">IF($B224="","",$R$8)</f>
        <v>Вс 29.11.20</v>
      </c>
      <c r="D224" s="23" t="str">
        <f t="shared" ref="D224:K224" ca="1" si="228">IF($B224&gt;"",IF(ISERROR(SEARCH($B224,S$8))," ",MID(S$8,FIND("%курс ",S$8,FIND($B224,S$8))+6,7)&amp;"
("&amp;MID(S$8,FIND("ауд.",S$8,FIND($B224,S$8))+4,FIND("№",S$8,FIND("ауд.",S$8,FIND($B224,S$8)))-(FIND("ауд.",S$8,FIND($B224,S$8))+4))&amp;")"),"")</f>
        <v xml:space="preserve"> </v>
      </c>
      <c r="E224" s="23" t="str">
        <f t="shared" ca="1" si="228"/>
        <v xml:space="preserve"> </v>
      </c>
      <c r="F224" s="23" t="str">
        <f t="shared" ca="1" si="228"/>
        <v xml:space="preserve"> </v>
      </c>
      <c r="G224" s="23" t="str">
        <f t="shared" ca="1" si="228"/>
        <v xml:space="preserve"> </v>
      </c>
      <c r="H224" s="23" t="str">
        <f t="shared" ca="1" si="228"/>
        <v xml:space="preserve"> </v>
      </c>
      <c r="I224" s="23" t="str">
        <f t="shared" ca="1" si="228"/>
        <v xml:space="preserve"> </v>
      </c>
      <c r="J224" s="23" t="str">
        <f t="shared" ca="1" si="228"/>
        <v xml:space="preserve"> </v>
      </c>
      <c r="K224" s="23" t="str">
        <f t="shared" ca="1" si="228"/>
        <v xml:space="preserve"> </v>
      </c>
      <c r="L224" s="23"/>
      <c r="M224" s="25"/>
      <c r="AD224" s="20" t="str">
        <f t="shared" ca="1" si="222"/>
        <v/>
      </c>
      <c r="AE224" s="20" t="str">
        <f t="shared" ca="1" si="222"/>
        <v/>
      </c>
      <c r="AF224" s="20" t="str">
        <f t="shared" ca="1" si="222"/>
        <v/>
      </c>
      <c r="AG224" s="20" t="str">
        <f t="shared" ca="1" si="222"/>
        <v/>
      </c>
      <c r="AH224" s="20" t="str">
        <f t="shared" ca="1" si="222"/>
        <v/>
      </c>
      <c r="AI224" s="20" t="str">
        <f t="shared" ca="1" si="222"/>
        <v/>
      </c>
      <c r="AJ224" s="20" t="str">
        <f t="shared" ca="1" si="222"/>
        <v/>
      </c>
      <c r="AK224" s="20" t="e">
        <f>IF(#REF!=" ","",IF(#REF!="","",CONCATENATE($C224," ",#REF!," ",MID(#REF!,10,5))))</f>
        <v>#REF!</v>
      </c>
      <c r="AL224" s="20" t="str">
        <f t="shared" ca="1" si="202"/>
        <v/>
      </c>
      <c r="AM224" s="20" t="str">
        <f t="shared" si="202"/>
        <v/>
      </c>
      <c r="AN224" s="11" t="str">
        <f t="shared" ca="1" si="200"/>
        <v>Затопляев</v>
      </c>
      <c r="AO224" s="10" t="str">
        <f t="shared" ca="1" si="190"/>
        <v/>
      </c>
      <c r="AP224" s="10" t="str">
        <f t="shared" ca="1" si="190"/>
        <v/>
      </c>
      <c r="AQ224" s="10" t="str">
        <f t="shared" ca="1" si="190"/>
        <v/>
      </c>
      <c r="AR224" s="10" t="str">
        <f t="shared" ca="1" si="190"/>
        <v/>
      </c>
      <c r="AS224" s="10" t="str">
        <f t="shared" ca="1" si="190"/>
        <v/>
      </c>
      <c r="AT224" s="10" t="str">
        <f t="shared" ca="1" si="187"/>
        <v/>
      </c>
      <c r="AU224" s="10" t="str">
        <f t="shared" ca="1" si="187"/>
        <v/>
      </c>
      <c r="AV224" s="10" t="e">
        <f t="shared" si="187"/>
        <v>#REF!</v>
      </c>
      <c r="AW224" s="10" t="str">
        <f t="shared" ca="1" si="187"/>
        <v/>
      </c>
      <c r="AX224" s="10" t="str">
        <f t="shared" si="187"/>
        <v/>
      </c>
      <c r="AZ224" s="12" t="str">
        <f t="shared" ca="1" si="191"/>
        <v/>
      </c>
      <c r="BA224" s="12" t="str">
        <f t="shared" ca="1" si="191"/>
        <v/>
      </c>
      <c r="BB224" s="12" t="str">
        <f t="shared" ca="1" si="191"/>
        <v/>
      </c>
      <c r="BC224" s="12" t="str">
        <f t="shared" ca="1" si="191"/>
        <v/>
      </c>
      <c r="BD224" s="12" t="str">
        <f t="shared" ca="1" si="191"/>
        <v/>
      </c>
      <c r="BE224" s="12" t="str">
        <f t="shared" ca="1" si="188"/>
        <v/>
      </c>
      <c r="BF224" s="12" t="str">
        <f t="shared" ca="1" si="188"/>
        <v/>
      </c>
      <c r="BG224" s="12" t="e">
        <f t="shared" si="188"/>
        <v>#REF!</v>
      </c>
      <c r="BH224" s="12" t="str">
        <f t="shared" ca="1" si="188"/>
        <v/>
      </c>
      <c r="BI224" s="12" t="str">
        <f t="shared" si="188"/>
        <v/>
      </c>
    </row>
    <row r="225" spans="1:61" ht="23.25" customHeight="1" x14ac:dyDescent="0.2">
      <c r="A225" s="1">
        <f ca="1">IF(COUNTIF($D225:$L225," ")=10,"",IF(VLOOKUP(MAX($A$1:A224),$A$1:C224,3,FALSE)=0,"",MAX($A$1:A224)+1))</f>
        <v>225</v>
      </c>
      <c r="C225" s="2"/>
      <c r="D225" s="23"/>
      <c r="E225" s="23"/>
      <c r="F225" s="23"/>
      <c r="G225" s="23"/>
      <c r="H225" s="23"/>
      <c r="I225" s="23"/>
      <c r="J225" s="23"/>
      <c r="K225" s="23"/>
      <c r="L225" s="23"/>
      <c r="M225" s="25"/>
      <c r="AD225" s="20"/>
      <c r="AE225" s="20"/>
      <c r="AF225" s="20"/>
      <c r="AG225" s="20"/>
      <c r="AH225" s="20"/>
      <c r="AI225" s="20"/>
      <c r="AJ225" s="20"/>
      <c r="AK225" s="20"/>
      <c r="AL225" s="20"/>
      <c r="AM225" s="20"/>
      <c r="AN225" s="11" t="str">
        <f t="shared" si="200"/>
        <v/>
      </c>
      <c r="AO225" s="10" t="str">
        <f t="shared" si="190"/>
        <v/>
      </c>
      <c r="AP225" s="10" t="str">
        <f t="shared" si="190"/>
        <v/>
      </c>
      <c r="AQ225" s="10" t="str">
        <f t="shared" si="190"/>
        <v/>
      </c>
      <c r="AR225" s="10" t="str">
        <f t="shared" si="190"/>
        <v/>
      </c>
      <c r="AS225" s="10" t="str">
        <f t="shared" si="190"/>
        <v/>
      </c>
      <c r="AT225" s="10" t="str">
        <f t="shared" si="187"/>
        <v/>
      </c>
      <c r="AU225" s="10" t="str">
        <f t="shared" si="187"/>
        <v/>
      </c>
      <c r="AV225" s="10" t="str">
        <f t="shared" si="187"/>
        <v/>
      </c>
      <c r="AW225" s="10" t="str">
        <f t="shared" si="187"/>
        <v/>
      </c>
      <c r="AX225" s="10" t="str">
        <f t="shared" si="187"/>
        <v/>
      </c>
      <c r="AZ225" s="12" t="str">
        <f t="shared" si="191"/>
        <v/>
      </c>
      <c r="BA225" s="12" t="str">
        <f t="shared" si="191"/>
        <v/>
      </c>
      <c r="BB225" s="12" t="str">
        <f t="shared" si="191"/>
        <v/>
      </c>
      <c r="BC225" s="12" t="str">
        <f t="shared" si="191"/>
        <v/>
      </c>
      <c r="BD225" s="12" t="str">
        <f t="shared" si="191"/>
        <v/>
      </c>
      <c r="BE225" s="12" t="str">
        <f t="shared" si="188"/>
        <v/>
      </c>
      <c r="BF225" s="12" t="str">
        <f t="shared" si="188"/>
        <v/>
      </c>
      <c r="BG225" s="12" t="str">
        <f t="shared" si="188"/>
        <v/>
      </c>
      <c r="BH225" s="12" t="str">
        <f t="shared" si="188"/>
        <v/>
      </c>
      <c r="BI225" s="12" t="str">
        <f t="shared" si="188"/>
        <v/>
      </c>
    </row>
    <row r="226" spans="1:61" ht="23.25" customHeight="1" x14ac:dyDescent="0.2">
      <c r="A226" s="1">
        <f ca="1">IF(COUNTIF($D227:$L233," ")=70,"",MAX($A$1:A225)+1)</f>
        <v>226</v>
      </c>
      <c r="B226" s="2" t="str">
        <f>IF($C226="","",$C226)</f>
        <v>Здобнов А.А.</v>
      </c>
      <c r="C226" s="3" t="str">
        <f>IF(ISERROR(VLOOKUP((ROW()-1)/9+1,'[1]Преподавательский состав'!$A$2:$B$181,2,FALSE)),"",VLOOKUP((ROW()-1)/9+1,'[1]Преподавательский состав'!$A$2:$B$181,2,FALSE))</f>
        <v>Здобнов А.А.</v>
      </c>
      <c r="D226" s="3" t="str">
        <f>IF($C226="","",T(" 8.00"))</f>
        <v xml:space="preserve"> 8.00</v>
      </c>
      <c r="E226" s="3" t="str">
        <f>IF($C226="","",T(" 9.40"))</f>
        <v xml:space="preserve"> 9.40</v>
      </c>
      <c r="F226" s="3" t="str">
        <f>IF($C226="","",T("11.20"))</f>
        <v>11.20</v>
      </c>
      <c r="G226" s="4" t="str">
        <f>IF($C226="","",T(""))</f>
        <v/>
      </c>
      <c r="H226" s="4" t="str">
        <f>IF($C226="","",T("13.30"))</f>
        <v>13.30</v>
      </c>
      <c r="I226" s="4" t="str">
        <f>IF($C226="","",T("15.10"))</f>
        <v>15.10</v>
      </c>
      <c r="J226" s="3" t="str">
        <f>IF($C226="","",T("17.00"))</f>
        <v>17.00</v>
      </c>
      <c r="K226" s="3" t="str">
        <f>IF($C226="","",T("18.40"))</f>
        <v>18.40</v>
      </c>
      <c r="L226" s="3"/>
      <c r="M226" s="17"/>
      <c r="AD226" s="20"/>
      <c r="AE226" s="20"/>
      <c r="AF226" s="20"/>
      <c r="AG226" s="20"/>
      <c r="AH226" s="20"/>
      <c r="AI226" s="20"/>
      <c r="AJ226" s="20"/>
      <c r="AK226" s="20"/>
      <c r="AL226" s="20"/>
      <c r="AM226" s="20"/>
      <c r="AN226" s="11" t="str">
        <f t="shared" si="200"/>
        <v/>
      </c>
      <c r="AO226" s="10" t="str">
        <f t="shared" si="190"/>
        <v/>
      </c>
      <c r="AP226" s="10" t="str">
        <f t="shared" si="190"/>
        <v/>
      </c>
      <c r="AQ226" s="10" t="str">
        <f t="shared" si="190"/>
        <v/>
      </c>
      <c r="AR226" s="10" t="str">
        <f t="shared" si="190"/>
        <v/>
      </c>
      <c r="AS226" s="10" t="str">
        <f t="shared" si="190"/>
        <v/>
      </c>
      <c r="AT226" s="10" t="str">
        <f t="shared" si="187"/>
        <v/>
      </c>
      <c r="AU226" s="10" t="str">
        <f t="shared" si="187"/>
        <v/>
      </c>
      <c r="AV226" s="10" t="str">
        <f t="shared" si="187"/>
        <v/>
      </c>
      <c r="AW226" s="10" t="str">
        <f t="shared" si="187"/>
        <v/>
      </c>
      <c r="AX226" s="10" t="str">
        <f t="shared" si="187"/>
        <v/>
      </c>
      <c r="AZ226" s="12" t="str">
        <f t="shared" si="191"/>
        <v/>
      </c>
      <c r="BA226" s="12" t="str">
        <f t="shared" si="191"/>
        <v/>
      </c>
      <c r="BB226" s="12" t="str">
        <f t="shared" si="191"/>
        <v/>
      </c>
      <c r="BC226" s="12" t="str">
        <f t="shared" si="191"/>
        <v/>
      </c>
      <c r="BD226" s="12" t="str">
        <f t="shared" si="191"/>
        <v/>
      </c>
      <c r="BE226" s="12" t="str">
        <f t="shared" si="188"/>
        <v/>
      </c>
      <c r="BF226" s="12" t="str">
        <f t="shared" si="188"/>
        <v/>
      </c>
      <c r="BG226" s="12" t="str">
        <f t="shared" si="188"/>
        <v/>
      </c>
      <c r="BH226" s="12" t="str">
        <f t="shared" si="188"/>
        <v/>
      </c>
      <c r="BI226" s="12" t="str">
        <f t="shared" si="188"/>
        <v/>
      </c>
    </row>
    <row r="227" spans="1:61" ht="23.25" customHeight="1" x14ac:dyDescent="0.2">
      <c r="A227" s="1">
        <f ca="1">IF(COUNTIF($D227:$L227," ")=10,"",IF(VLOOKUP(MAX($A$1:A226),$A$1:C226,3,FALSE)=0,"",MAX($A$1:A226)+1))</f>
        <v>227</v>
      </c>
      <c r="B227" s="13" t="str">
        <f>$B226</f>
        <v>Здобнов А.А.</v>
      </c>
      <c r="C227" s="2" t="str">
        <f ca="1">IF($B227="","",$R$2)</f>
        <v>Пн 23.11.20</v>
      </c>
      <c r="D227" s="14" t="str">
        <f t="shared" ref="D227:K227" ca="1" si="229">IF($B227&gt;"",IF(ISERROR(SEARCH($B227,S$2))," ",MID(S$2,FIND("%курс ",S$2,FIND($B227,S$2))+6,7)&amp;"
("&amp;MID(S$2,FIND("ауд.",S$2,FIND($B227,S$2))+4,FIND("№",S$2,FIND("ауд.",S$2,FIND($B227,S$2)))-(FIND("ауд.",S$2,FIND($B227,S$2))+4))&amp;")"),"")</f>
        <v xml:space="preserve"> </v>
      </c>
      <c r="E227" s="14" t="str">
        <f t="shared" ca="1" si="229"/>
        <v>С -9 -1
(П-408)</v>
      </c>
      <c r="F227" s="14" t="str">
        <f t="shared" ca="1" si="229"/>
        <v>С -9 -1
(П-407)</v>
      </c>
      <c r="G227" s="14" t="str">
        <f t="shared" ca="1" si="229"/>
        <v xml:space="preserve"> </v>
      </c>
      <c r="H227" s="14" t="str">
        <f t="shared" ca="1" si="229"/>
        <v xml:space="preserve"> </v>
      </c>
      <c r="I227" s="14" t="str">
        <f t="shared" ca="1" si="229"/>
        <v xml:space="preserve"> </v>
      </c>
      <c r="J227" s="14" t="str">
        <f t="shared" ca="1" si="229"/>
        <v>П -9 -2
(ДОТ)</v>
      </c>
      <c r="K227" s="14" t="str">
        <f t="shared" ca="1" si="229"/>
        <v>П -9 -2
(ДОТ)</v>
      </c>
      <c r="L227" s="14"/>
      <c r="M227" s="25"/>
      <c r="AD227" s="20" t="str">
        <f t="shared" ref="AD227:AJ233" ca="1" si="230">IF(D227=" ","",IF(D227="","",CONCATENATE($C227," ",D$1," ",MID(D227,10,5))))</f>
        <v/>
      </c>
      <c r="AE227" s="20" t="str">
        <f t="shared" ca="1" si="230"/>
        <v>Пн 23.11.20  9.40 П-408</v>
      </c>
      <c r="AF227" s="20" t="str">
        <f t="shared" ca="1" si="230"/>
        <v>Пн 23.11.20 11.20 П-407</v>
      </c>
      <c r="AG227" s="20" t="str">
        <f t="shared" ca="1" si="230"/>
        <v/>
      </c>
      <c r="AH227" s="20" t="str">
        <f t="shared" ca="1" si="230"/>
        <v/>
      </c>
      <c r="AI227" s="20" t="str">
        <f t="shared" ca="1" si="230"/>
        <v/>
      </c>
      <c r="AJ227" s="20" t="str">
        <f t="shared" ca="1" si="230"/>
        <v>Пн 23.11.20 17.00 ДОТ)</v>
      </c>
      <c r="AK227" s="20" t="e">
        <f>IF(#REF!=" ","",IF(#REF!="","",CONCATENATE($C227," ",#REF!," ",MID(#REF!,10,5))))</f>
        <v>#REF!</v>
      </c>
      <c r="AL227" s="20" t="str">
        <f t="shared" ca="1" si="202"/>
        <v>Пн 23.11.20 18.40 ДОТ)</v>
      </c>
      <c r="AM227" s="20" t="str">
        <f t="shared" si="202"/>
        <v/>
      </c>
      <c r="AN227" s="11" t="str">
        <f t="shared" ca="1" si="200"/>
        <v>Здобнов</v>
      </c>
      <c r="AO227" s="10" t="str">
        <f t="shared" ca="1" si="190"/>
        <v/>
      </c>
      <c r="AP227" s="10" t="str">
        <f t="shared" ca="1" si="190"/>
        <v>Пн 23.11.20  9.40 П-408 Здобнов</v>
      </c>
      <c r="AQ227" s="10" t="str">
        <f t="shared" ca="1" si="190"/>
        <v>Пн 23.11.20 11.20 П-407 Здобнов</v>
      </c>
      <c r="AR227" s="10" t="str">
        <f t="shared" ca="1" si="190"/>
        <v/>
      </c>
      <c r="AS227" s="10" t="str">
        <f t="shared" ca="1" si="190"/>
        <v/>
      </c>
      <c r="AT227" s="10" t="str">
        <f t="shared" ca="1" si="187"/>
        <v/>
      </c>
      <c r="AU227" s="10" t="str">
        <f t="shared" ca="1" si="187"/>
        <v>Пн 23.11.20 17.00 ДОТ) Здобнов</v>
      </c>
      <c r="AV227" s="10" t="e">
        <f t="shared" si="187"/>
        <v>#REF!</v>
      </c>
      <c r="AW227" s="10" t="str">
        <f t="shared" ca="1" si="187"/>
        <v>Пн 23.11.20 18.40 ДОТ) Здобнов</v>
      </c>
      <c r="AX227" s="10" t="str">
        <f t="shared" si="187"/>
        <v/>
      </c>
      <c r="AZ227" s="12" t="str">
        <f t="shared" ca="1" si="191"/>
        <v/>
      </c>
      <c r="BA227" s="12">
        <f t="shared" ca="1" si="191"/>
        <v>227</v>
      </c>
      <c r="BB227" s="12">
        <f t="shared" ca="1" si="191"/>
        <v>227</v>
      </c>
      <c r="BC227" s="12" t="str">
        <f t="shared" ca="1" si="191"/>
        <v/>
      </c>
      <c r="BD227" s="12" t="str">
        <f t="shared" ca="1" si="191"/>
        <v/>
      </c>
      <c r="BE227" s="12" t="str">
        <f t="shared" ca="1" si="188"/>
        <v/>
      </c>
      <c r="BF227" s="12">
        <f t="shared" ca="1" si="188"/>
        <v>227</v>
      </c>
      <c r="BG227" s="12" t="e">
        <f t="shared" si="188"/>
        <v>#REF!</v>
      </c>
      <c r="BH227" s="12">
        <f t="shared" ca="1" si="188"/>
        <v>227</v>
      </c>
      <c r="BI227" s="12" t="str">
        <f t="shared" si="188"/>
        <v/>
      </c>
    </row>
    <row r="228" spans="1:61" ht="23.25" customHeight="1" x14ac:dyDescent="0.2">
      <c r="A228" s="1">
        <f ca="1">IF(COUNTIF($D228:$L228," ")=10,"",IF(VLOOKUP(MAX($A$1:A227),$A$1:C227,3,FALSE)=0,"",MAX($A$1:A227)+1))</f>
        <v>228</v>
      </c>
      <c r="B228" s="13" t="str">
        <f>$B226</f>
        <v>Здобнов А.А.</v>
      </c>
      <c r="C228" s="2" t="str">
        <f ca="1">IF($B228="","",$R$3)</f>
        <v>Вт 24.11.20</v>
      </c>
      <c r="D228" s="14" t="str">
        <f t="shared" ref="D228:K228" ca="1" si="231">IF($B228&gt;"",IF(ISERROR(SEARCH($B228,S$3))," ",MID(S$3,FIND("%курс ",S$3,FIND($B228,S$3))+6,7)&amp;"
("&amp;MID(S$3,FIND("ауд.",S$3,FIND($B228,S$3))+4,FIND("№",S$3,FIND("ауд.",S$3,FIND($B228,S$3)))-(FIND("ауд.",S$3,FIND($B228,S$3))+4))&amp;")"),"")</f>
        <v xml:space="preserve"> </v>
      </c>
      <c r="E228" s="14" t="str">
        <f t="shared" ca="1" si="231"/>
        <v xml:space="preserve"> </v>
      </c>
      <c r="F228" s="14" t="str">
        <f t="shared" ca="1" si="231"/>
        <v>С -9 -1
(П-202)</v>
      </c>
      <c r="G228" s="14" t="str">
        <f t="shared" ca="1" si="231"/>
        <v xml:space="preserve"> </v>
      </c>
      <c r="H228" s="14" t="str">
        <f t="shared" ca="1" si="231"/>
        <v xml:space="preserve"> </v>
      </c>
      <c r="I228" s="14" t="str">
        <f t="shared" ca="1" si="231"/>
        <v>С -11-1
(П-301)</v>
      </c>
      <c r="J228" s="14" t="str">
        <f t="shared" ca="1" si="231"/>
        <v>С -11-1
(П-206)</v>
      </c>
      <c r="K228" s="14" t="str">
        <f t="shared" ca="1" si="231"/>
        <v xml:space="preserve"> </v>
      </c>
      <c r="L228" s="14"/>
      <c r="M228" s="25"/>
      <c r="AD228" s="20" t="str">
        <f t="shared" ca="1" si="230"/>
        <v/>
      </c>
      <c r="AE228" s="20" t="str">
        <f t="shared" ca="1" si="230"/>
        <v/>
      </c>
      <c r="AF228" s="20" t="str">
        <f t="shared" ca="1" si="230"/>
        <v>Вт 24.11.20 11.20 П-202</v>
      </c>
      <c r="AG228" s="20" t="str">
        <f t="shared" ca="1" si="230"/>
        <v/>
      </c>
      <c r="AH228" s="20" t="str">
        <f t="shared" ca="1" si="230"/>
        <v/>
      </c>
      <c r="AI228" s="20" t="str">
        <f t="shared" ca="1" si="230"/>
        <v>Вт 24.11.20 15.10 П-301</v>
      </c>
      <c r="AJ228" s="20" t="str">
        <f t="shared" ca="1" si="230"/>
        <v>Вт 24.11.20 17.00 П-206</v>
      </c>
      <c r="AK228" s="20" t="e">
        <f>IF(#REF!=" ","",IF(#REF!="","",CONCATENATE($C228," ",#REF!," ",MID(#REF!,10,5))))</f>
        <v>#REF!</v>
      </c>
      <c r="AL228" s="20" t="str">
        <f t="shared" ca="1" si="202"/>
        <v/>
      </c>
      <c r="AM228" s="20" t="str">
        <f t="shared" si="202"/>
        <v/>
      </c>
      <c r="AN228" s="11" t="str">
        <f t="shared" ca="1" si="200"/>
        <v>Здобнов</v>
      </c>
      <c r="AO228" s="10" t="str">
        <f t="shared" ca="1" si="190"/>
        <v/>
      </c>
      <c r="AP228" s="10" t="str">
        <f t="shared" ca="1" si="190"/>
        <v/>
      </c>
      <c r="AQ228" s="10" t="str">
        <f t="shared" ca="1" si="190"/>
        <v>Вт 24.11.20 11.20 П-202 Здобнов</v>
      </c>
      <c r="AR228" s="10" t="str">
        <f t="shared" ca="1" si="190"/>
        <v/>
      </c>
      <c r="AS228" s="10" t="str">
        <f t="shared" ca="1" si="190"/>
        <v/>
      </c>
      <c r="AT228" s="10" t="str">
        <f t="shared" ca="1" si="187"/>
        <v>Вт 24.11.20 15.10 П-301 Здобнов</v>
      </c>
      <c r="AU228" s="10" t="str">
        <f t="shared" ca="1" si="187"/>
        <v>Вт 24.11.20 17.00 П-206 Здобнов</v>
      </c>
      <c r="AV228" s="10" t="e">
        <f t="shared" si="187"/>
        <v>#REF!</v>
      </c>
      <c r="AW228" s="10" t="str">
        <f t="shared" ca="1" si="187"/>
        <v/>
      </c>
      <c r="AX228" s="10" t="str">
        <f t="shared" si="187"/>
        <v/>
      </c>
      <c r="AZ228" s="12" t="str">
        <f t="shared" ca="1" si="191"/>
        <v/>
      </c>
      <c r="BA228" s="12" t="str">
        <f t="shared" ca="1" si="191"/>
        <v/>
      </c>
      <c r="BB228" s="12">
        <f t="shared" ca="1" si="191"/>
        <v>228</v>
      </c>
      <c r="BC228" s="12" t="str">
        <f t="shared" ca="1" si="191"/>
        <v/>
      </c>
      <c r="BD228" s="12" t="str">
        <f t="shared" ca="1" si="191"/>
        <v/>
      </c>
      <c r="BE228" s="12">
        <f t="shared" ca="1" si="188"/>
        <v>228</v>
      </c>
      <c r="BF228" s="12">
        <f t="shared" ca="1" si="188"/>
        <v>228</v>
      </c>
      <c r="BG228" s="12" t="e">
        <f t="shared" si="188"/>
        <v>#REF!</v>
      </c>
      <c r="BH228" s="12" t="str">
        <f t="shared" ca="1" si="188"/>
        <v/>
      </c>
      <c r="BI228" s="12" t="str">
        <f t="shared" si="188"/>
        <v/>
      </c>
    </row>
    <row r="229" spans="1:61" ht="23.25" customHeight="1" x14ac:dyDescent="0.2">
      <c r="A229" s="1">
        <f ca="1">IF(COUNTIF($D229:$L229," ")=10,"",IF(VLOOKUP(MAX($A$1:A228),$A$1:C228,3,FALSE)=0,"",MAX($A$1:A228)+1))</f>
        <v>229</v>
      </c>
      <c r="B229" s="13" t="str">
        <f>$B226</f>
        <v>Здобнов А.А.</v>
      </c>
      <c r="C229" s="2" t="str">
        <f ca="1">IF($B229="","",$R$4)</f>
        <v>Ср 25.11.20</v>
      </c>
      <c r="D229" s="14" t="str">
        <f t="shared" ref="D229:K229" ca="1" si="232">IF($B229&gt;"",IF(ISERROR(SEARCH($B229,S$4))," ",MID(S$4,FIND("%курс ",S$4,FIND($B229,S$4))+6,7)&amp;"
("&amp;MID(S$4,FIND("ауд.",S$4,FIND($B229,S$4))+4,FIND("№",S$4,FIND("ауд.",S$4,FIND($B229,S$4)))-(FIND("ауд.",S$4,FIND($B229,S$4))+4))&amp;")"),"")</f>
        <v xml:space="preserve"> </v>
      </c>
      <c r="E229" s="14" t="str">
        <f t="shared" ca="1" si="232"/>
        <v xml:space="preserve"> </v>
      </c>
      <c r="F229" s="14" t="str">
        <f t="shared" ca="1" si="232"/>
        <v xml:space="preserve"> </v>
      </c>
      <c r="G229" s="14" t="str">
        <f t="shared" ca="1" si="232"/>
        <v xml:space="preserve"> </v>
      </c>
      <c r="H229" s="14" t="str">
        <f t="shared" ca="1" si="232"/>
        <v>П -9 -2
(ДОТ)</v>
      </c>
      <c r="I229" s="14" t="str">
        <f t="shared" ca="1" si="232"/>
        <v xml:space="preserve"> </v>
      </c>
      <c r="J229" s="14" t="str">
        <f t="shared" ca="1" si="232"/>
        <v>С -11-1
(П-301)</v>
      </c>
      <c r="K229" s="14" t="str">
        <f t="shared" ca="1" si="232"/>
        <v>П -9 -2
(ДОТ)</v>
      </c>
      <c r="L229" s="14"/>
      <c r="M229" s="25"/>
      <c r="AD229" s="20" t="str">
        <f t="shared" ca="1" si="230"/>
        <v/>
      </c>
      <c r="AE229" s="20" t="str">
        <f t="shared" ca="1" si="230"/>
        <v/>
      </c>
      <c r="AF229" s="20" t="str">
        <f t="shared" ca="1" si="230"/>
        <v/>
      </c>
      <c r="AG229" s="20" t="str">
        <f t="shared" ca="1" si="230"/>
        <v/>
      </c>
      <c r="AH229" s="20" t="str">
        <f t="shared" ca="1" si="230"/>
        <v>Ср 25.11.20 13.30 ДОТ)</v>
      </c>
      <c r="AI229" s="20" t="str">
        <f t="shared" ca="1" si="230"/>
        <v/>
      </c>
      <c r="AJ229" s="20" t="str">
        <f t="shared" ca="1" si="230"/>
        <v>Ср 25.11.20 17.00 П-301</v>
      </c>
      <c r="AK229" s="20" t="e">
        <f>IF(#REF!=" ","",IF(#REF!="","",CONCATENATE($C229," ",#REF!," ",MID(#REF!,10,5))))</f>
        <v>#REF!</v>
      </c>
      <c r="AL229" s="20" t="str">
        <f t="shared" ca="1" si="202"/>
        <v>Ср 25.11.20 18.40 ДОТ)</v>
      </c>
      <c r="AM229" s="20" t="str">
        <f t="shared" si="202"/>
        <v/>
      </c>
      <c r="AN229" s="11" t="str">
        <f t="shared" ca="1" si="200"/>
        <v>Здобнов</v>
      </c>
      <c r="AO229" s="10" t="str">
        <f t="shared" ca="1" si="190"/>
        <v/>
      </c>
      <c r="AP229" s="10" t="str">
        <f t="shared" ca="1" si="190"/>
        <v/>
      </c>
      <c r="AQ229" s="10" t="str">
        <f t="shared" ca="1" si="190"/>
        <v/>
      </c>
      <c r="AR229" s="10" t="str">
        <f t="shared" ca="1" si="190"/>
        <v/>
      </c>
      <c r="AS229" s="10" t="str">
        <f t="shared" ca="1" si="190"/>
        <v>Ср 25.11.20 13.30 ДОТ) Здобнов</v>
      </c>
      <c r="AT229" s="10" t="str">
        <f t="shared" ca="1" si="187"/>
        <v/>
      </c>
      <c r="AU229" s="10" t="str">
        <f t="shared" ca="1" si="187"/>
        <v>Ср 25.11.20 17.00 П-301 Здобнов</v>
      </c>
      <c r="AV229" s="10" t="e">
        <f t="shared" si="187"/>
        <v>#REF!</v>
      </c>
      <c r="AW229" s="10" t="str">
        <f t="shared" ca="1" si="187"/>
        <v>Ср 25.11.20 18.40 ДОТ) Здобнов</v>
      </c>
      <c r="AX229" s="10" t="str">
        <f t="shared" si="187"/>
        <v/>
      </c>
      <c r="AZ229" s="12" t="str">
        <f t="shared" ca="1" si="191"/>
        <v/>
      </c>
      <c r="BA229" s="12" t="str">
        <f t="shared" ca="1" si="191"/>
        <v/>
      </c>
      <c r="BB229" s="12" t="str">
        <f t="shared" ca="1" si="191"/>
        <v/>
      </c>
      <c r="BC229" s="12" t="str">
        <f t="shared" ca="1" si="191"/>
        <v/>
      </c>
      <c r="BD229" s="12">
        <f t="shared" ca="1" si="191"/>
        <v>229</v>
      </c>
      <c r="BE229" s="12" t="str">
        <f t="shared" ca="1" si="188"/>
        <v/>
      </c>
      <c r="BF229" s="12">
        <f t="shared" ca="1" si="188"/>
        <v>229</v>
      </c>
      <c r="BG229" s="12" t="e">
        <f t="shared" si="188"/>
        <v>#REF!</v>
      </c>
      <c r="BH229" s="12">
        <f t="shared" ca="1" si="188"/>
        <v>229</v>
      </c>
      <c r="BI229" s="12" t="str">
        <f t="shared" si="188"/>
        <v/>
      </c>
    </row>
    <row r="230" spans="1:61" ht="23.25" customHeight="1" x14ac:dyDescent="0.2">
      <c r="A230" s="1">
        <f ca="1">IF(COUNTIF($D230:$L230," ")=10,"",IF(VLOOKUP(MAX($A$1:A229),$A$1:C229,3,FALSE)=0,"",MAX($A$1:A229)+1))</f>
        <v>230</v>
      </c>
      <c r="B230" s="13" t="str">
        <f>$B226</f>
        <v>Здобнов А.А.</v>
      </c>
      <c r="C230" s="2" t="str">
        <f ca="1">IF($B230="","",$R$5)</f>
        <v>Чт 26.11.20</v>
      </c>
      <c r="D230" s="23" t="str">
        <f t="shared" ref="D230:K230" ca="1" si="233">IF($B230&gt;"",IF(ISERROR(SEARCH($B230,S$5))," ",MID(S$5,FIND("%курс ",S$5,FIND($B230,S$5))+6,7)&amp;"
("&amp;MID(S$5,FIND("ауд.",S$5,FIND($B230,S$5))+4,FIND("№",S$5,FIND("ауд.",S$5,FIND($B230,S$5)))-(FIND("ауд.",S$5,FIND($B230,S$5))+4))&amp;")"),"")</f>
        <v>С -9 -1
(П-302)</v>
      </c>
      <c r="E230" s="23" t="str">
        <f t="shared" ca="1" si="233"/>
        <v>С -9 -1
(П-405)</v>
      </c>
      <c r="F230" s="23" t="str">
        <f t="shared" ca="1" si="233"/>
        <v>С -9 -1
(П-202)</v>
      </c>
      <c r="G230" s="23" t="str">
        <f t="shared" ca="1" si="233"/>
        <v xml:space="preserve"> </v>
      </c>
      <c r="H230" s="23" t="str">
        <f t="shared" ca="1" si="233"/>
        <v xml:space="preserve"> </v>
      </c>
      <c r="I230" s="23" t="str">
        <f t="shared" ca="1" si="233"/>
        <v xml:space="preserve"> </v>
      </c>
      <c r="J230" s="23" t="str">
        <f t="shared" ca="1" si="233"/>
        <v xml:space="preserve"> </v>
      </c>
      <c r="K230" s="23" t="str">
        <f t="shared" ca="1" si="233"/>
        <v xml:space="preserve"> </v>
      </c>
      <c r="L230" s="23"/>
      <c r="M230" s="25"/>
      <c r="AD230" s="20" t="str">
        <f t="shared" ca="1" si="230"/>
        <v>Чт 26.11.20  8.00 П-302</v>
      </c>
      <c r="AE230" s="20" t="str">
        <f t="shared" ca="1" si="230"/>
        <v>Чт 26.11.20  9.40 П-405</v>
      </c>
      <c r="AF230" s="20" t="str">
        <f t="shared" ca="1" si="230"/>
        <v>Чт 26.11.20 11.20 П-202</v>
      </c>
      <c r="AG230" s="20" t="str">
        <f t="shared" ca="1" si="230"/>
        <v/>
      </c>
      <c r="AH230" s="20" t="str">
        <f t="shared" ca="1" si="230"/>
        <v/>
      </c>
      <c r="AI230" s="20" t="str">
        <f t="shared" ca="1" si="230"/>
        <v/>
      </c>
      <c r="AJ230" s="20" t="str">
        <f t="shared" ca="1" si="230"/>
        <v/>
      </c>
      <c r="AK230" s="20" t="e">
        <f>IF(#REF!=" ","",IF(#REF!="","",CONCATENATE($C230," ",#REF!," ",MID(#REF!,10,5))))</f>
        <v>#REF!</v>
      </c>
      <c r="AL230" s="20" t="str">
        <f t="shared" ca="1" si="202"/>
        <v/>
      </c>
      <c r="AM230" s="20" t="str">
        <f t="shared" si="202"/>
        <v/>
      </c>
      <c r="AN230" s="11" t="str">
        <f t="shared" ca="1" si="200"/>
        <v>Здобнов</v>
      </c>
      <c r="AO230" s="10" t="str">
        <f t="shared" ca="1" si="190"/>
        <v>Чт 26.11.20  8.00 П-302 Здобнов</v>
      </c>
      <c r="AP230" s="10" t="str">
        <f t="shared" ca="1" si="190"/>
        <v>Чт 26.11.20  9.40 П-405 Здобнов</v>
      </c>
      <c r="AQ230" s="10" t="str">
        <f t="shared" ca="1" si="190"/>
        <v>Чт 26.11.20 11.20 П-202 Здобнов</v>
      </c>
      <c r="AR230" s="10" t="str">
        <f t="shared" ca="1" si="190"/>
        <v/>
      </c>
      <c r="AS230" s="10" t="str">
        <f t="shared" ca="1" si="190"/>
        <v/>
      </c>
      <c r="AT230" s="10" t="str">
        <f t="shared" ca="1" si="187"/>
        <v/>
      </c>
      <c r="AU230" s="10" t="str">
        <f t="shared" ca="1" si="187"/>
        <v/>
      </c>
      <c r="AV230" s="10" t="e">
        <f t="shared" si="187"/>
        <v>#REF!</v>
      </c>
      <c r="AW230" s="10" t="str">
        <f t="shared" ca="1" si="187"/>
        <v/>
      </c>
      <c r="AX230" s="10" t="str">
        <f t="shared" si="187"/>
        <v/>
      </c>
      <c r="AZ230" s="12">
        <f t="shared" ca="1" si="191"/>
        <v>230</v>
      </c>
      <c r="BA230" s="12">
        <f t="shared" ca="1" si="191"/>
        <v>230</v>
      </c>
      <c r="BB230" s="12">
        <f t="shared" ca="1" si="191"/>
        <v>230</v>
      </c>
      <c r="BC230" s="12" t="str">
        <f t="shared" ca="1" si="191"/>
        <v/>
      </c>
      <c r="BD230" s="12" t="str">
        <f t="shared" ca="1" si="191"/>
        <v/>
      </c>
      <c r="BE230" s="12" t="str">
        <f t="shared" ca="1" si="188"/>
        <v/>
      </c>
      <c r="BF230" s="12" t="str">
        <f t="shared" ca="1" si="188"/>
        <v/>
      </c>
      <c r="BG230" s="12" t="e">
        <f t="shared" si="188"/>
        <v>#REF!</v>
      </c>
      <c r="BH230" s="12" t="str">
        <f t="shared" ca="1" si="188"/>
        <v/>
      </c>
      <c r="BI230" s="12" t="str">
        <f t="shared" si="188"/>
        <v/>
      </c>
    </row>
    <row r="231" spans="1:61" ht="23.25" customHeight="1" x14ac:dyDescent="0.2">
      <c r="A231" s="1">
        <f ca="1">IF(COUNTIF($D231:$L231," ")=10,"",IF(VLOOKUP(MAX($A$1:A230),$A$1:C230,3,FALSE)=0,"",MAX($A$1:A230)+1))</f>
        <v>231</v>
      </c>
      <c r="B231" s="13" t="str">
        <f>$B226</f>
        <v>Здобнов А.А.</v>
      </c>
      <c r="C231" s="2" t="str">
        <f ca="1">IF($B231="","",$R$6)</f>
        <v>Пт 27.11.20</v>
      </c>
      <c r="D231" s="23" t="str">
        <f t="shared" ref="D231:K231" ca="1" si="234">IF($B231&gt;"",IF(ISERROR(SEARCH($B231,S$6))," ",MID(S$6,FIND("%курс ",S$6,FIND($B231,S$6))+6,7)&amp;"
("&amp;MID(S$6,FIND("ауд.",S$6,FIND($B231,S$6))+4,FIND("№",S$6,FIND("ауд.",S$6,FIND($B231,S$6)))-(FIND("ауд.",S$6,FIND($B231,S$6))+4))&amp;")"),"")</f>
        <v xml:space="preserve"> </v>
      </c>
      <c r="E231" s="23" t="str">
        <f t="shared" ca="1" si="234"/>
        <v xml:space="preserve"> </v>
      </c>
      <c r="F231" s="23" t="str">
        <f t="shared" ca="1" si="234"/>
        <v>П -9 -2
(ДОТ)</v>
      </c>
      <c r="G231" s="23" t="str">
        <f t="shared" ca="1" si="234"/>
        <v xml:space="preserve"> </v>
      </c>
      <c r="H231" s="23" t="str">
        <f t="shared" ca="1" si="234"/>
        <v xml:space="preserve"> </v>
      </c>
      <c r="I231" s="23" t="str">
        <f t="shared" ca="1" si="234"/>
        <v xml:space="preserve"> </v>
      </c>
      <c r="J231" s="23" t="str">
        <f t="shared" ca="1" si="234"/>
        <v xml:space="preserve"> </v>
      </c>
      <c r="K231" s="23" t="str">
        <f t="shared" ca="1" si="234"/>
        <v xml:space="preserve"> </v>
      </c>
      <c r="L231" s="23"/>
      <c r="M231" s="25"/>
      <c r="AD231" s="20" t="str">
        <f t="shared" ca="1" si="230"/>
        <v/>
      </c>
      <c r="AE231" s="20" t="str">
        <f t="shared" ca="1" si="230"/>
        <v/>
      </c>
      <c r="AF231" s="20" t="str">
        <f t="shared" ca="1" si="230"/>
        <v>Пт 27.11.20 11.20 ДОТ)</v>
      </c>
      <c r="AG231" s="20" t="str">
        <f t="shared" ca="1" si="230"/>
        <v/>
      </c>
      <c r="AH231" s="20" t="str">
        <f t="shared" ca="1" si="230"/>
        <v/>
      </c>
      <c r="AI231" s="20" t="str">
        <f t="shared" ca="1" si="230"/>
        <v/>
      </c>
      <c r="AJ231" s="20" t="str">
        <f t="shared" ca="1" si="230"/>
        <v/>
      </c>
      <c r="AK231" s="20" t="e">
        <f>IF(#REF!=" ","",IF(#REF!="","",CONCATENATE($C231," ",#REF!," ",MID(#REF!,10,5))))</f>
        <v>#REF!</v>
      </c>
      <c r="AL231" s="20" t="str">
        <f t="shared" ca="1" si="202"/>
        <v/>
      </c>
      <c r="AM231" s="20" t="str">
        <f t="shared" si="202"/>
        <v/>
      </c>
      <c r="AN231" s="11" t="str">
        <f t="shared" ca="1" si="200"/>
        <v>Здобнов</v>
      </c>
      <c r="AO231" s="10" t="str">
        <f t="shared" ca="1" si="190"/>
        <v/>
      </c>
      <c r="AP231" s="10" t="str">
        <f t="shared" ca="1" si="190"/>
        <v/>
      </c>
      <c r="AQ231" s="10" t="str">
        <f t="shared" ca="1" si="190"/>
        <v>Пт 27.11.20 11.20 ДОТ) Здобнов</v>
      </c>
      <c r="AR231" s="10" t="str">
        <f t="shared" ca="1" si="190"/>
        <v/>
      </c>
      <c r="AS231" s="10" t="str">
        <f t="shared" ca="1" si="190"/>
        <v/>
      </c>
      <c r="AT231" s="10" t="str">
        <f t="shared" ca="1" si="187"/>
        <v/>
      </c>
      <c r="AU231" s="10" t="str">
        <f t="shared" ca="1" si="187"/>
        <v/>
      </c>
      <c r="AV231" s="10" t="e">
        <f t="shared" si="187"/>
        <v>#REF!</v>
      </c>
      <c r="AW231" s="10" t="str">
        <f t="shared" ca="1" si="187"/>
        <v/>
      </c>
      <c r="AX231" s="10" t="str">
        <f t="shared" si="187"/>
        <v/>
      </c>
      <c r="AZ231" s="12" t="str">
        <f t="shared" ca="1" si="191"/>
        <v/>
      </c>
      <c r="BA231" s="12" t="str">
        <f t="shared" ca="1" si="191"/>
        <v/>
      </c>
      <c r="BB231" s="12">
        <f t="shared" ca="1" si="191"/>
        <v>231</v>
      </c>
      <c r="BC231" s="12" t="str">
        <f t="shared" ca="1" si="191"/>
        <v/>
      </c>
      <c r="BD231" s="12" t="str">
        <f t="shared" ca="1" si="191"/>
        <v/>
      </c>
      <c r="BE231" s="12" t="str">
        <f t="shared" ca="1" si="188"/>
        <v/>
      </c>
      <c r="BF231" s="12" t="str">
        <f t="shared" ca="1" si="188"/>
        <v/>
      </c>
      <c r="BG231" s="12" t="e">
        <f t="shared" si="188"/>
        <v>#REF!</v>
      </c>
      <c r="BH231" s="12" t="str">
        <f t="shared" ca="1" si="188"/>
        <v/>
      </c>
      <c r="BI231" s="12" t="str">
        <f t="shared" si="188"/>
        <v/>
      </c>
    </row>
    <row r="232" spans="1:61" ht="23.25" customHeight="1" x14ac:dyDescent="0.2">
      <c r="A232" s="1">
        <f ca="1">IF(COUNTIF($D232:$L232," ")=10,"",IF(VLOOKUP(MAX($A$1:A231),$A$1:C231,3,FALSE)=0,"",MAX($A$1:A231)+1))</f>
        <v>232</v>
      </c>
      <c r="B232" s="13" t="str">
        <f>$B226</f>
        <v>Здобнов А.А.</v>
      </c>
      <c r="C232" s="2" t="str">
        <f ca="1">IF($B232="","",$R$7)</f>
        <v>Сб 28.11.20</v>
      </c>
      <c r="D232" s="23" t="str">
        <f t="shared" ref="D232:K232" ca="1" si="235">IF($B232&gt;"",IF(ISERROR(SEARCH($B232,S$7))," ",MID(S$7,FIND("%курс ",S$7,FIND($B232,S$7))+6,7)&amp;"
("&amp;MID(S$7,FIND("ауд.",S$7,FIND($B232,S$7))+4,FIND("№",S$7,FIND("ауд.",S$7,FIND($B232,S$7)))-(FIND("ауд.",S$7,FIND($B232,S$7))+4))&amp;")"),"")</f>
        <v xml:space="preserve"> </v>
      </c>
      <c r="E232" s="23" t="str">
        <f t="shared" ca="1" si="235"/>
        <v xml:space="preserve"> </v>
      </c>
      <c r="F232" s="23" t="str">
        <f t="shared" ca="1" si="235"/>
        <v>П -9 -2
(ДОТ)</v>
      </c>
      <c r="G232" s="23" t="str">
        <f t="shared" ca="1" si="235"/>
        <v xml:space="preserve"> </v>
      </c>
      <c r="H232" s="23" t="str">
        <f t="shared" ca="1" si="235"/>
        <v>П -9 -2
(ДОТ)</v>
      </c>
      <c r="I232" s="23" t="str">
        <f t="shared" ca="1" si="235"/>
        <v xml:space="preserve"> </v>
      </c>
      <c r="J232" s="23" t="str">
        <f t="shared" ca="1" si="235"/>
        <v xml:space="preserve"> </v>
      </c>
      <c r="K232" s="23" t="str">
        <f t="shared" ca="1" si="235"/>
        <v xml:space="preserve"> </v>
      </c>
      <c r="L232" s="23"/>
      <c r="M232" s="25"/>
      <c r="AD232" s="20" t="str">
        <f t="shared" ca="1" si="230"/>
        <v/>
      </c>
      <c r="AE232" s="20" t="str">
        <f t="shared" ca="1" si="230"/>
        <v/>
      </c>
      <c r="AF232" s="20" t="str">
        <f t="shared" ca="1" si="230"/>
        <v>Сб 28.11.20 11.20 ДОТ)</v>
      </c>
      <c r="AG232" s="20" t="str">
        <f t="shared" ca="1" si="230"/>
        <v/>
      </c>
      <c r="AH232" s="20" t="str">
        <f t="shared" ca="1" si="230"/>
        <v>Сб 28.11.20 13.30 ДОТ)</v>
      </c>
      <c r="AI232" s="20" t="str">
        <f t="shared" ca="1" si="230"/>
        <v/>
      </c>
      <c r="AJ232" s="20" t="str">
        <f t="shared" ca="1" si="230"/>
        <v/>
      </c>
      <c r="AK232" s="20" t="e">
        <f>IF(#REF!=" ","",IF(#REF!="","",CONCATENATE($C232," ",#REF!," ",MID(#REF!,10,5))))</f>
        <v>#REF!</v>
      </c>
      <c r="AL232" s="20" t="str">
        <f t="shared" ca="1" si="202"/>
        <v/>
      </c>
      <c r="AM232" s="20" t="str">
        <f t="shared" si="202"/>
        <v/>
      </c>
      <c r="AN232" s="11" t="str">
        <f t="shared" ca="1" si="200"/>
        <v>Здобнов</v>
      </c>
      <c r="AO232" s="10" t="str">
        <f t="shared" ca="1" si="190"/>
        <v/>
      </c>
      <c r="AP232" s="10" t="str">
        <f t="shared" ca="1" si="190"/>
        <v/>
      </c>
      <c r="AQ232" s="10" t="str">
        <f t="shared" ca="1" si="190"/>
        <v>Сб 28.11.20 11.20 ДОТ) Здобнов</v>
      </c>
      <c r="AR232" s="10" t="str">
        <f t="shared" ca="1" si="190"/>
        <v/>
      </c>
      <c r="AS232" s="10" t="str">
        <f t="shared" ca="1" si="190"/>
        <v>Сб 28.11.20 13.30 ДОТ) Здобнов</v>
      </c>
      <c r="AT232" s="10" t="str">
        <f t="shared" ca="1" si="187"/>
        <v/>
      </c>
      <c r="AU232" s="10" t="str">
        <f t="shared" ca="1" si="187"/>
        <v/>
      </c>
      <c r="AV232" s="10" t="e">
        <f t="shared" si="187"/>
        <v>#REF!</v>
      </c>
      <c r="AW232" s="10" t="str">
        <f t="shared" ca="1" si="187"/>
        <v/>
      </c>
      <c r="AX232" s="10" t="str">
        <f t="shared" si="187"/>
        <v/>
      </c>
      <c r="AZ232" s="12" t="str">
        <f t="shared" ca="1" si="191"/>
        <v/>
      </c>
      <c r="BA232" s="12" t="str">
        <f t="shared" ca="1" si="191"/>
        <v/>
      </c>
      <c r="BB232" s="12">
        <f t="shared" ca="1" si="191"/>
        <v>232</v>
      </c>
      <c r="BC232" s="12" t="str">
        <f t="shared" ca="1" si="191"/>
        <v/>
      </c>
      <c r="BD232" s="12">
        <f t="shared" ca="1" si="191"/>
        <v>232</v>
      </c>
      <c r="BE232" s="12" t="str">
        <f t="shared" ca="1" si="188"/>
        <v/>
      </c>
      <c r="BF232" s="12" t="str">
        <f t="shared" ca="1" si="188"/>
        <v/>
      </c>
      <c r="BG232" s="12" t="e">
        <f t="shared" si="188"/>
        <v>#REF!</v>
      </c>
      <c r="BH232" s="12" t="str">
        <f t="shared" ca="1" si="188"/>
        <v/>
      </c>
      <c r="BI232" s="12" t="str">
        <f t="shared" si="188"/>
        <v/>
      </c>
    </row>
    <row r="233" spans="1:61" ht="23.25" customHeight="1" x14ac:dyDescent="0.2">
      <c r="A233" s="1">
        <f ca="1">IF(COUNTIF($D233:$L233," ")=10,"",IF(VLOOKUP(MAX($A$1:A232),$A$1:C232,3,FALSE)=0,"",MAX($A$1:A232)+1))</f>
        <v>233</v>
      </c>
      <c r="B233" s="13" t="str">
        <f>$B226</f>
        <v>Здобнов А.А.</v>
      </c>
      <c r="C233" s="2" t="str">
        <f ca="1">IF($B233="","",$R$8)</f>
        <v>Вс 29.11.20</v>
      </c>
      <c r="D233" s="23" t="str">
        <f t="shared" ref="D233:K233" ca="1" si="236">IF($B233&gt;"",IF(ISERROR(SEARCH($B233,S$8))," ",MID(S$8,FIND("%курс ",S$8,FIND($B233,S$8))+6,7)&amp;"
("&amp;MID(S$8,FIND("ауд.",S$8,FIND($B233,S$8))+4,FIND("№",S$8,FIND("ауд.",S$8,FIND($B233,S$8)))-(FIND("ауд.",S$8,FIND($B233,S$8))+4))&amp;")"),"")</f>
        <v xml:space="preserve"> </v>
      </c>
      <c r="E233" s="23" t="str">
        <f t="shared" ca="1" si="236"/>
        <v xml:space="preserve"> </v>
      </c>
      <c r="F233" s="23" t="str">
        <f t="shared" ca="1" si="236"/>
        <v xml:space="preserve"> </v>
      </c>
      <c r="G233" s="23" t="str">
        <f t="shared" ca="1" si="236"/>
        <v xml:space="preserve"> </v>
      </c>
      <c r="H233" s="23" t="str">
        <f t="shared" ca="1" si="236"/>
        <v xml:space="preserve"> </v>
      </c>
      <c r="I233" s="23" t="str">
        <f t="shared" ca="1" si="236"/>
        <v xml:space="preserve"> </v>
      </c>
      <c r="J233" s="23" t="str">
        <f t="shared" ca="1" si="236"/>
        <v xml:space="preserve"> </v>
      </c>
      <c r="K233" s="23" t="str">
        <f t="shared" ca="1" si="236"/>
        <v xml:space="preserve"> </v>
      </c>
      <c r="L233" s="23"/>
      <c r="M233" s="25"/>
      <c r="AD233" s="20" t="str">
        <f t="shared" ca="1" si="230"/>
        <v/>
      </c>
      <c r="AE233" s="20" t="str">
        <f t="shared" ca="1" si="230"/>
        <v/>
      </c>
      <c r="AF233" s="20" t="str">
        <f t="shared" ca="1" si="230"/>
        <v/>
      </c>
      <c r="AG233" s="20" t="str">
        <f t="shared" ca="1" si="230"/>
        <v/>
      </c>
      <c r="AH233" s="20" t="str">
        <f t="shared" ca="1" si="230"/>
        <v/>
      </c>
      <c r="AI233" s="20" t="str">
        <f t="shared" ca="1" si="230"/>
        <v/>
      </c>
      <c r="AJ233" s="20" t="str">
        <f t="shared" ca="1" si="230"/>
        <v/>
      </c>
      <c r="AK233" s="20" t="e">
        <f>IF(#REF!=" ","",IF(#REF!="","",CONCATENATE($C233," ",#REF!," ",MID(#REF!,10,5))))</f>
        <v>#REF!</v>
      </c>
      <c r="AL233" s="20" t="str">
        <f t="shared" ca="1" si="202"/>
        <v/>
      </c>
      <c r="AM233" s="20" t="str">
        <f t="shared" si="202"/>
        <v/>
      </c>
      <c r="AN233" s="11" t="str">
        <f t="shared" ca="1" si="200"/>
        <v>Здобнов</v>
      </c>
      <c r="AO233" s="10" t="str">
        <f t="shared" ca="1" si="190"/>
        <v/>
      </c>
      <c r="AP233" s="10" t="str">
        <f t="shared" ca="1" si="190"/>
        <v/>
      </c>
      <c r="AQ233" s="10" t="str">
        <f t="shared" ca="1" si="190"/>
        <v/>
      </c>
      <c r="AR233" s="10" t="str">
        <f t="shared" ca="1" si="190"/>
        <v/>
      </c>
      <c r="AS233" s="10" t="str">
        <f t="shared" ca="1" si="190"/>
        <v/>
      </c>
      <c r="AT233" s="10" t="str">
        <f t="shared" ca="1" si="187"/>
        <v/>
      </c>
      <c r="AU233" s="10" t="str">
        <f t="shared" ca="1" si="187"/>
        <v/>
      </c>
      <c r="AV233" s="10" t="e">
        <f t="shared" si="187"/>
        <v>#REF!</v>
      </c>
      <c r="AW233" s="10" t="str">
        <f t="shared" ca="1" si="187"/>
        <v/>
      </c>
      <c r="AX233" s="10" t="str">
        <f t="shared" si="187"/>
        <v/>
      </c>
      <c r="AZ233" s="12" t="str">
        <f t="shared" ca="1" si="191"/>
        <v/>
      </c>
      <c r="BA233" s="12" t="str">
        <f t="shared" ca="1" si="191"/>
        <v/>
      </c>
      <c r="BB233" s="12" t="str">
        <f t="shared" ca="1" si="191"/>
        <v/>
      </c>
      <c r="BC233" s="12" t="str">
        <f t="shared" ca="1" si="191"/>
        <v/>
      </c>
      <c r="BD233" s="12" t="str">
        <f t="shared" ca="1" si="191"/>
        <v/>
      </c>
      <c r="BE233" s="12" t="str">
        <f t="shared" ca="1" si="188"/>
        <v/>
      </c>
      <c r="BF233" s="12" t="str">
        <f t="shared" ca="1" si="188"/>
        <v/>
      </c>
      <c r="BG233" s="12" t="e">
        <f t="shared" si="188"/>
        <v>#REF!</v>
      </c>
      <c r="BH233" s="12" t="str">
        <f t="shared" ca="1" si="188"/>
        <v/>
      </c>
      <c r="BI233" s="12" t="str">
        <f t="shared" si="188"/>
        <v/>
      </c>
    </row>
    <row r="234" spans="1:61" ht="23.25" customHeight="1" x14ac:dyDescent="0.2">
      <c r="A234" s="1">
        <f ca="1">IF(COUNTIF($D234:$L234," ")=10,"",IF(VLOOKUP(MAX($A$1:A233),$A$1:C233,3,FALSE)=0,"",MAX($A$1:A233)+1))</f>
        <v>234</v>
      </c>
      <c r="C234" s="2"/>
      <c r="D234" s="23"/>
      <c r="E234" s="23"/>
      <c r="F234" s="23"/>
      <c r="G234" s="23"/>
      <c r="H234" s="23"/>
      <c r="I234" s="23"/>
      <c r="J234" s="23"/>
      <c r="K234" s="23"/>
      <c r="L234" s="23"/>
      <c r="M234" s="17"/>
      <c r="AD234" s="20"/>
      <c r="AE234" s="20"/>
      <c r="AF234" s="20"/>
      <c r="AG234" s="20"/>
      <c r="AH234" s="20"/>
      <c r="AI234" s="20"/>
      <c r="AJ234" s="20"/>
      <c r="AK234" s="20"/>
      <c r="AL234" s="20"/>
      <c r="AM234" s="20"/>
      <c r="AN234" s="11" t="str">
        <f t="shared" si="200"/>
        <v/>
      </c>
      <c r="AO234" s="10" t="str">
        <f t="shared" si="190"/>
        <v/>
      </c>
      <c r="AP234" s="10" t="str">
        <f t="shared" si="190"/>
        <v/>
      </c>
      <c r="AQ234" s="10" t="str">
        <f t="shared" si="190"/>
        <v/>
      </c>
      <c r="AR234" s="10" t="str">
        <f t="shared" si="190"/>
        <v/>
      </c>
      <c r="AS234" s="10" t="str">
        <f t="shared" si="190"/>
        <v/>
      </c>
      <c r="AT234" s="10" t="str">
        <f t="shared" si="187"/>
        <v/>
      </c>
      <c r="AU234" s="10" t="str">
        <f t="shared" si="187"/>
        <v/>
      </c>
      <c r="AV234" s="10" t="str">
        <f t="shared" si="187"/>
        <v/>
      </c>
      <c r="AW234" s="10" t="str">
        <f t="shared" si="187"/>
        <v/>
      </c>
      <c r="AX234" s="10" t="str">
        <f t="shared" si="187"/>
        <v/>
      </c>
      <c r="AZ234" s="12" t="str">
        <f t="shared" si="191"/>
        <v/>
      </c>
      <c r="BA234" s="12" t="str">
        <f t="shared" si="191"/>
        <v/>
      </c>
      <c r="BB234" s="12" t="str">
        <f t="shared" si="191"/>
        <v/>
      </c>
      <c r="BC234" s="12" t="str">
        <f t="shared" si="191"/>
        <v/>
      </c>
      <c r="BD234" s="12" t="str">
        <f t="shared" si="191"/>
        <v/>
      </c>
      <c r="BE234" s="12" t="str">
        <f t="shared" si="188"/>
        <v/>
      </c>
      <c r="BF234" s="12" t="str">
        <f t="shared" si="188"/>
        <v/>
      </c>
      <c r="BG234" s="12" t="str">
        <f t="shared" si="188"/>
        <v/>
      </c>
      <c r="BH234" s="12" t="str">
        <f t="shared" si="188"/>
        <v/>
      </c>
      <c r="BI234" s="12" t="str">
        <f t="shared" si="188"/>
        <v/>
      </c>
    </row>
    <row r="235" spans="1:61" ht="23.25" customHeight="1" x14ac:dyDescent="0.2">
      <c r="A235" s="1">
        <f ca="1">IF(COUNTIF($D236:$L242," ")=70,"",MAX($A$1:A234)+1)</f>
        <v>235</v>
      </c>
      <c r="B235" s="2" t="str">
        <f>IF($C235="","",$C235)</f>
        <v>Зенков С.А.</v>
      </c>
      <c r="C235" s="3" t="str">
        <f>IF(ISERROR(VLOOKUP((ROW()-1)/9+1,'[1]Преподавательский состав'!$A$2:$B$181,2,FALSE)),"",VLOOKUP((ROW()-1)/9+1,'[1]Преподавательский состав'!$A$2:$B$181,2,FALSE))</f>
        <v>Зенков С.А.</v>
      </c>
      <c r="D235" s="3" t="str">
        <f>IF($C235="","",T(" 8.00"))</f>
        <v xml:space="preserve"> 8.00</v>
      </c>
      <c r="E235" s="3" t="str">
        <f>IF($C235="","",T(" 9.40"))</f>
        <v xml:space="preserve"> 9.40</v>
      </c>
      <c r="F235" s="3" t="str">
        <f>IF($C235="","",T("11.20"))</f>
        <v>11.20</v>
      </c>
      <c r="G235" s="4" t="str">
        <f>IF($C235="","",T(""))</f>
        <v/>
      </c>
      <c r="H235" s="4" t="str">
        <f>IF($C235="","",T("13.30"))</f>
        <v>13.30</v>
      </c>
      <c r="I235" s="4" t="str">
        <f>IF($C235="","",T("15.10"))</f>
        <v>15.10</v>
      </c>
      <c r="J235" s="3" t="str">
        <f>IF($C235="","",T("17.00"))</f>
        <v>17.00</v>
      </c>
      <c r="K235" s="3" t="str">
        <f>IF($C235="","",T("18.40"))</f>
        <v>18.40</v>
      </c>
      <c r="L235" s="3"/>
      <c r="M235" s="25"/>
      <c r="AD235" s="20"/>
      <c r="AE235" s="20"/>
      <c r="AF235" s="20"/>
      <c r="AG235" s="20"/>
      <c r="AH235" s="20"/>
      <c r="AI235" s="20"/>
      <c r="AJ235" s="20"/>
      <c r="AK235" s="20"/>
      <c r="AL235" s="20"/>
      <c r="AM235" s="20"/>
      <c r="AN235" s="11" t="str">
        <f t="shared" si="200"/>
        <v/>
      </c>
      <c r="AO235" s="10" t="str">
        <f t="shared" si="190"/>
        <v/>
      </c>
      <c r="AP235" s="10" t="str">
        <f t="shared" si="190"/>
        <v/>
      </c>
      <c r="AQ235" s="10" t="str">
        <f t="shared" si="190"/>
        <v/>
      </c>
      <c r="AR235" s="10" t="str">
        <f t="shared" si="190"/>
        <v/>
      </c>
      <c r="AS235" s="10" t="str">
        <f t="shared" si="190"/>
        <v/>
      </c>
      <c r="AT235" s="10" t="str">
        <f t="shared" ref="AT235:AX298" si="237">IF(AI235="","",CONCATENATE(AI235," ",$AN235))</f>
        <v/>
      </c>
      <c r="AU235" s="10" t="str">
        <f t="shared" si="237"/>
        <v/>
      </c>
      <c r="AV235" s="10" t="str">
        <f t="shared" si="237"/>
        <v/>
      </c>
      <c r="AW235" s="10" t="str">
        <f t="shared" si="237"/>
        <v/>
      </c>
      <c r="AX235" s="10" t="str">
        <f t="shared" si="237"/>
        <v/>
      </c>
      <c r="AZ235" s="12" t="str">
        <f t="shared" si="191"/>
        <v/>
      </c>
      <c r="BA235" s="12" t="str">
        <f t="shared" si="191"/>
        <v/>
      </c>
      <c r="BB235" s="12" t="str">
        <f t="shared" si="191"/>
        <v/>
      </c>
      <c r="BC235" s="12" t="str">
        <f t="shared" si="191"/>
        <v/>
      </c>
      <c r="BD235" s="12" t="str">
        <f t="shared" si="191"/>
        <v/>
      </c>
      <c r="BE235" s="12" t="str">
        <f t="shared" ref="BE235:BI298" si="238">IF(AI235="","",ROW())</f>
        <v/>
      </c>
      <c r="BF235" s="12" t="str">
        <f t="shared" si="238"/>
        <v/>
      </c>
      <c r="BG235" s="12" t="str">
        <f t="shared" si="238"/>
        <v/>
      </c>
      <c r="BH235" s="12" t="str">
        <f t="shared" si="238"/>
        <v/>
      </c>
      <c r="BI235" s="12" t="str">
        <f t="shared" si="238"/>
        <v/>
      </c>
    </row>
    <row r="236" spans="1:61" ht="23.25" customHeight="1" x14ac:dyDescent="0.2">
      <c r="A236" s="1">
        <f ca="1">IF(COUNTIF($D236:$L236," ")=10,"",IF(VLOOKUP(MAX($A$1:A235),$A$1:C235,3,FALSE)=0,"",MAX($A$1:A235)+1))</f>
        <v>236</v>
      </c>
      <c r="B236" s="13" t="str">
        <f>$B235</f>
        <v>Зенков С.А.</v>
      </c>
      <c r="C236" s="2" t="str">
        <f ca="1">IF($B236="","",$R$2)</f>
        <v>Пн 23.11.20</v>
      </c>
      <c r="D236" s="14" t="str">
        <f t="shared" ref="D236:K236" ca="1" si="239">IF($B236&gt;"",IF(ISERROR(SEARCH($B236,S$2))," ",MID(S$2,FIND("%курс ",S$2,FIND($B236,S$2))+6,7)&amp;"
("&amp;MID(S$2,FIND("ауд.",S$2,FIND($B236,S$2))+4,FIND("№",S$2,FIND("ауд.",S$2,FIND($B236,S$2)))-(FIND("ауд.",S$2,FIND($B236,S$2))+4))&amp;")"),"")</f>
        <v xml:space="preserve"> </v>
      </c>
      <c r="E236" s="14" t="str">
        <f t="shared" ca="1" si="239"/>
        <v xml:space="preserve"> </v>
      </c>
      <c r="F236" s="14" t="str">
        <f t="shared" ca="1" si="239"/>
        <v xml:space="preserve"> </v>
      </c>
      <c r="G236" s="14" t="str">
        <f t="shared" ca="1" si="239"/>
        <v xml:space="preserve"> </v>
      </c>
      <c r="H236" s="14" t="str">
        <f t="shared" ca="1" si="239"/>
        <v xml:space="preserve"> </v>
      </c>
      <c r="I236" s="14" t="str">
        <f t="shared" ca="1" si="239"/>
        <v xml:space="preserve"> </v>
      </c>
      <c r="J236" s="14" t="str">
        <f t="shared" ca="1" si="239"/>
        <v xml:space="preserve"> </v>
      </c>
      <c r="K236" s="14" t="str">
        <f t="shared" ca="1" si="239"/>
        <v xml:space="preserve"> </v>
      </c>
      <c r="L236" s="14"/>
      <c r="M236" s="25"/>
      <c r="AD236" s="20" t="str">
        <f t="shared" ref="AD236:AJ242" ca="1" si="240">IF(D236=" ","",IF(D236="","",CONCATENATE($C236," ",D$1," ",MID(D236,10,5))))</f>
        <v/>
      </c>
      <c r="AE236" s="20" t="str">
        <f t="shared" ca="1" si="240"/>
        <v/>
      </c>
      <c r="AF236" s="20" t="str">
        <f t="shared" ca="1" si="240"/>
        <v/>
      </c>
      <c r="AG236" s="20" t="str">
        <f t="shared" ca="1" si="240"/>
        <v/>
      </c>
      <c r="AH236" s="20" t="str">
        <f t="shared" ca="1" si="240"/>
        <v/>
      </c>
      <c r="AI236" s="20" t="str">
        <f t="shared" ca="1" si="240"/>
        <v/>
      </c>
      <c r="AJ236" s="20" t="str">
        <f t="shared" ca="1" si="240"/>
        <v/>
      </c>
      <c r="AK236" s="20" t="e">
        <f>IF(#REF!=" ","",IF(#REF!="","",CONCATENATE($C236," ",#REF!," ",MID(#REF!,10,5))))</f>
        <v>#REF!</v>
      </c>
      <c r="AL236" s="20" t="str">
        <f t="shared" ca="1" si="202"/>
        <v/>
      </c>
      <c r="AM236" s="20" t="str">
        <f t="shared" si="202"/>
        <v/>
      </c>
      <c r="AN236" s="11" t="str">
        <f t="shared" ca="1" si="200"/>
        <v>Зенков</v>
      </c>
      <c r="AO236" s="10" t="str">
        <f t="shared" ref="AO236:AS299" ca="1" si="241">IF(AD236="","",CONCATENATE(AD236," ",$AN236))</f>
        <v/>
      </c>
      <c r="AP236" s="10" t="str">
        <f t="shared" ca="1" si="241"/>
        <v/>
      </c>
      <c r="AQ236" s="10" t="str">
        <f t="shared" ca="1" si="241"/>
        <v/>
      </c>
      <c r="AR236" s="10" t="str">
        <f t="shared" ca="1" si="241"/>
        <v/>
      </c>
      <c r="AS236" s="10" t="str">
        <f t="shared" ca="1" si="241"/>
        <v/>
      </c>
      <c r="AT236" s="10" t="str">
        <f t="shared" ca="1" si="237"/>
        <v/>
      </c>
      <c r="AU236" s="10" t="str">
        <f t="shared" ca="1" si="237"/>
        <v/>
      </c>
      <c r="AV236" s="10" t="e">
        <f t="shared" si="237"/>
        <v>#REF!</v>
      </c>
      <c r="AW236" s="10" t="str">
        <f t="shared" ca="1" si="237"/>
        <v/>
      </c>
      <c r="AX236" s="10" t="str">
        <f t="shared" si="237"/>
        <v/>
      </c>
      <c r="AZ236" s="12" t="str">
        <f t="shared" ref="AZ236:BD299" ca="1" si="242">IF(AD236="","",ROW())</f>
        <v/>
      </c>
      <c r="BA236" s="12" t="str">
        <f t="shared" ca="1" si="242"/>
        <v/>
      </c>
      <c r="BB236" s="12" t="str">
        <f t="shared" ca="1" si="242"/>
        <v/>
      </c>
      <c r="BC236" s="12" t="str">
        <f t="shared" ca="1" si="242"/>
        <v/>
      </c>
      <c r="BD236" s="12" t="str">
        <f t="shared" ca="1" si="242"/>
        <v/>
      </c>
      <c r="BE236" s="12" t="str">
        <f t="shared" ca="1" si="238"/>
        <v/>
      </c>
      <c r="BF236" s="12" t="str">
        <f t="shared" ca="1" si="238"/>
        <v/>
      </c>
      <c r="BG236" s="12" t="e">
        <f t="shared" si="238"/>
        <v>#REF!</v>
      </c>
      <c r="BH236" s="12" t="str">
        <f t="shared" ca="1" si="238"/>
        <v/>
      </c>
      <c r="BI236" s="12" t="str">
        <f t="shared" si="238"/>
        <v/>
      </c>
    </row>
    <row r="237" spans="1:61" ht="23.25" customHeight="1" x14ac:dyDescent="0.2">
      <c r="A237" s="1">
        <f ca="1">IF(COUNTIF($D237:$L237," ")=10,"",IF(VLOOKUP(MAX($A$1:A236),$A$1:C236,3,FALSE)=0,"",MAX($A$1:A236)+1))</f>
        <v>237</v>
      </c>
      <c r="B237" s="13" t="str">
        <f>$B235</f>
        <v>Зенков С.А.</v>
      </c>
      <c r="C237" s="2" t="str">
        <f ca="1">IF($B237="","",$R$3)</f>
        <v>Вт 24.11.20</v>
      </c>
      <c r="D237" s="14" t="str">
        <f t="shared" ref="D237:K237" ca="1" si="243">IF($B237&gt;"",IF(ISERROR(SEARCH($B237,S$3))," ",MID(S$3,FIND("%курс ",S$3,FIND($B237,S$3))+6,7)&amp;"
("&amp;MID(S$3,FIND("ауд.",S$3,FIND($B237,S$3))+4,FIND("№",S$3,FIND("ауд.",S$3,FIND($B237,S$3)))-(FIND("ауд.",S$3,FIND($B237,S$3))+4))&amp;")"),"")</f>
        <v xml:space="preserve"> </v>
      </c>
      <c r="E237" s="14" t="str">
        <f t="shared" ca="1" si="243"/>
        <v xml:space="preserve"> </v>
      </c>
      <c r="F237" s="14" t="str">
        <f t="shared" ca="1" si="243"/>
        <v xml:space="preserve"> </v>
      </c>
      <c r="G237" s="14" t="str">
        <f t="shared" ca="1" si="243"/>
        <v xml:space="preserve"> </v>
      </c>
      <c r="H237" s="14" t="str">
        <f t="shared" ca="1" si="243"/>
        <v xml:space="preserve"> </v>
      </c>
      <c r="I237" s="14" t="str">
        <f t="shared" ca="1" si="243"/>
        <v xml:space="preserve"> </v>
      </c>
      <c r="J237" s="14" t="str">
        <f t="shared" ca="1" si="243"/>
        <v xml:space="preserve"> </v>
      </c>
      <c r="K237" s="14" t="str">
        <f t="shared" ca="1" si="243"/>
        <v xml:space="preserve"> </v>
      </c>
      <c r="L237" s="14"/>
      <c r="M237" s="25"/>
      <c r="AD237" s="20" t="str">
        <f t="shared" ca="1" si="240"/>
        <v/>
      </c>
      <c r="AE237" s="20" t="str">
        <f t="shared" ca="1" si="240"/>
        <v/>
      </c>
      <c r="AF237" s="20" t="str">
        <f t="shared" ca="1" si="240"/>
        <v/>
      </c>
      <c r="AG237" s="20" t="str">
        <f t="shared" ca="1" si="240"/>
        <v/>
      </c>
      <c r="AH237" s="20" t="str">
        <f t="shared" ca="1" si="240"/>
        <v/>
      </c>
      <c r="AI237" s="20" t="str">
        <f t="shared" ca="1" si="240"/>
        <v/>
      </c>
      <c r="AJ237" s="20" t="str">
        <f t="shared" ca="1" si="240"/>
        <v/>
      </c>
      <c r="AK237" s="20" t="e">
        <f>IF(#REF!=" ","",IF(#REF!="","",CONCATENATE($C237," ",#REF!," ",MID(#REF!,10,5))))</f>
        <v>#REF!</v>
      </c>
      <c r="AL237" s="20" t="str">
        <f t="shared" ca="1" si="202"/>
        <v/>
      </c>
      <c r="AM237" s="20" t="str">
        <f t="shared" si="202"/>
        <v/>
      </c>
      <c r="AN237" s="11" t="str">
        <f t="shared" ca="1" si="200"/>
        <v>Зенков</v>
      </c>
      <c r="AO237" s="10" t="str">
        <f t="shared" ca="1" si="241"/>
        <v/>
      </c>
      <c r="AP237" s="10" t="str">
        <f t="shared" ca="1" si="241"/>
        <v/>
      </c>
      <c r="AQ237" s="10" t="str">
        <f t="shared" ca="1" si="241"/>
        <v/>
      </c>
      <c r="AR237" s="10" t="str">
        <f t="shared" ca="1" si="241"/>
        <v/>
      </c>
      <c r="AS237" s="10" t="str">
        <f t="shared" ca="1" si="241"/>
        <v/>
      </c>
      <c r="AT237" s="10" t="str">
        <f t="shared" ca="1" si="237"/>
        <v/>
      </c>
      <c r="AU237" s="10" t="str">
        <f t="shared" ca="1" si="237"/>
        <v/>
      </c>
      <c r="AV237" s="10" t="e">
        <f t="shared" si="237"/>
        <v>#REF!</v>
      </c>
      <c r="AW237" s="10" t="str">
        <f t="shared" ca="1" si="237"/>
        <v/>
      </c>
      <c r="AX237" s="10" t="str">
        <f t="shared" si="237"/>
        <v/>
      </c>
      <c r="AZ237" s="12" t="str">
        <f t="shared" ca="1" si="242"/>
        <v/>
      </c>
      <c r="BA237" s="12" t="str">
        <f t="shared" ca="1" si="242"/>
        <v/>
      </c>
      <c r="BB237" s="12" t="str">
        <f t="shared" ca="1" si="242"/>
        <v/>
      </c>
      <c r="BC237" s="12" t="str">
        <f t="shared" ca="1" si="242"/>
        <v/>
      </c>
      <c r="BD237" s="12" t="str">
        <f t="shared" ca="1" si="242"/>
        <v/>
      </c>
      <c r="BE237" s="12" t="str">
        <f t="shared" ca="1" si="238"/>
        <v/>
      </c>
      <c r="BF237" s="12" t="str">
        <f t="shared" ca="1" si="238"/>
        <v/>
      </c>
      <c r="BG237" s="12" t="e">
        <f t="shared" si="238"/>
        <v>#REF!</v>
      </c>
      <c r="BH237" s="12" t="str">
        <f t="shared" ca="1" si="238"/>
        <v/>
      </c>
      <c r="BI237" s="12" t="str">
        <f t="shared" si="238"/>
        <v/>
      </c>
    </row>
    <row r="238" spans="1:61" ht="23.25" customHeight="1" x14ac:dyDescent="0.2">
      <c r="A238" s="1">
        <f ca="1">IF(COUNTIF($D238:$L238," ")=10,"",IF(VLOOKUP(MAX($A$1:A237),$A$1:C237,3,FALSE)=0,"",MAX($A$1:A237)+1))</f>
        <v>238</v>
      </c>
      <c r="B238" s="13" t="str">
        <f>$B235</f>
        <v>Зенков С.А.</v>
      </c>
      <c r="C238" s="2" t="str">
        <f ca="1">IF($B238="","",$R$4)</f>
        <v>Ср 25.11.20</v>
      </c>
      <c r="D238" s="14" t="str">
        <f t="shared" ref="D238:K238" ca="1" si="244">IF($B238&gt;"",IF(ISERROR(SEARCH($B238,S$4))," ",MID(S$4,FIND("%курс ",S$4,FIND($B238,S$4))+6,7)&amp;"
("&amp;MID(S$4,FIND("ауд.",S$4,FIND($B238,S$4))+4,FIND("№",S$4,FIND("ауд.",S$4,FIND($B238,S$4)))-(FIND("ауд.",S$4,FIND($B238,S$4))+4))&amp;")"),"")</f>
        <v xml:space="preserve"> </v>
      </c>
      <c r="E238" s="14" t="str">
        <f t="shared" ca="1" si="244"/>
        <v xml:space="preserve"> </v>
      </c>
      <c r="F238" s="14" t="str">
        <f t="shared" ca="1" si="244"/>
        <v xml:space="preserve"> </v>
      </c>
      <c r="G238" s="14" t="str">
        <f t="shared" ca="1" si="244"/>
        <v xml:space="preserve"> </v>
      </c>
      <c r="H238" s="14" t="str">
        <f t="shared" ca="1" si="244"/>
        <v xml:space="preserve"> </v>
      </c>
      <c r="I238" s="14" t="str">
        <f t="shared" ca="1" si="244"/>
        <v xml:space="preserve"> </v>
      </c>
      <c r="J238" s="14" t="str">
        <f t="shared" ca="1" si="244"/>
        <v xml:space="preserve"> </v>
      </c>
      <c r="K238" s="14" t="str">
        <f t="shared" ca="1" si="244"/>
        <v xml:space="preserve"> </v>
      </c>
      <c r="L238" s="14"/>
      <c r="M238" s="25"/>
      <c r="AD238" s="20" t="str">
        <f t="shared" ca="1" si="240"/>
        <v/>
      </c>
      <c r="AE238" s="20" t="str">
        <f t="shared" ca="1" si="240"/>
        <v/>
      </c>
      <c r="AF238" s="20" t="str">
        <f t="shared" ca="1" si="240"/>
        <v/>
      </c>
      <c r="AG238" s="20" t="str">
        <f t="shared" ca="1" si="240"/>
        <v/>
      </c>
      <c r="AH238" s="20" t="str">
        <f t="shared" ca="1" si="240"/>
        <v/>
      </c>
      <c r="AI238" s="20" t="str">
        <f t="shared" ca="1" si="240"/>
        <v/>
      </c>
      <c r="AJ238" s="20" t="str">
        <f t="shared" ca="1" si="240"/>
        <v/>
      </c>
      <c r="AK238" s="20" t="e">
        <f>IF(#REF!=" ","",IF(#REF!="","",CONCATENATE($C238," ",#REF!," ",MID(#REF!,10,5))))</f>
        <v>#REF!</v>
      </c>
      <c r="AL238" s="20" t="str">
        <f t="shared" ca="1" si="202"/>
        <v/>
      </c>
      <c r="AM238" s="20" t="str">
        <f t="shared" si="202"/>
        <v/>
      </c>
      <c r="AN238" s="11" t="str">
        <f t="shared" ca="1" si="200"/>
        <v>Зенков</v>
      </c>
      <c r="AO238" s="10" t="str">
        <f t="shared" ca="1" si="241"/>
        <v/>
      </c>
      <c r="AP238" s="10" t="str">
        <f t="shared" ca="1" si="241"/>
        <v/>
      </c>
      <c r="AQ238" s="10" t="str">
        <f t="shared" ca="1" si="241"/>
        <v/>
      </c>
      <c r="AR238" s="10" t="str">
        <f t="shared" ca="1" si="241"/>
        <v/>
      </c>
      <c r="AS238" s="10" t="str">
        <f t="shared" ca="1" si="241"/>
        <v/>
      </c>
      <c r="AT238" s="10" t="str">
        <f t="shared" ca="1" si="237"/>
        <v/>
      </c>
      <c r="AU238" s="10" t="str">
        <f t="shared" ca="1" si="237"/>
        <v/>
      </c>
      <c r="AV238" s="10" t="e">
        <f t="shared" si="237"/>
        <v>#REF!</v>
      </c>
      <c r="AW238" s="10" t="str">
        <f t="shared" ca="1" si="237"/>
        <v/>
      </c>
      <c r="AX238" s="10" t="str">
        <f t="shared" si="237"/>
        <v/>
      </c>
      <c r="AZ238" s="12" t="str">
        <f t="shared" ca="1" si="242"/>
        <v/>
      </c>
      <c r="BA238" s="12" t="str">
        <f t="shared" ca="1" si="242"/>
        <v/>
      </c>
      <c r="BB238" s="12" t="str">
        <f t="shared" ca="1" si="242"/>
        <v/>
      </c>
      <c r="BC238" s="12" t="str">
        <f t="shared" ca="1" si="242"/>
        <v/>
      </c>
      <c r="BD238" s="12" t="str">
        <f t="shared" ca="1" si="242"/>
        <v/>
      </c>
      <c r="BE238" s="12" t="str">
        <f t="shared" ca="1" si="238"/>
        <v/>
      </c>
      <c r="BF238" s="12" t="str">
        <f t="shared" ca="1" si="238"/>
        <v/>
      </c>
      <c r="BG238" s="12" t="e">
        <f t="shared" si="238"/>
        <v>#REF!</v>
      </c>
      <c r="BH238" s="12" t="str">
        <f t="shared" ca="1" si="238"/>
        <v/>
      </c>
      <c r="BI238" s="12" t="str">
        <f t="shared" si="238"/>
        <v/>
      </c>
    </row>
    <row r="239" spans="1:61" ht="23.25" customHeight="1" x14ac:dyDescent="0.2">
      <c r="A239" s="1">
        <f ca="1">IF(COUNTIF($D239:$L239," ")=10,"",IF(VLOOKUP(MAX($A$1:A238),$A$1:C238,3,FALSE)=0,"",MAX($A$1:A238)+1))</f>
        <v>239</v>
      </c>
      <c r="B239" s="13" t="str">
        <f>$B235</f>
        <v>Зенков С.А.</v>
      </c>
      <c r="C239" s="2" t="str">
        <f ca="1">IF($B239="","",$R$5)</f>
        <v>Чт 26.11.20</v>
      </c>
      <c r="D239" s="23" t="str">
        <f t="shared" ref="D239:K239" ca="1" si="245">IF($B239&gt;"",IF(ISERROR(SEARCH($B239,S$5))," ",MID(S$5,FIND("%курс ",S$5,FIND($B239,S$5))+6,7)&amp;"
("&amp;MID(S$5,FIND("ауд.",S$5,FIND($B239,S$5))+4,FIND("№",S$5,FIND("ауд.",S$5,FIND($B239,S$5)))-(FIND("ауд.",S$5,FIND($B239,S$5))+4))&amp;")"),"")</f>
        <v xml:space="preserve"> </v>
      </c>
      <c r="E239" s="23" t="str">
        <f t="shared" ca="1" si="245"/>
        <v xml:space="preserve"> </v>
      </c>
      <c r="F239" s="23" t="str">
        <f t="shared" ca="1" si="245"/>
        <v xml:space="preserve"> </v>
      </c>
      <c r="G239" s="23" t="str">
        <f t="shared" ca="1" si="245"/>
        <v xml:space="preserve"> </v>
      </c>
      <c r="H239" s="23" t="str">
        <f t="shared" ca="1" si="245"/>
        <v xml:space="preserve"> </v>
      </c>
      <c r="I239" s="23" t="str">
        <f t="shared" ca="1" si="245"/>
        <v xml:space="preserve"> </v>
      </c>
      <c r="J239" s="23" t="str">
        <f t="shared" ca="1" si="245"/>
        <v xml:space="preserve"> </v>
      </c>
      <c r="K239" s="23" t="str">
        <f t="shared" ca="1" si="245"/>
        <v xml:space="preserve"> </v>
      </c>
      <c r="L239" s="23"/>
      <c r="M239" s="25"/>
      <c r="AD239" s="20" t="str">
        <f t="shared" ca="1" si="240"/>
        <v/>
      </c>
      <c r="AE239" s="20" t="str">
        <f t="shared" ca="1" si="240"/>
        <v/>
      </c>
      <c r="AF239" s="20" t="str">
        <f t="shared" ca="1" si="240"/>
        <v/>
      </c>
      <c r="AG239" s="20" t="str">
        <f t="shared" ca="1" si="240"/>
        <v/>
      </c>
      <c r="AH239" s="20" t="str">
        <f t="shared" ca="1" si="240"/>
        <v/>
      </c>
      <c r="AI239" s="20" t="str">
        <f t="shared" ca="1" si="240"/>
        <v/>
      </c>
      <c r="AJ239" s="20" t="str">
        <f t="shared" ca="1" si="240"/>
        <v/>
      </c>
      <c r="AK239" s="20" t="e">
        <f>IF(#REF!=" ","",IF(#REF!="","",CONCATENATE($C239," ",#REF!," ",MID(#REF!,10,5))))</f>
        <v>#REF!</v>
      </c>
      <c r="AL239" s="20" t="str">
        <f t="shared" ca="1" si="202"/>
        <v/>
      </c>
      <c r="AM239" s="20" t="str">
        <f t="shared" si="202"/>
        <v/>
      </c>
      <c r="AN239" s="11" t="str">
        <f t="shared" ca="1" si="200"/>
        <v>Зенков</v>
      </c>
      <c r="AO239" s="10" t="str">
        <f t="shared" ca="1" si="241"/>
        <v/>
      </c>
      <c r="AP239" s="10" t="str">
        <f t="shared" ca="1" si="241"/>
        <v/>
      </c>
      <c r="AQ239" s="10" t="str">
        <f t="shared" ca="1" si="241"/>
        <v/>
      </c>
      <c r="AR239" s="10" t="str">
        <f t="shared" ca="1" si="241"/>
        <v/>
      </c>
      <c r="AS239" s="10" t="str">
        <f t="shared" ca="1" si="241"/>
        <v/>
      </c>
      <c r="AT239" s="10" t="str">
        <f t="shared" ca="1" si="237"/>
        <v/>
      </c>
      <c r="AU239" s="10" t="str">
        <f t="shared" ca="1" si="237"/>
        <v/>
      </c>
      <c r="AV239" s="10" t="e">
        <f t="shared" si="237"/>
        <v>#REF!</v>
      </c>
      <c r="AW239" s="10" t="str">
        <f t="shared" ca="1" si="237"/>
        <v/>
      </c>
      <c r="AX239" s="10" t="str">
        <f t="shared" si="237"/>
        <v/>
      </c>
      <c r="AZ239" s="12" t="str">
        <f t="shared" ca="1" si="242"/>
        <v/>
      </c>
      <c r="BA239" s="12" t="str">
        <f t="shared" ca="1" si="242"/>
        <v/>
      </c>
      <c r="BB239" s="12" t="str">
        <f t="shared" ca="1" si="242"/>
        <v/>
      </c>
      <c r="BC239" s="12" t="str">
        <f t="shared" ca="1" si="242"/>
        <v/>
      </c>
      <c r="BD239" s="12" t="str">
        <f t="shared" ca="1" si="242"/>
        <v/>
      </c>
      <c r="BE239" s="12" t="str">
        <f t="shared" ca="1" si="238"/>
        <v/>
      </c>
      <c r="BF239" s="12" t="str">
        <f t="shared" ca="1" si="238"/>
        <v/>
      </c>
      <c r="BG239" s="12" t="e">
        <f t="shared" si="238"/>
        <v>#REF!</v>
      </c>
      <c r="BH239" s="12" t="str">
        <f t="shared" ca="1" si="238"/>
        <v/>
      </c>
      <c r="BI239" s="12" t="str">
        <f t="shared" si="238"/>
        <v/>
      </c>
    </row>
    <row r="240" spans="1:61" ht="23.25" customHeight="1" x14ac:dyDescent="0.2">
      <c r="A240" s="1">
        <f ca="1">IF(COUNTIF($D240:$L240," ")=10,"",IF(VLOOKUP(MAX($A$1:A239),$A$1:C239,3,FALSE)=0,"",MAX($A$1:A239)+1))</f>
        <v>240</v>
      </c>
      <c r="B240" s="13" t="str">
        <f>$B235</f>
        <v>Зенков С.А.</v>
      </c>
      <c r="C240" s="2" t="str">
        <f ca="1">IF($B240="","",$R$6)</f>
        <v>Пт 27.11.20</v>
      </c>
      <c r="D240" s="23" t="str">
        <f t="shared" ref="D240:K240" ca="1" si="246">IF($B240&gt;"",IF(ISERROR(SEARCH($B240,S$6))," ",MID(S$6,FIND("%курс ",S$6,FIND($B240,S$6))+6,7)&amp;"
("&amp;MID(S$6,FIND("ауд.",S$6,FIND($B240,S$6))+4,FIND("№",S$6,FIND("ауд.",S$6,FIND($B240,S$6)))-(FIND("ауд.",S$6,FIND($B240,S$6))+4))&amp;")"),"")</f>
        <v xml:space="preserve"> </v>
      </c>
      <c r="E240" s="23" t="str">
        <f t="shared" ca="1" si="246"/>
        <v xml:space="preserve"> </v>
      </c>
      <c r="F240" s="23" t="str">
        <f t="shared" ca="1" si="246"/>
        <v xml:space="preserve"> </v>
      </c>
      <c r="G240" s="23" t="str">
        <f t="shared" ca="1" si="246"/>
        <v xml:space="preserve"> </v>
      </c>
      <c r="H240" s="23" t="str">
        <f t="shared" ca="1" si="246"/>
        <v xml:space="preserve"> </v>
      </c>
      <c r="I240" s="23" t="str">
        <f t="shared" ca="1" si="246"/>
        <v xml:space="preserve"> </v>
      </c>
      <c r="J240" s="23" t="str">
        <f t="shared" ca="1" si="246"/>
        <v>П -9 -3
(ДОТ)</v>
      </c>
      <c r="K240" s="23" t="str">
        <f t="shared" ca="1" si="246"/>
        <v>П -9 -3
(ДОТ)</v>
      </c>
      <c r="L240" s="23"/>
      <c r="M240" s="25"/>
      <c r="AD240" s="20" t="str">
        <f t="shared" ca="1" si="240"/>
        <v/>
      </c>
      <c r="AE240" s="20" t="str">
        <f t="shared" ca="1" si="240"/>
        <v/>
      </c>
      <c r="AF240" s="20" t="str">
        <f t="shared" ca="1" si="240"/>
        <v/>
      </c>
      <c r="AG240" s="20" t="str">
        <f t="shared" ca="1" si="240"/>
        <v/>
      </c>
      <c r="AH240" s="20" t="str">
        <f t="shared" ca="1" si="240"/>
        <v/>
      </c>
      <c r="AI240" s="20" t="str">
        <f t="shared" ca="1" si="240"/>
        <v/>
      </c>
      <c r="AJ240" s="20" t="str">
        <f t="shared" ca="1" si="240"/>
        <v>Пт 27.11.20 17.00 ДОТ)</v>
      </c>
      <c r="AK240" s="20" t="e">
        <f>IF(#REF!=" ","",IF(#REF!="","",CONCATENATE($C240," ",#REF!," ",MID(#REF!,10,5))))</f>
        <v>#REF!</v>
      </c>
      <c r="AL240" s="20" t="str">
        <f t="shared" ca="1" si="202"/>
        <v>Пт 27.11.20 18.40 ДОТ)</v>
      </c>
      <c r="AM240" s="20" t="str">
        <f t="shared" si="202"/>
        <v/>
      </c>
      <c r="AN240" s="11" t="str">
        <f t="shared" ca="1" si="200"/>
        <v>Зенков</v>
      </c>
      <c r="AO240" s="10" t="str">
        <f t="shared" ca="1" si="241"/>
        <v/>
      </c>
      <c r="AP240" s="10" t="str">
        <f t="shared" ca="1" si="241"/>
        <v/>
      </c>
      <c r="AQ240" s="10" t="str">
        <f t="shared" ca="1" si="241"/>
        <v/>
      </c>
      <c r="AR240" s="10" t="str">
        <f t="shared" ca="1" si="241"/>
        <v/>
      </c>
      <c r="AS240" s="10" t="str">
        <f t="shared" ca="1" si="241"/>
        <v/>
      </c>
      <c r="AT240" s="10" t="str">
        <f t="shared" ca="1" si="237"/>
        <v/>
      </c>
      <c r="AU240" s="10" t="str">
        <f t="shared" ca="1" si="237"/>
        <v>Пт 27.11.20 17.00 ДОТ) Зенков</v>
      </c>
      <c r="AV240" s="10" t="e">
        <f t="shared" si="237"/>
        <v>#REF!</v>
      </c>
      <c r="AW240" s="10" t="str">
        <f t="shared" ca="1" si="237"/>
        <v>Пт 27.11.20 18.40 ДОТ) Зенков</v>
      </c>
      <c r="AX240" s="10" t="str">
        <f t="shared" si="237"/>
        <v/>
      </c>
      <c r="AZ240" s="12" t="str">
        <f t="shared" ca="1" si="242"/>
        <v/>
      </c>
      <c r="BA240" s="12" t="str">
        <f t="shared" ca="1" si="242"/>
        <v/>
      </c>
      <c r="BB240" s="12" t="str">
        <f t="shared" ca="1" si="242"/>
        <v/>
      </c>
      <c r="BC240" s="12" t="str">
        <f t="shared" ca="1" si="242"/>
        <v/>
      </c>
      <c r="BD240" s="12" t="str">
        <f t="shared" ca="1" si="242"/>
        <v/>
      </c>
      <c r="BE240" s="12" t="str">
        <f t="shared" ca="1" si="238"/>
        <v/>
      </c>
      <c r="BF240" s="12">
        <f t="shared" ca="1" si="238"/>
        <v>240</v>
      </c>
      <c r="BG240" s="12" t="e">
        <f t="shared" si="238"/>
        <v>#REF!</v>
      </c>
      <c r="BH240" s="12">
        <f t="shared" ca="1" si="238"/>
        <v>240</v>
      </c>
      <c r="BI240" s="12" t="str">
        <f t="shared" si="238"/>
        <v/>
      </c>
    </row>
    <row r="241" spans="1:61" ht="23.25" customHeight="1" x14ac:dyDescent="0.2">
      <c r="A241" s="1">
        <f ca="1">IF(COUNTIF($D241:$L241," ")=10,"",IF(VLOOKUP(MAX($A$1:A240),$A$1:C240,3,FALSE)=0,"",MAX($A$1:A240)+1))</f>
        <v>241</v>
      </c>
      <c r="B241" s="13" t="str">
        <f>$B235</f>
        <v>Зенков С.А.</v>
      </c>
      <c r="C241" s="2" t="str">
        <f ca="1">IF($B241="","",$R$7)</f>
        <v>Сб 28.11.20</v>
      </c>
      <c r="D241" s="23" t="str">
        <f t="shared" ref="D241:K241" ca="1" si="247">IF($B241&gt;"",IF(ISERROR(SEARCH($B241,S$7))," ",MID(S$7,FIND("%курс ",S$7,FIND($B241,S$7))+6,7)&amp;"
("&amp;MID(S$7,FIND("ауд.",S$7,FIND($B241,S$7))+4,FIND("№",S$7,FIND("ауд.",S$7,FIND($B241,S$7)))-(FIND("ауд.",S$7,FIND($B241,S$7))+4))&amp;")"),"")</f>
        <v xml:space="preserve"> </v>
      </c>
      <c r="E241" s="23" t="str">
        <f t="shared" ca="1" si="247"/>
        <v>П -9 -3
(ДОТ)</v>
      </c>
      <c r="F241" s="23" t="str">
        <f t="shared" ca="1" si="247"/>
        <v>П -9 -3
(ДОТ)</v>
      </c>
      <c r="G241" s="23" t="str">
        <f t="shared" ca="1" si="247"/>
        <v xml:space="preserve"> </v>
      </c>
      <c r="H241" s="23" t="str">
        <f t="shared" ca="1" si="247"/>
        <v>П -9 -3
(ДОТ)</v>
      </c>
      <c r="I241" s="23" t="str">
        <f t="shared" ca="1" si="247"/>
        <v xml:space="preserve"> </v>
      </c>
      <c r="J241" s="23" t="str">
        <f t="shared" ca="1" si="247"/>
        <v xml:space="preserve"> </v>
      </c>
      <c r="K241" s="23" t="str">
        <f t="shared" ca="1" si="247"/>
        <v xml:space="preserve"> </v>
      </c>
      <c r="L241" s="23"/>
      <c r="M241" s="25"/>
      <c r="AD241" s="20" t="str">
        <f t="shared" ca="1" si="240"/>
        <v/>
      </c>
      <c r="AE241" s="20" t="str">
        <f t="shared" ca="1" si="240"/>
        <v>Сб 28.11.20  9.40 ДОТ)</v>
      </c>
      <c r="AF241" s="20" t="str">
        <f t="shared" ca="1" si="240"/>
        <v>Сб 28.11.20 11.20 ДОТ)</v>
      </c>
      <c r="AG241" s="20" t="str">
        <f t="shared" ca="1" si="240"/>
        <v/>
      </c>
      <c r="AH241" s="20" t="str">
        <f t="shared" ca="1" si="240"/>
        <v>Сб 28.11.20 13.30 ДОТ)</v>
      </c>
      <c r="AI241" s="20" t="str">
        <f t="shared" ca="1" si="240"/>
        <v/>
      </c>
      <c r="AJ241" s="20" t="str">
        <f t="shared" ca="1" si="240"/>
        <v/>
      </c>
      <c r="AK241" s="20" t="e">
        <f>IF(#REF!=" ","",IF(#REF!="","",CONCATENATE($C241," ",#REF!," ",MID(#REF!,10,5))))</f>
        <v>#REF!</v>
      </c>
      <c r="AL241" s="20" t="str">
        <f t="shared" ca="1" si="202"/>
        <v/>
      </c>
      <c r="AM241" s="20" t="str">
        <f t="shared" si="202"/>
        <v/>
      </c>
      <c r="AN241" s="11" t="str">
        <f t="shared" ca="1" si="200"/>
        <v>Зенков</v>
      </c>
      <c r="AO241" s="10" t="str">
        <f t="shared" ca="1" si="241"/>
        <v/>
      </c>
      <c r="AP241" s="10" t="str">
        <f t="shared" ca="1" si="241"/>
        <v>Сб 28.11.20  9.40 ДОТ) Зенков</v>
      </c>
      <c r="AQ241" s="10" t="str">
        <f t="shared" ca="1" si="241"/>
        <v>Сб 28.11.20 11.20 ДОТ) Зенков</v>
      </c>
      <c r="AR241" s="10" t="str">
        <f t="shared" ca="1" si="241"/>
        <v/>
      </c>
      <c r="AS241" s="10" t="str">
        <f t="shared" ca="1" si="241"/>
        <v>Сб 28.11.20 13.30 ДОТ) Зенков</v>
      </c>
      <c r="AT241" s="10" t="str">
        <f t="shared" ca="1" si="237"/>
        <v/>
      </c>
      <c r="AU241" s="10" t="str">
        <f t="shared" ca="1" si="237"/>
        <v/>
      </c>
      <c r="AV241" s="10" t="e">
        <f t="shared" si="237"/>
        <v>#REF!</v>
      </c>
      <c r="AW241" s="10" t="str">
        <f t="shared" ca="1" si="237"/>
        <v/>
      </c>
      <c r="AX241" s="10" t="str">
        <f t="shared" si="237"/>
        <v/>
      </c>
      <c r="AZ241" s="12" t="str">
        <f t="shared" ca="1" si="242"/>
        <v/>
      </c>
      <c r="BA241" s="12">
        <f t="shared" ca="1" si="242"/>
        <v>241</v>
      </c>
      <c r="BB241" s="12">
        <f t="shared" ca="1" si="242"/>
        <v>241</v>
      </c>
      <c r="BC241" s="12" t="str">
        <f t="shared" ca="1" si="242"/>
        <v/>
      </c>
      <c r="BD241" s="12">
        <f t="shared" ca="1" si="242"/>
        <v>241</v>
      </c>
      <c r="BE241" s="12" t="str">
        <f t="shared" ca="1" si="238"/>
        <v/>
      </c>
      <c r="BF241" s="12" t="str">
        <f t="shared" ca="1" si="238"/>
        <v/>
      </c>
      <c r="BG241" s="12" t="e">
        <f t="shared" si="238"/>
        <v>#REF!</v>
      </c>
      <c r="BH241" s="12" t="str">
        <f t="shared" ca="1" si="238"/>
        <v/>
      </c>
      <c r="BI241" s="12" t="str">
        <f t="shared" si="238"/>
        <v/>
      </c>
    </row>
    <row r="242" spans="1:61" ht="23.25" customHeight="1" x14ac:dyDescent="0.2">
      <c r="A242" s="1">
        <f ca="1">IF(COUNTIF($D242:$L242," ")=10,"",IF(VLOOKUP(MAX($A$1:A241),$A$1:C241,3,FALSE)=0,"",MAX($A$1:A241)+1))</f>
        <v>242</v>
      </c>
      <c r="B242" s="13" t="str">
        <f>$B235</f>
        <v>Зенков С.А.</v>
      </c>
      <c r="C242" s="2" t="str">
        <f ca="1">IF($B242="","",$R$8)</f>
        <v>Вс 29.11.20</v>
      </c>
      <c r="D242" s="23" t="str">
        <f t="shared" ref="D242:K242" ca="1" si="248">IF($B242&gt;"",IF(ISERROR(SEARCH($B242,S$8))," ",MID(S$8,FIND("%курс ",S$8,FIND($B242,S$8))+6,7)&amp;"
("&amp;MID(S$8,FIND("ауд.",S$8,FIND($B242,S$8))+4,FIND("№",S$8,FIND("ауд.",S$8,FIND($B242,S$8)))-(FIND("ауд.",S$8,FIND($B242,S$8))+4))&amp;")"),"")</f>
        <v xml:space="preserve"> </v>
      </c>
      <c r="E242" s="23" t="str">
        <f t="shared" ca="1" si="248"/>
        <v xml:space="preserve"> </v>
      </c>
      <c r="F242" s="23" t="str">
        <f t="shared" ca="1" si="248"/>
        <v xml:space="preserve"> </v>
      </c>
      <c r="G242" s="23" t="str">
        <f t="shared" ca="1" si="248"/>
        <v xml:space="preserve"> </v>
      </c>
      <c r="H242" s="23" t="str">
        <f t="shared" ca="1" si="248"/>
        <v xml:space="preserve"> </v>
      </c>
      <c r="I242" s="23" t="str">
        <f t="shared" ca="1" si="248"/>
        <v xml:space="preserve"> </v>
      </c>
      <c r="J242" s="23" t="str">
        <f t="shared" ca="1" si="248"/>
        <v xml:space="preserve"> </v>
      </c>
      <c r="K242" s="23" t="str">
        <f t="shared" ca="1" si="248"/>
        <v xml:space="preserve"> </v>
      </c>
      <c r="L242" s="23"/>
      <c r="M242" s="17"/>
      <c r="AD242" s="20" t="str">
        <f t="shared" ca="1" si="240"/>
        <v/>
      </c>
      <c r="AE242" s="20" t="str">
        <f t="shared" ca="1" si="240"/>
        <v/>
      </c>
      <c r="AF242" s="20" t="str">
        <f t="shared" ca="1" si="240"/>
        <v/>
      </c>
      <c r="AG242" s="20" t="str">
        <f t="shared" ca="1" si="240"/>
        <v/>
      </c>
      <c r="AH242" s="20" t="str">
        <f t="shared" ca="1" si="240"/>
        <v/>
      </c>
      <c r="AI242" s="20" t="str">
        <f t="shared" ca="1" si="240"/>
        <v/>
      </c>
      <c r="AJ242" s="20" t="str">
        <f t="shared" ca="1" si="240"/>
        <v/>
      </c>
      <c r="AK242" s="20" t="e">
        <f>IF(#REF!=" ","",IF(#REF!="","",CONCATENATE($C242," ",#REF!," ",MID(#REF!,10,5))))</f>
        <v>#REF!</v>
      </c>
      <c r="AL242" s="20" t="str">
        <f t="shared" ca="1" si="202"/>
        <v/>
      </c>
      <c r="AM242" s="20" t="str">
        <f t="shared" si="202"/>
        <v/>
      </c>
      <c r="AN242" s="11" t="str">
        <f t="shared" ca="1" si="200"/>
        <v>Зенков</v>
      </c>
      <c r="AO242" s="10" t="str">
        <f t="shared" ca="1" si="241"/>
        <v/>
      </c>
      <c r="AP242" s="10" t="str">
        <f t="shared" ca="1" si="241"/>
        <v/>
      </c>
      <c r="AQ242" s="10" t="str">
        <f t="shared" ca="1" si="241"/>
        <v/>
      </c>
      <c r="AR242" s="10" t="str">
        <f t="shared" ca="1" si="241"/>
        <v/>
      </c>
      <c r="AS242" s="10" t="str">
        <f t="shared" ca="1" si="241"/>
        <v/>
      </c>
      <c r="AT242" s="10" t="str">
        <f t="shared" ca="1" si="237"/>
        <v/>
      </c>
      <c r="AU242" s="10" t="str">
        <f t="shared" ca="1" si="237"/>
        <v/>
      </c>
      <c r="AV242" s="10" t="e">
        <f t="shared" si="237"/>
        <v>#REF!</v>
      </c>
      <c r="AW242" s="10" t="str">
        <f t="shared" ca="1" si="237"/>
        <v/>
      </c>
      <c r="AX242" s="10" t="str">
        <f t="shared" si="237"/>
        <v/>
      </c>
      <c r="AZ242" s="12" t="str">
        <f t="shared" ca="1" si="242"/>
        <v/>
      </c>
      <c r="BA242" s="12" t="str">
        <f t="shared" ca="1" si="242"/>
        <v/>
      </c>
      <c r="BB242" s="12" t="str">
        <f t="shared" ca="1" si="242"/>
        <v/>
      </c>
      <c r="BC242" s="12" t="str">
        <f t="shared" ca="1" si="242"/>
        <v/>
      </c>
      <c r="BD242" s="12" t="str">
        <f t="shared" ca="1" si="242"/>
        <v/>
      </c>
      <c r="BE242" s="12" t="str">
        <f t="shared" ca="1" si="238"/>
        <v/>
      </c>
      <c r="BF242" s="12" t="str">
        <f t="shared" ca="1" si="238"/>
        <v/>
      </c>
      <c r="BG242" s="12" t="e">
        <f t="shared" si="238"/>
        <v>#REF!</v>
      </c>
      <c r="BH242" s="12" t="str">
        <f t="shared" ca="1" si="238"/>
        <v/>
      </c>
      <c r="BI242" s="12" t="str">
        <f t="shared" si="238"/>
        <v/>
      </c>
    </row>
    <row r="243" spans="1:61" ht="23.25" customHeight="1" x14ac:dyDescent="0.2">
      <c r="A243" s="1">
        <f ca="1">IF(COUNTIF($D243:$L243," ")=10,"",IF(VLOOKUP(MAX($A$1:A242),$A$1:C242,3,FALSE)=0,"",MAX($A$1:A242)+1))</f>
        <v>243</v>
      </c>
      <c r="C243" s="2"/>
      <c r="D243" s="23"/>
      <c r="E243" s="23"/>
      <c r="F243" s="23"/>
      <c r="G243" s="23"/>
      <c r="H243" s="23"/>
      <c r="I243" s="23"/>
      <c r="J243" s="23"/>
      <c r="K243" s="23"/>
      <c r="L243" s="23"/>
      <c r="M243" s="25"/>
      <c r="AD243" s="20"/>
      <c r="AE243" s="20"/>
      <c r="AF243" s="20"/>
      <c r="AG243" s="20"/>
      <c r="AH243" s="20"/>
      <c r="AI243" s="20"/>
      <c r="AJ243" s="20"/>
      <c r="AK243" s="20"/>
      <c r="AL243" s="20"/>
      <c r="AM243" s="20"/>
      <c r="AN243" s="11" t="str">
        <f t="shared" si="200"/>
        <v/>
      </c>
      <c r="AO243" s="10" t="str">
        <f t="shared" si="241"/>
        <v/>
      </c>
      <c r="AP243" s="10" t="str">
        <f t="shared" si="241"/>
        <v/>
      </c>
      <c r="AQ243" s="10" t="str">
        <f t="shared" si="241"/>
        <v/>
      </c>
      <c r="AR243" s="10" t="str">
        <f t="shared" si="241"/>
        <v/>
      </c>
      <c r="AS243" s="10" t="str">
        <f t="shared" si="241"/>
        <v/>
      </c>
      <c r="AT243" s="10" t="str">
        <f t="shared" si="237"/>
        <v/>
      </c>
      <c r="AU243" s="10" t="str">
        <f t="shared" si="237"/>
        <v/>
      </c>
      <c r="AV243" s="10" t="str">
        <f t="shared" si="237"/>
        <v/>
      </c>
      <c r="AW243" s="10" t="str">
        <f t="shared" si="237"/>
        <v/>
      </c>
      <c r="AX243" s="10" t="str">
        <f t="shared" si="237"/>
        <v/>
      </c>
      <c r="AZ243" s="12" t="str">
        <f t="shared" si="242"/>
        <v/>
      </c>
      <c r="BA243" s="12" t="str">
        <f t="shared" si="242"/>
        <v/>
      </c>
      <c r="BB243" s="12" t="str">
        <f t="shared" si="242"/>
        <v/>
      </c>
      <c r="BC243" s="12" t="str">
        <f t="shared" si="242"/>
        <v/>
      </c>
      <c r="BD243" s="12" t="str">
        <f t="shared" si="242"/>
        <v/>
      </c>
      <c r="BE243" s="12" t="str">
        <f t="shared" si="238"/>
        <v/>
      </c>
      <c r="BF243" s="12" t="str">
        <f t="shared" si="238"/>
        <v/>
      </c>
      <c r="BG243" s="12" t="str">
        <f t="shared" si="238"/>
        <v/>
      </c>
      <c r="BH243" s="12" t="str">
        <f t="shared" si="238"/>
        <v/>
      </c>
      <c r="BI243" s="12" t="str">
        <f t="shared" si="238"/>
        <v/>
      </c>
    </row>
    <row r="244" spans="1:61" ht="23.25" customHeight="1" x14ac:dyDescent="0.2">
      <c r="A244" s="1">
        <f ca="1">IF(COUNTIF($D245:$L251," ")=70,"",MAX($A$1:A243)+1)</f>
        <v>244</v>
      </c>
      <c r="B244" s="2" t="str">
        <f>IF($C244="","",$C244)</f>
        <v>Касимовская О.А.</v>
      </c>
      <c r="C244" s="3" t="str">
        <f>IF(ISERROR(VLOOKUP((ROW()-1)/9+1,'[1]Преподавательский состав'!$A$2:$B$181,2,FALSE)),"",VLOOKUP((ROW()-1)/9+1,'[1]Преподавательский состав'!$A$2:$B$181,2,FALSE))</f>
        <v>Касимовская О.А.</v>
      </c>
      <c r="D244" s="3" t="str">
        <f>IF($C244="","",T(" 8.00"))</f>
        <v xml:space="preserve"> 8.00</v>
      </c>
      <c r="E244" s="3" t="str">
        <f>IF($C244="","",T(" 9.40"))</f>
        <v xml:space="preserve"> 9.40</v>
      </c>
      <c r="F244" s="3" t="str">
        <f>IF($C244="","",T("11.20"))</f>
        <v>11.20</v>
      </c>
      <c r="G244" s="4" t="str">
        <f>IF($C244="","",T(""))</f>
        <v/>
      </c>
      <c r="H244" s="4" t="str">
        <f>IF($C244="","",T("13.30"))</f>
        <v>13.30</v>
      </c>
      <c r="I244" s="4" t="str">
        <f>IF($C244="","",T("15.10"))</f>
        <v>15.10</v>
      </c>
      <c r="J244" s="3" t="str">
        <f>IF($C244="","",T("17.00"))</f>
        <v>17.00</v>
      </c>
      <c r="K244" s="3" t="str">
        <f>IF($C244="","",T("18.40"))</f>
        <v>18.40</v>
      </c>
      <c r="L244" s="3"/>
      <c r="M244" s="25"/>
      <c r="AD244" s="20"/>
      <c r="AE244" s="20"/>
      <c r="AF244" s="20"/>
      <c r="AG244" s="20"/>
      <c r="AH244" s="20"/>
      <c r="AI244" s="20"/>
      <c r="AJ244" s="20"/>
      <c r="AK244" s="20"/>
      <c r="AL244" s="20"/>
      <c r="AM244" s="20"/>
      <c r="AN244" s="11" t="str">
        <f t="shared" si="200"/>
        <v/>
      </c>
      <c r="AO244" s="10" t="str">
        <f t="shared" si="241"/>
        <v/>
      </c>
      <c r="AP244" s="10" t="str">
        <f t="shared" si="241"/>
        <v/>
      </c>
      <c r="AQ244" s="10" t="str">
        <f t="shared" si="241"/>
        <v/>
      </c>
      <c r="AR244" s="10" t="str">
        <f t="shared" si="241"/>
        <v/>
      </c>
      <c r="AS244" s="10" t="str">
        <f t="shared" si="241"/>
        <v/>
      </c>
      <c r="AT244" s="10" t="str">
        <f t="shared" si="237"/>
        <v/>
      </c>
      <c r="AU244" s="10" t="str">
        <f t="shared" si="237"/>
        <v/>
      </c>
      <c r="AV244" s="10" t="str">
        <f t="shared" si="237"/>
        <v/>
      </c>
      <c r="AW244" s="10" t="str">
        <f t="shared" si="237"/>
        <v/>
      </c>
      <c r="AX244" s="10" t="str">
        <f t="shared" si="237"/>
        <v/>
      </c>
      <c r="AZ244" s="12" t="str">
        <f t="shared" si="242"/>
        <v/>
      </c>
      <c r="BA244" s="12" t="str">
        <f t="shared" si="242"/>
        <v/>
      </c>
      <c r="BB244" s="12" t="str">
        <f t="shared" si="242"/>
        <v/>
      </c>
      <c r="BC244" s="12" t="str">
        <f t="shared" si="242"/>
        <v/>
      </c>
      <c r="BD244" s="12" t="str">
        <f t="shared" si="242"/>
        <v/>
      </c>
      <c r="BE244" s="12" t="str">
        <f t="shared" si="238"/>
        <v/>
      </c>
      <c r="BF244" s="12" t="str">
        <f t="shared" si="238"/>
        <v/>
      </c>
      <c r="BG244" s="12" t="str">
        <f t="shared" si="238"/>
        <v/>
      </c>
      <c r="BH244" s="12" t="str">
        <f t="shared" si="238"/>
        <v/>
      </c>
      <c r="BI244" s="12" t="str">
        <f t="shared" si="238"/>
        <v/>
      </c>
    </row>
    <row r="245" spans="1:61" ht="23.25" customHeight="1" x14ac:dyDescent="0.2">
      <c r="A245" s="1">
        <f ca="1">IF(COUNTIF($D245:$L245," ")=10,"",IF(VLOOKUP(MAX($A$1:A244),$A$1:C244,3,FALSE)=0,"",MAX($A$1:A244)+1))</f>
        <v>245</v>
      </c>
      <c r="B245" s="13" t="str">
        <f>$B244</f>
        <v>Касимовская О.А.</v>
      </c>
      <c r="C245" s="2" t="str">
        <f ca="1">IF($B245="","",$R$2)</f>
        <v>Пн 23.11.20</v>
      </c>
      <c r="D245" s="14" t="str">
        <f t="shared" ref="D245:K245" ca="1" si="249">IF($B245&gt;"",IF(ISERROR(SEARCH($B245,S$2))," ",MID(S$2,FIND("%курс ",S$2,FIND($B245,S$2))+6,7)&amp;"
("&amp;MID(S$2,FIND("ауд.",S$2,FIND($B245,S$2))+4,FIND("№",S$2,FIND("ауд.",S$2,FIND($B245,S$2)))-(FIND("ауд.",S$2,FIND($B245,S$2))+4))&amp;")"),"")</f>
        <v>С -9 -3
(ДОТ)</v>
      </c>
      <c r="E245" s="14" t="str">
        <f t="shared" ca="1" si="249"/>
        <v>С -11-2
(ДОТ)</v>
      </c>
      <c r="F245" s="14" t="str">
        <f t="shared" ca="1" si="249"/>
        <v>С -11-2
(ДОТ)</v>
      </c>
      <c r="G245" s="14" t="str">
        <f t="shared" ca="1" si="249"/>
        <v xml:space="preserve"> </v>
      </c>
      <c r="H245" s="14" t="str">
        <f t="shared" ca="1" si="249"/>
        <v>С -11-2
(ДОТ)</v>
      </c>
      <c r="I245" s="14" t="str">
        <f t="shared" ca="1" si="249"/>
        <v xml:space="preserve"> </v>
      </c>
      <c r="J245" s="14" t="str">
        <f t="shared" ca="1" si="249"/>
        <v xml:space="preserve"> </v>
      </c>
      <c r="K245" s="14" t="str">
        <f t="shared" ca="1" si="249"/>
        <v xml:space="preserve"> </v>
      </c>
      <c r="L245" s="14"/>
      <c r="M245" s="25"/>
      <c r="AD245" s="20" t="str">
        <f t="shared" ref="AD245:AJ251" ca="1" si="250">IF(D245=" ","",IF(D245="","",CONCATENATE($C245," ",D$1," ",MID(D245,10,5))))</f>
        <v>Пн 23.11.20  8.00 ДОТ)</v>
      </c>
      <c r="AE245" s="20" t="str">
        <f t="shared" ca="1" si="250"/>
        <v>Пн 23.11.20  9.40 ДОТ)</v>
      </c>
      <c r="AF245" s="20" t="str">
        <f t="shared" ca="1" si="250"/>
        <v>Пн 23.11.20 11.20 ДОТ)</v>
      </c>
      <c r="AG245" s="20" t="str">
        <f t="shared" ca="1" si="250"/>
        <v/>
      </c>
      <c r="AH245" s="20" t="str">
        <f t="shared" ca="1" si="250"/>
        <v>Пн 23.11.20 13.30 ДОТ)</v>
      </c>
      <c r="AI245" s="20" t="str">
        <f t="shared" ca="1" si="250"/>
        <v/>
      </c>
      <c r="AJ245" s="20" t="str">
        <f t="shared" ca="1" si="250"/>
        <v/>
      </c>
      <c r="AK245" s="20" t="e">
        <f>IF(#REF!=" ","",IF(#REF!="","",CONCATENATE($C245," ",#REF!," ",MID(#REF!,10,5))))</f>
        <v>#REF!</v>
      </c>
      <c r="AL245" s="20" t="str">
        <f t="shared" ca="1" si="202"/>
        <v/>
      </c>
      <c r="AM245" s="20" t="str">
        <f t="shared" si="202"/>
        <v/>
      </c>
      <c r="AN245" s="11" t="str">
        <f t="shared" ca="1" si="200"/>
        <v>Касимовская</v>
      </c>
      <c r="AO245" s="10" t="str">
        <f t="shared" ca="1" si="241"/>
        <v>Пн 23.11.20  8.00 ДОТ) Касимовская</v>
      </c>
      <c r="AP245" s="10" t="str">
        <f t="shared" ca="1" si="241"/>
        <v>Пн 23.11.20  9.40 ДОТ) Касимовская</v>
      </c>
      <c r="AQ245" s="10" t="str">
        <f t="shared" ca="1" si="241"/>
        <v>Пн 23.11.20 11.20 ДОТ) Касимовская</v>
      </c>
      <c r="AR245" s="10" t="str">
        <f t="shared" ca="1" si="241"/>
        <v/>
      </c>
      <c r="AS245" s="10" t="str">
        <f t="shared" ca="1" si="241"/>
        <v>Пн 23.11.20 13.30 ДОТ) Касимовская</v>
      </c>
      <c r="AT245" s="10" t="str">
        <f t="shared" ca="1" si="237"/>
        <v/>
      </c>
      <c r="AU245" s="10" t="str">
        <f t="shared" ca="1" si="237"/>
        <v/>
      </c>
      <c r="AV245" s="10" t="e">
        <f t="shared" si="237"/>
        <v>#REF!</v>
      </c>
      <c r="AW245" s="10" t="str">
        <f t="shared" ca="1" si="237"/>
        <v/>
      </c>
      <c r="AX245" s="10" t="str">
        <f t="shared" si="237"/>
        <v/>
      </c>
      <c r="AZ245" s="12">
        <f t="shared" ca="1" si="242"/>
        <v>245</v>
      </c>
      <c r="BA245" s="12">
        <f t="shared" ca="1" si="242"/>
        <v>245</v>
      </c>
      <c r="BB245" s="12">
        <f t="shared" ca="1" si="242"/>
        <v>245</v>
      </c>
      <c r="BC245" s="12" t="str">
        <f t="shared" ca="1" si="242"/>
        <v/>
      </c>
      <c r="BD245" s="12">
        <f t="shared" ca="1" si="242"/>
        <v>245</v>
      </c>
      <c r="BE245" s="12" t="str">
        <f t="shared" ca="1" si="238"/>
        <v/>
      </c>
      <c r="BF245" s="12" t="str">
        <f t="shared" ca="1" si="238"/>
        <v/>
      </c>
      <c r="BG245" s="12" t="e">
        <f t="shared" si="238"/>
        <v>#REF!</v>
      </c>
      <c r="BH245" s="12" t="str">
        <f t="shared" ca="1" si="238"/>
        <v/>
      </c>
      <c r="BI245" s="12" t="str">
        <f t="shared" si="238"/>
        <v/>
      </c>
    </row>
    <row r="246" spans="1:61" ht="23.25" customHeight="1" x14ac:dyDescent="0.2">
      <c r="A246" s="1">
        <f ca="1">IF(COUNTIF($D246:$L246," ")=10,"",IF(VLOOKUP(MAX($A$1:A245),$A$1:C245,3,FALSE)=0,"",MAX($A$1:A245)+1))</f>
        <v>246</v>
      </c>
      <c r="B246" s="13" t="str">
        <f>$B244</f>
        <v>Касимовская О.А.</v>
      </c>
      <c r="C246" s="2" t="str">
        <f ca="1">IF($B246="","",$R$3)</f>
        <v>Вт 24.11.20</v>
      </c>
      <c r="D246" s="14" t="str">
        <f t="shared" ref="D246:K246" ca="1" si="251">IF($B246&gt;"",IF(ISERROR(SEARCH($B246,S$3))," ",MID(S$3,FIND("%курс ",S$3,FIND($B246,S$3))+6,7)&amp;"
("&amp;MID(S$3,FIND("ауд.",S$3,FIND($B246,S$3))+4,FIND("№",S$3,FIND("ауд.",S$3,FIND($B246,S$3)))-(FIND("ауд.",S$3,FIND($B246,S$3))+4))&amp;")"),"")</f>
        <v xml:space="preserve"> </v>
      </c>
      <c r="E246" s="14" t="str">
        <f t="shared" ca="1" si="251"/>
        <v xml:space="preserve"> </v>
      </c>
      <c r="F246" s="14" t="str">
        <f t="shared" ca="1" si="251"/>
        <v xml:space="preserve"> </v>
      </c>
      <c r="G246" s="14" t="str">
        <f t="shared" ca="1" si="251"/>
        <v xml:space="preserve"> </v>
      </c>
      <c r="H246" s="14" t="str">
        <f t="shared" ca="1" si="251"/>
        <v xml:space="preserve"> </v>
      </c>
      <c r="I246" s="14" t="str">
        <f t="shared" ca="1" si="251"/>
        <v xml:space="preserve"> </v>
      </c>
      <c r="J246" s="14" t="str">
        <f t="shared" ca="1" si="251"/>
        <v xml:space="preserve"> </v>
      </c>
      <c r="K246" s="14" t="str">
        <f t="shared" ca="1" si="251"/>
        <v xml:space="preserve"> </v>
      </c>
      <c r="L246" s="14"/>
      <c r="M246" s="25"/>
      <c r="AD246" s="20" t="str">
        <f t="shared" ca="1" si="250"/>
        <v/>
      </c>
      <c r="AE246" s="20" t="str">
        <f t="shared" ca="1" si="250"/>
        <v/>
      </c>
      <c r="AF246" s="20" t="str">
        <f t="shared" ca="1" si="250"/>
        <v/>
      </c>
      <c r="AG246" s="20" t="str">
        <f t="shared" ca="1" si="250"/>
        <v/>
      </c>
      <c r="AH246" s="20" t="str">
        <f t="shared" ca="1" si="250"/>
        <v/>
      </c>
      <c r="AI246" s="20" t="str">
        <f t="shared" ca="1" si="250"/>
        <v/>
      </c>
      <c r="AJ246" s="20" t="str">
        <f t="shared" ca="1" si="250"/>
        <v/>
      </c>
      <c r="AK246" s="20" t="e">
        <f>IF(#REF!=" ","",IF(#REF!="","",CONCATENATE($C246," ",#REF!," ",MID(#REF!,10,5))))</f>
        <v>#REF!</v>
      </c>
      <c r="AL246" s="20" t="str">
        <f t="shared" ca="1" si="202"/>
        <v/>
      </c>
      <c r="AM246" s="20" t="str">
        <f t="shared" si="202"/>
        <v/>
      </c>
      <c r="AN246" s="11" t="str">
        <f t="shared" ca="1" si="200"/>
        <v>Касимовская</v>
      </c>
      <c r="AO246" s="10" t="str">
        <f t="shared" ca="1" si="241"/>
        <v/>
      </c>
      <c r="AP246" s="10" t="str">
        <f t="shared" ca="1" si="241"/>
        <v/>
      </c>
      <c r="AQ246" s="10" t="str">
        <f t="shared" ca="1" si="241"/>
        <v/>
      </c>
      <c r="AR246" s="10" t="str">
        <f t="shared" ca="1" si="241"/>
        <v/>
      </c>
      <c r="AS246" s="10" t="str">
        <f t="shared" ca="1" si="241"/>
        <v/>
      </c>
      <c r="AT246" s="10" t="str">
        <f t="shared" ca="1" si="237"/>
        <v/>
      </c>
      <c r="AU246" s="10" t="str">
        <f t="shared" ca="1" si="237"/>
        <v/>
      </c>
      <c r="AV246" s="10" t="e">
        <f t="shared" si="237"/>
        <v>#REF!</v>
      </c>
      <c r="AW246" s="10" t="str">
        <f t="shared" ca="1" si="237"/>
        <v/>
      </c>
      <c r="AX246" s="10" t="str">
        <f t="shared" si="237"/>
        <v/>
      </c>
      <c r="AZ246" s="12" t="str">
        <f t="shared" ca="1" si="242"/>
        <v/>
      </c>
      <c r="BA246" s="12" t="str">
        <f t="shared" ca="1" si="242"/>
        <v/>
      </c>
      <c r="BB246" s="12" t="str">
        <f t="shared" ca="1" si="242"/>
        <v/>
      </c>
      <c r="BC246" s="12" t="str">
        <f t="shared" ca="1" si="242"/>
        <v/>
      </c>
      <c r="BD246" s="12" t="str">
        <f t="shared" ca="1" si="242"/>
        <v/>
      </c>
      <c r="BE246" s="12" t="str">
        <f t="shared" ca="1" si="238"/>
        <v/>
      </c>
      <c r="BF246" s="12" t="str">
        <f t="shared" ca="1" si="238"/>
        <v/>
      </c>
      <c r="BG246" s="12" t="e">
        <f t="shared" si="238"/>
        <v>#REF!</v>
      </c>
      <c r="BH246" s="12" t="str">
        <f t="shared" ca="1" si="238"/>
        <v/>
      </c>
      <c r="BI246" s="12" t="str">
        <f t="shared" si="238"/>
        <v/>
      </c>
    </row>
    <row r="247" spans="1:61" ht="23.25" customHeight="1" x14ac:dyDescent="0.2">
      <c r="A247" s="1">
        <f ca="1">IF(COUNTIF($D247:$L247," ")=10,"",IF(VLOOKUP(MAX($A$1:A246),$A$1:C246,3,FALSE)=0,"",MAX($A$1:A246)+1))</f>
        <v>247</v>
      </c>
      <c r="B247" s="13" t="str">
        <f>$B244</f>
        <v>Касимовская О.А.</v>
      </c>
      <c r="C247" s="2" t="str">
        <f ca="1">IF($B247="","",$R$4)</f>
        <v>Ср 25.11.20</v>
      </c>
      <c r="D247" s="14" t="str">
        <f t="shared" ref="D247:K247" ca="1" si="252">IF($B247&gt;"",IF(ISERROR(SEARCH($B247,S$4))," ",MID(S$4,FIND("%курс ",S$4,FIND($B247,S$4))+6,7)&amp;"
("&amp;MID(S$4,FIND("ауд.",S$4,FIND($B247,S$4))+4,FIND("№",S$4,FIND("ауд.",S$4,FIND($B247,S$4)))-(FIND("ауд.",S$4,FIND($B247,S$4))+4))&amp;")"),"")</f>
        <v>С -11-2
(ДОТ)</v>
      </c>
      <c r="E247" s="14" t="str">
        <f t="shared" ca="1" si="252"/>
        <v>С -11-2
(ДОТ)</v>
      </c>
      <c r="F247" s="14" t="str">
        <f t="shared" ca="1" si="252"/>
        <v>С -9 -3
(ДОТ)</v>
      </c>
      <c r="G247" s="14" t="str">
        <f t="shared" ca="1" si="252"/>
        <v xml:space="preserve"> </v>
      </c>
      <c r="H247" s="14" t="str">
        <f t="shared" ca="1" si="252"/>
        <v>С -11-2
(ДОТ)</v>
      </c>
      <c r="I247" s="14" t="str">
        <f t="shared" ca="1" si="252"/>
        <v xml:space="preserve"> </v>
      </c>
      <c r="J247" s="14" t="str">
        <f t="shared" ca="1" si="252"/>
        <v xml:space="preserve"> </v>
      </c>
      <c r="K247" s="14" t="str">
        <f t="shared" ca="1" si="252"/>
        <v xml:space="preserve"> </v>
      </c>
      <c r="L247" s="14"/>
      <c r="M247" s="25"/>
      <c r="AD247" s="20" t="str">
        <f t="shared" ca="1" si="250"/>
        <v>Ср 25.11.20  8.00 ДОТ)</v>
      </c>
      <c r="AE247" s="20" t="str">
        <f t="shared" ca="1" si="250"/>
        <v>Ср 25.11.20  9.40 ДОТ)</v>
      </c>
      <c r="AF247" s="20" t="str">
        <f t="shared" ca="1" si="250"/>
        <v>Ср 25.11.20 11.20 ДОТ)</v>
      </c>
      <c r="AG247" s="20" t="str">
        <f t="shared" ca="1" si="250"/>
        <v/>
      </c>
      <c r="AH247" s="20" t="str">
        <f t="shared" ca="1" si="250"/>
        <v>Ср 25.11.20 13.30 ДОТ)</v>
      </c>
      <c r="AI247" s="20" t="str">
        <f t="shared" ca="1" si="250"/>
        <v/>
      </c>
      <c r="AJ247" s="20" t="str">
        <f t="shared" ca="1" si="250"/>
        <v/>
      </c>
      <c r="AK247" s="20" t="e">
        <f>IF(#REF!=" ","",IF(#REF!="","",CONCATENATE($C247," ",#REF!," ",MID(#REF!,10,5))))</f>
        <v>#REF!</v>
      </c>
      <c r="AL247" s="20" t="str">
        <f t="shared" ca="1" si="202"/>
        <v/>
      </c>
      <c r="AM247" s="20" t="str">
        <f t="shared" si="202"/>
        <v/>
      </c>
      <c r="AN247" s="11" t="str">
        <f t="shared" ca="1" si="200"/>
        <v>Касимовская</v>
      </c>
      <c r="AO247" s="10" t="str">
        <f t="shared" ca="1" si="241"/>
        <v>Ср 25.11.20  8.00 ДОТ) Касимовская</v>
      </c>
      <c r="AP247" s="10" t="str">
        <f t="shared" ca="1" si="241"/>
        <v>Ср 25.11.20  9.40 ДОТ) Касимовская</v>
      </c>
      <c r="AQ247" s="10" t="str">
        <f t="shared" ca="1" si="241"/>
        <v>Ср 25.11.20 11.20 ДОТ) Касимовская</v>
      </c>
      <c r="AR247" s="10" t="str">
        <f t="shared" ca="1" si="241"/>
        <v/>
      </c>
      <c r="AS247" s="10" t="str">
        <f t="shared" ca="1" si="241"/>
        <v>Ср 25.11.20 13.30 ДОТ) Касимовская</v>
      </c>
      <c r="AT247" s="10" t="str">
        <f t="shared" ca="1" si="237"/>
        <v/>
      </c>
      <c r="AU247" s="10" t="str">
        <f t="shared" ca="1" si="237"/>
        <v/>
      </c>
      <c r="AV247" s="10" t="e">
        <f t="shared" si="237"/>
        <v>#REF!</v>
      </c>
      <c r="AW247" s="10" t="str">
        <f t="shared" ca="1" si="237"/>
        <v/>
      </c>
      <c r="AX247" s="10" t="str">
        <f t="shared" si="237"/>
        <v/>
      </c>
      <c r="AZ247" s="12">
        <f t="shared" ca="1" si="242"/>
        <v>247</v>
      </c>
      <c r="BA247" s="12">
        <f t="shared" ca="1" si="242"/>
        <v>247</v>
      </c>
      <c r="BB247" s="12">
        <f t="shared" ca="1" si="242"/>
        <v>247</v>
      </c>
      <c r="BC247" s="12" t="str">
        <f t="shared" ca="1" si="242"/>
        <v/>
      </c>
      <c r="BD247" s="12">
        <f t="shared" ca="1" si="242"/>
        <v>247</v>
      </c>
      <c r="BE247" s="12" t="str">
        <f t="shared" ca="1" si="238"/>
        <v/>
      </c>
      <c r="BF247" s="12" t="str">
        <f t="shared" ca="1" si="238"/>
        <v/>
      </c>
      <c r="BG247" s="12" t="e">
        <f t="shared" si="238"/>
        <v>#REF!</v>
      </c>
      <c r="BH247" s="12" t="str">
        <f t="shared" ca="1" si="238"/>
        <v/>
      </c>
      <c r="BI247" s="12" t="str">
        <f t="shared" si="238"/>
        <v/>
      </c>
    </row>
    <row r="248" spans="1:61" ht="23.25" customHeight="1" x14ac:dyDescent="0.2">
      <c r="A248" s="1">
        <f ca="1">IF(COUNTIF($D248:$L248," ")=10,"",IF(VLOOKUP(MAX($A$1:A247),$A$1:C247,3,FALSE)=0,"",MAX($A$1:A247)+1))</f>
        <v>248</v>
      </c>
      <c r="B248" s="13" t="str">
        <f>$B244</f>
        <v>Касимовская О.А.</v>
      </c>
      <c r="C248" s="2" t="str">
        <f ca="1">IF($B248="","",$R$5)</f>
        <v>Чт 26.11.20</v>
      </c>
      <c r="D248" s="23" t="str">
        <f t="shared" ref="D248:K248" ca="1" si="253">IF($B248&gt;"",IF(ISERROR(SEARCH($B248,S$5))," ",MID(S$5,FIND("%курс ",S$5,FIND($B248,S$5))+6,7)&amp;"
("&amp;MID(S$5,FIND("ауд.",S$5,FIND($B248,S$5))+4,FIND("№",S$5,FIND("ауд.",S$5,FIND($B248,S$5)))-(FIND("ауд.",S$5,FIND($B248,S$5))+4))&amp;")"),"")</f>
        <v xml:space="preserve"> </v>
      </c>
      <c r="E248" s="23" t="str">
        <f t="shared" ca="1" si="253"/>
        <v xml:space="preserve"> </v>
      </c>
      <c r="F248" s="23" t="str">
        <f t="shared" ca="1" si="253"/>
        <v xml:space="preserve"> </v>
      </c>
      <c r="G248" s="23" t="str">
        <f t="shared" ca="1" si="253"/>
        <v xml:space="preserve"> </v>
      </c>
      <c r="H248" s="23" t="str">
        <f t="shared" ca="1" si="253"/>
        <v xml:space="preserve"> </v>
      </c>
      <c r="I248" s="23" t="str">
        <f t="shared" ca="1" si="253"/>
        <v xml:space="preserve"> </v>
      </c>
      <c r="J248" s="23" t="str">
        <f t="shared" ca="1" si="253"/>
        <v xml:space="preserve"> </v>
      </c>
      <c r="K248" s="23" t="str">
        <f t="shared" ca="1" si="253"/>
        <v xml:space="preserve"> </v>
      </c>
      <c r="L248" s="23"/>
      <c r="M248" s="25"/>
      <c r="AD248" s="20" t="str">
        <f t="shared" ca="1" si="250"/>
        <v/>
      </c>
      <c r="AE248" s="20" t="str">
        <f t="shared" ca="1" si="250"/>
        <v/>
      </c>
      <c r="AF248" s="20" t="str">
        <f t="shared" ca="1" si="250"/>
        <v/>
      </c>
      <c r="AG248" s="20" t="str">
        <f t="shared" ca="1" si="250"/>
        <v/>
      </c>
      <c r="AH248" s="20" t="str">
        <f t="shared" ca="1" si="250"/>
        <v/>
      </c>
      <c r="AI248" s="20" t="str">
        <f t="shared" ca="1" si="250"/>
        <v/>
      </c>
      <c r="AJ248" s="20" t="str">
        <f t="shared" ca="1" si="250"/>
        <v/>
      </c>
      <c r="AK248" s="20" t="e">
        <f>IF(#REF!=" ","",IF(#REF!="","",CONCATENATE($C248," ",#REF!," ",MID(#REF!,10,5))))</f>
        <v>#REF!</v>
      </c>
      <c r="AL248" s="20" t="str">
        <f t="shared" ca="1" si="202"/>
        <v/>
      </c>
      <c r="AM248" s="20" t="str">
        <f t="shared" si="202"/>
        <v/>
      </c>
      <c r="AN248" s="11" t="str">
        <f t="shared" ca="1" si="200"/>
        <v>Касимовская</v>
      </c>
      <c r="AO248" s="10" t="str">
        <f t="shared" ca="1" si="241"/>
        <v/>
      </c>
      <c r="AP248" s="10" t="str">
        <f t="shared" ca="1" si="241"/>
        <v/>
      </c>
      <c r="AQ248" s="10" t="str">
        <f t="shared" ca="1" si="241"/>
        <v/>
      </c>
      <c r="AR248" s="10" t="str">
        <f t="shared" ca="1" si="241"/>
        <v/>
      </c>
      <c r="AS248" s="10" t="str">
        <f t="shared" ca="1" si="241"/>
        <v/>
      </c>
      <c r="AT248" s="10" t="str">
        <f t="shared" ca="1" si="237"/>
        <v/>
      </c>
      <c r="AU248" s="10" t="str">
        <f t="shared" ca="1" si="237"/>
        <v/>
      </c>
      <c r="AV248" s="10" t="e">
        <f t="shared" si="237"/>
        <v>#REF!</v>
      </c>
      <c r="AW248" s="10" t="str">
        <f t="shared" ca="1" si="237"/>
        <v/>
      </c>
      <c r="AX248" s="10" t="str">
        <f t="shared" si="237"/>
        <v/>
      </c>
      <c r="AZ248" s="12" t="str">
        <f t="shared" ca="1" si="242"/>
        <v/>
      </c>
      <c r="BA248" s="12" t="str">
        <f t="shared" ca="1" si="242"/>
        <v/>
      </c>
      <c r="BB248" s="12" t="str">
        <f t="shared" ca="1" si="242"/>
        <v/>
      </c>
      <c r="BC248" s="12" t="str">
        <f t="shared" ca="1" si="242"/>
        <v/>
      </c>
      <c r="BD248" s="12" t="str">
        <f t="shared" ca="1" si="242"/>
        <v/>
      </c>
      <c r="BE248" s="12" t="str">
        <f t="shared" ca="1" si="238"/>
        <v/>
      </c>
      <c r="BF248" s="12" t="str">
        <f t="shared" ca="1" si="238"/>
        <v/>
      </c>
      <c r="BG248" s="12" t="e">
        <f t="shared" si="238"/>
        <v>#REF!</v>
      </c>
      <c r="BH248" s="12" t="str">
        <f t="shared" ca="1" si="238"/>
        <v/>
      </c>
      <c r="BI248" s="12" t="str">
        <f t="shared" si="238"/>
        <v/>
      </c>
    </row>
    <row r="249" spans="1:61" ht="23.25" customHeight="1" x14ac:dyDescent="0.2">
      <c r="A249" s="1">
        <f ca="1">IF(COUNTIF($D249:$L249," ")=10,"",IF(VLOOKUP(MAX($A$1:A248),$A$1:C248,3,FALSE)=0,"",MAX($A$1:A248)+1))</f>
        <v>249</v>
      </c>
      <c r="B249" s="13" t="str">
        <f>$B244</f>
        <v>Касимовская О.А.</v>
      </c>
      <c r="C249" s="2" t="str">
        <f ca="1">IF($B249="","",$R$6)</f>
        <v>Пт 27.11.20</v>
      </c>
      <c r="D249" s="23" t="str">
        <f t="shared" ref="D249:K249" ca="1" si="254">IF($B249&gt;"",IF(ISERROR(SEARCH($B249,S$6))," ",MID(S$6,FIND("%курс ",S$6,FIND($B249,S$6))+6,7)&amp;"
("&amp;MID(S$6,FIND("ауд.",S$6,FIND($B249,S$6))+4,FIND("№",S$6,FIND("ауд.",S$6,FIND($B249,S$6)))-(FIND("ауд.",S$6,FIND($B249,S$6))+4))&amp;")"),"")</f>
        <v>С -9 -3
(ДОТ)</v>
      </c>
      <c r="E249" s="23" t="str">
        <f t="shared" ca="1" si="254"/>
        <v>С -9 -3
(ДОТ)</v>
      </c>
      <c r="F249" s="23" t="str">
        <f t="shared" ca="1" si="254"/>
        <v>С -11-2
(ДОТ)</v>
      </c>
      <c r="G249" s="23" t="str">
        <f t="shared" ca="1" si="254"/>
        <v xml:space="preserve"> </v>
      </c>
      <c r="H249" s="23" t="str">
        <f t="shared" ca="1" si="254"/>
        <v>С -11-2
(ДОТ)</v>
      </c>
      <c r="I249" s="23" t="str">
        <f t="shared" ca="1" si="254"/>
        <v xml:space="preserve"> </v>
      </c>
      <c r="J249" s="23" t="str">
        <f t="shared" ca="1" si="254"/>
        <v xml:space="preserve"> </v>
      </c>
      <c r="K249" s="23" t="str">
        <f t="shared" ca="1" si="254"/>
        <v xml:space="preserve"> </v>
      </c>
      <c r="L249" s="23"/>
      <c r="M249" s="25"/>
      <c r="AD249" s="20" t="str">
        <f t="shared" ca="1" si="250"/>
        <v>Пт 27.11.20  8.00 ДОТ)</v>
      </c>
      <c r="AE249" s="20" t="str">
        <f t="shared" ca="1" si="250"/>
        <v>Пт 27.11.20  9.40 ДОТ)</v>
      </c>
      <c r="AF249" s="20" t="str">
        <f t="shared" ca="1" si="250"/>
        <v>Пт 27.11.20 11.20 ДОТ)</v>
      </c>
      <c r="AG249" s="20" t="str">
        <f t="shared" ca="1" si="250"/>
        <v/>
      </c>
      <c r="AH249" s="20" t="str">
        <f t="shared" ca="1" si="250"/>
        <v>Пт 27.11.20 13.30 ДОТ)</v>
      </c>
      <c r="AI249" s="20" t="str">
        <f t="shared" ca="1" si="250"/>
        <v/>
      </c>
      <c r="AJ249" s="20" t="str">
        <f t="shared" ca="1" si="250"/>
        <v/>
      </c>
      <c r="AK249" s="20" t="e">
        <f>IF(#REF!=" ","",IF(#REF!="","",CONCATENATE($C249," ",#REF!," ",MID(#REF!,10,5))))</f>
        <v>#REF!</v>
      </c>
      <c r="AL249" s="20" t="str">
        <f t="shared" ca="1" si="202"/>
        <v/>
      </c>
      <c r="AM249" s="20" t="str">
        <f t="shared" si="202"/>
        <v/>
      </c>
      <c r="AN249" s="11" t="str">
        <f t="shared" ca="1" si="200"/>
        <v>Касимовская</v>
      </c>
      <c r="AO249" s="10" t="str">
        <f t="shared" ca="1" si="241"/>
        <v>Пт 27.11.20  8.00 ДОТ) Касимовская</v>
      </c>
      <c r="AP249" s="10" t="str">
        <f t="shared" ca="1" si="241"/>
        <v>Пт 27.11.20  9.40 ДОТ) Касимовская</v>
      </c>
      <c r="AQ249" s="10" t="str">
        <f t="shared" ca="1" si="241"/>
        <v>Пт 27.11.20 11.20 ДОТ) Касимовская</v>
      </c>
      <c r="AR249" s="10" t="str">
        <f t="shared" ca="1" si="241"/>
        <v/>
      </c>
      <c r="AS249" s="10" t="str">
        <f t="shared" ca="1" si="241"/>
        <v>Пт 27.11.20 13.30 ДОТ) Касимовская</v>
      </c>
      <c r="AT249" s="10" t="str">
        <f t="shared" ca="1" si="237"/>
        <v/>
      </c>
      <c r="AU249" s="10" t="str">
        <f t="shared" ca="1" si="237"/>
        <v/>
      </c>
      <c r="AV249" s="10" t="e">
        <f t="shared" si="237"/>
        <v>#REF!</v>
      </c>
      <c r="AW249" s="10" t="str">
        <f t="shared" ca="1" si="237"/>
        <v/>
      </c>
      <c r="AX249" s="10" t="str">
        <f t="shared" si="237"/>
        <v/>
      </c>
      <c r="AZ249" s="12">
        <f t="shared" ca="1" si="242"/>
        <v>249</v>
      </c>
      <c r="BA249" s="12">
        <f t="shared" ca="1" si="242"/>
        <v>249</v>
      </c>
      <c r="BB249" s="12">
        <f t="shared" ca="1" si="242"/>
        <v>249</v>
      </c>
      <c r="BC249" s="12" t="str">
        <f t="shared" ca="1" si="242"/>
        <v/>
      </c>
      <c r="BD249" s="12">
        <f t="shared" ca="1" si="242"/>
        <v>249</v>
      </c>
      <c r="BE249" s="12" t="str">
        <f t="shared" ca="1" si="238"/>
        <v/>
      </c>
      <c r="BF249" s="12" t="str">
        <f t="shared" ca="1" si="238"/>
        <v/>
      </c>
      <c r="BG249" s="12" t="e">
        <f t="shared" si="238"/>
        <v>#REF!</v>
      </c>
      <c r="BH249" s="12" t="str">
        <f t="shared" ca="1" si="238"/>
        <v/>
      </c>
      <c r="BI249" s="12" t="str">
        <f t="shared" si="238"/>
        <v/>
      </c>
    </row>
    <row r="250" spans="1:61" ht="23.25" customHeight="1" x14ac:dyDescent="0.2">
      <c r="A250" s="1">
        <f ca="1">IF(COUNTIF($D250:$L250," ")=10,"",IF(VLOOKUP(MAX($A$1:A249),$A$1:C249,3,FALSE)=0,"",MAX($A$1:A249)+1))</f>
        <v>250</v>
      </c>
      <c r="B250" s="13" t="str">
        <f>$B244</f>
        <v>Касимовская О.А.</v>
      </c>
      <c r="C250" s="2" t="str">
        <f ca="1">IF($B250="","",$R$7)</f>
        <v>Сб 28.11.20</v>
      </c>
      <c r="D250" s="23" t="str">
        <f t="shared" ref="D250:K250" ca="1" si="255">IF($B250&gt;"",IF(ISERROR(SEARCH($B250,S$7))," ",MID(S$7,FIND("%курс ",S$7,FIND($B250,S$7))+6,7)&amp;"
("&amp;MID(S$7,FIND("ауд.",S$7,FIND($B250,S$7))+4,FIND("№",S$7,FIND("ауд.",S$7,FIND($B250,S$7)))-(FIND("ауд.",S$7,FIND($B250,S$7))+4))&amp;")"),"")</f>
        <v xml:space="preserve"> </v>
      </c>
      <c r="E250" s="23" t="str">
        <f t="shared" ca="1" si="255"/>
        <v xml:space="preserve"> </v>
      </c>
      <c r="F250" s="23" t="str">
        <f t="shared" ca="1" si="255"/>
        <v xml:space="preserve"> </v>
      </c>
      <c r="G250" s="23" t="str">
        <f t="shared" ca="1" si="255"/>
        <v xml:space="preserve"> </v>
      </c>
      <c r="H250" s="23" t="str">
        <f t="shared" ca="1" si="255"/>
        <v xml:space="preserve"> </v>
      </c>
      <c r="I250" s="23" t="str">
        <f t="shared" ca="1" si="255"/>
        <v xml:space="preserve"> </v>
      </c>
      <c r="J250" s="23" t="str">
        <f t="shared" ca="1" si="255"/>
        <v xml:space="preserve"> </v>
      </c>
      <c r="K250" s="23" t="str">
        <f t="shared" ca="1" si="255"/>
        <v xml:space="preserve"> </v>
      </c>
      <c r="L250" s="23"/>
      <c r="M250" s="17"/>
      <c r="AD250" s="20" t="str">
        <f t="shared" ca="1" si="250"/>
        <v/>
      </c>
      <c r="AE250" s="20" t="str">
        <f t="shared" ca="1" si="250"/>
        <v/>
      </c>
      <c r="AF250" s="20" t="str">
        <f t="shared" ca="1" si="250"/>
        <v/>
      </c>
      <c r="AG250" s="20" t="str">
        <f t="shared" ca="1" si="250"/>
        <v/>
      </c>
      <c r="AH250" s="20" t="str">
        <f t="shared" ca="1" si="250"/>
        <v/>
      </c>
      <c r="AI250" s="20" t="str">
        <f t="shared" ca="1" si="250"/>
        <v/>
      </c>
      <c r="AJ250" s="20" t="str">
        <f t="shared" ca="1" si="250"/>
        <v/>
      </c>
      <c r="AK250" s="20" t="e">
        <f>IF(#REF!=" ","",IF(#REF!="","",CONCATENATE($C250," ",#REF!," ",MID(#REF!,10,5))))</f>
        <v>#REF!</v>
      </c>
      <c r="AL250" s="20" t="str">
        <f t="shared" ca="1" si="202"/>
        <v/>
      </c>
      <c r="AM250" s="20" t="str">
        <f t="shared" si="202"/>
        <v/>
      </c>
      <c r="AN250" s="11" t="str">
        <f t="shared" ca="1" si="200"/>
        <v>Касимовская</v>
      </c>
      <c r="AO250" s="10" t="str">
        <f t="shared" ca="1" si="241"/>
        <v/>
      </c>
      <c r="AP250" s="10" t="str">
        <f t="shared" ca="1" si="241"/>
        <v/>
      </c>
      <c r="AQ250" s="10" t="str">
        <f t="shared" ca="1" si="241"/>
        <v/>
      </c>
      <c r="AR250" s="10" t="str">
        <f t="shared" ca="1" si="241"/>
        <v/>
      </c>
      <c r="AS250" s="10" t="str">
        <f t="shared" ca="1" si="241"/>
        <v/>
      </c>
      <c r="AT250" s="10" t="str">
        <f t="shared" ca="1" si="237"/>
        <v/>
      </c>
      <c r="AU250" s="10" t="str">
        <f t="shared" ca="1" si="237"/>
        <v/>
      </c>
      <c r="AV250" s="10" t="e">
        <f t="shared" si="237"/>
        <v>#REF!</v>
      </c>
      <c r="AW250" s="10" t="str">
        <f t="shared" ca="1" si="237"/>
        <v/>
      </c>
      <c r="AX250" s="10" t="str">
        <f t="shared" si="237"/>
        <v/>
      </c>
      <c r="AZ250" s="12" t="str">
        <f t="shared" ca="1" si="242"/>
        <v/>
      </c>
      <c r="BA250" s="12" t="str">
        <f t="shared" ca="1" si="242"/>
        <v/>
      </c>
      <c r="BB250" s="12" t="str">
        <f t="shared" ca="1" si="242"/>
        <v/>
      </c>
      <c r="BC250" s="12" t="str">
        <f t="shared" ca="1" si="242"/>
        <v/>
      </c>
      <c r="BD250" s="12" t="str">
        <f t="shared" ca="1" si="242"/>
        <v/>
      </c>
      <c r="BE250" s="12" t="str">
        <f t="shared" ca="1" si="238"/>
        <v/>
      </c>
      <c r="BF250" s="12" t="str">
        <f t="shared" ca="1" si="238"/>
        <v/>
      </c>
      <c r="BG250" s="12" t="e">
        <f t="shared" si="238"/>
        <v>#REF!</v>
      </c>
      <c r="BH250" s="12" t="str">
        <f t="shared" ca="1" si="238"/>
        <v/>
      </c>
      <c r="BI250" s="12" t="str">
        <f t="shared" si="238"/>
        <v/>
      </c>
    </row>
    <row r="251" spans="1:61" ht="23.25" customHeight="1" x14ac:dyDescent="0.2">
      <c r="A251" s="1">
        <f ca="1">IF(COUNTIF($D251:$L251," ")=10,"",IF(VLOOKUP(MAX($A$1:A250),$A$1:C250,3,FALSE)=0,"",MAX($A$1:A250)+1))</f>
        <v>251</v>
      </c>
      <c r="B251" s="13" t="str">
        <f>$B244</f>
        <v>Касимовская О.А.</v>
      </c>
      <c r="C251" s="2" t="str">
        <f ca="1">IF($B251="","",$R$8)</f>
        <v>Вс 29.11.20</v>
      </c>
      <c r="D251" s="23" t="str">
        <f t="shared" ref="D251:K251" ca="1" si="256">IF($B251&gt;"",IF(ISERROR(SEARCH($B251,S$8))," ",MID(S$8,FIND("%курс ",S$8,FIND($B251,S$8))+6,7)&amp;"
("&amp;MID(S$8,FIND("ауд.",S$8,FIND($B251,S$8))+4,FIND("№",S$8,FIND("ауд.",S$8,FIND($B251,S$8)))-(FIND("ауд.",S$8,FIND($B251,S$8))+4))&amp;")"),"")</f>
        <v xml:space="preserve"> </v>
      </c>
      <c r="E251" s="23" t="str">
        <f t="shared" ca="1" si="256"/>
        <v xml:space="preserve"> </v>
      </c>
      <c r="F251" s="23" t="str">
        <f t="shared" ca="1" si="256"/>
        <v xml:space="preserve"> </v>
      </c>
      <c r="G251" s="23" t="str">
        <f t="shared" ca="1" si="256"/>
        <v xml:space="preserve"> </v>
      </c>
      <c r="H251" s="23" t="str">
        <f t="shared" ca="1" si="256"/>
        <v xml:space="preserve"> </v>
      </c>
      <c r="I251" s="23" t="str">
        <f t="shared" ca="1" si="256"/>
        <v xml:space="preserve"> </v>
      </c>
      <c r="J251" s="23" t="str">
        <f t="shared" ca="1" si="256"/>
        <v xml:space="preserve"> </v>
      </c>
      <c r="K251" s="23" t="str">
        <f t="shared" ca="1" si="256"/>
        <v xml:space="preserve"> </v>
      </c>
      <c r="L251" s="23"/>
      <c r="M251" s="25"/>
      <c r="AD251" s="20" t="str">
        <f t="shared" ca="1" si="250"/>
        <v/>
      </c>
      <c r="AE251" s="20" t="str">
        <f t="shared" ca="1" si="250"/>
        <v/>
      </c>
      <c r="AF251" s="20" t="str">
        <f t="shared" ca="1" si="250"/>
        <v/>
      </c>
      <c r="AG251" s="20" t="str">
        <f t="shared" ca="1" si="250"/>
        <v/>
      </c>
      <c r="AH251" s="20" t="str">
        <f t="shared" ca="1" si="250"/>
        <v/>
      </c>
      <c r="AI251" s="20" t="str">
        <f t="shared" ca="1" si="250"/>
        <v/>
      </c>
      <c r="AJ251" s="20" t="str">
        <f t="shared" ca="1" si="250"/>
        <v/>
      </c>
      <c r="AK251" s="20" t="e">
        <f>IF(#REF!=" ","",IF(#REF!="","",CONCATENATE($C251," ",#REF!," ",MID(#REF!,10,5))))</f>
        <v>#REF!</v>
      </c>
      <c r="AL251" s="20" t="str">
        <f t="shared" ca="1" si="202"/>
        <v/>
      </c>
      <c r="AM251" s="20" t="str">
        <f t="shared" si="202"/>
        <v/>
      </c>
      <c r="AN251" s="11" t="str">
        <f t="shared" ca="1" si="200"/>
        <v>Касимовская</v>
      </c>
      <c r="AO251" s="10" t="str">
        <f t="shared" ca="1" si="241"/>
        <v/>
      </c>
      <c r="AP251" s="10" t="str">
        <f t="shared" ca="1" si="241"/>
        <v/>
      </c>
      <c r="AQ251" s="10" t="str">
        <f t="shared" ca="1" si="241"/>
        <v/>
      </c>
      <c r="AR251" s="10" t="str">
        <f t="shared" ca="1" si="241"/>
        <v/>
      </c>
      <c r="AS251" s="10" t="str">
        <f t="shared" ca="1" si="241"/>
        <v/>
      </c>
      <c r="AT251" s="10" t="str">
        <f t="shared" ca="1" si="237"/>
        <v/>
      </c>
      <c r="AU251" s="10" t="str">
        <f t="shared" ca="1" si="237"/>
        <v/>
      </c>
      <c r="AV251" s="10" t="e">
        <f t="shared" si="237"/>
        <v>#REF!</v>
      </c>
      <c r="AW251" s="10" t="str">
        <f t="shared" ca="1" si="237"/>
        <v/>
      </c>
      <c r="AX251" s="10" t="str">
        <f t="shared" si="237"/>
        <v/>
      </c>
      <c r="AZ251" s="12" t="str">
        <f t="shared" ca="1" si="242"/>
        <v/>
      </c>
      <c r="BA251" s="12" t="str">
        <f t="shared" ca="1" si="242"/>
        <v/>
      </c>
      <c r="BB251" s="12" t="str">
        <f t="shared" ca="1" si="242"/>
        <v/>
      </c>
      <c r="BC251" s="12" t="str">
        <f t="shared" ca="1" si="242"/>
        <v/>
      </c>
      <c r="BD251" s="12" t="str">
        <f t="shared" ca="1" si="242"/>
        <v/>
      </c>
      <c r="BE251" s="12" t="str">
        <f t="shared" ca="1" si="238"/>
        <v/>
      </c>
      <c r="BF251" s="12" t="str">
        <f t="shared" ca="1" si="238"/>
        <v/>
      </c>
      <c r="BG251" s="12" t="e">
        <f t="shared" si="238"/>
        <v>#REF!</v>
      </c>
      <c r="BH251" s="12" t="str">
        <f t="shared" ca="1" si="238"/>
        <v/>
      </c>
      <c r="BI251" s="12" t="str">
        <f t="shared" si="238"/>
        <v/>
      </c>
    </row>
    <row r="252" spans="1:61" ht="23.25" customHeight="1" x14ac:dyDescent="0.2">
      <c r="A252" s="1">
        <f ca="1">IF(COUNTIF($D252:$L252," ")=10,"",IF(VLOOKUP(MAX($A$1:A251),$A$1:C251,3,FALSE)=0,"",MAX($A$1:A251)+1))</f>
        <v>252</v>
      </c>
      <c r="C252" s="2"/>
      <c r="D252" s="23"/>
      <c r="E252" s="23"/>
      <c r="F252" s="23"/>
      <c r="G252" s="23"/>
      <c r="H252" s="23"/>
      <c r="I252" s="23"/>
      <c r="J252" s="23"/>
      <c r="K252" s="23"/>
      <c r="L252" s="23"/>
      <c r="M252" s="25"/>
      <c r="AD252" s="20"/>
      <c r="AE252" s="20"/>
      <c r="AF252" s="20"/>
      <c r="AG252" s="20"/>
      <c r="AH252" s="20"/>
      <c r="AI252" s="20"/>
      <c r="AJ252" s="20"/>
      <c r="AK252" s="20"/>
      <c r="AL252" s="20"/>
      <c r="AM252" s="20"/>
      <c r="AN252" s="11" t="str">
        <f t="shared" si="200"/>
        <v/>
      </c>
      <c r="AO252" s="10" t="str">
        <f t="shared" si="241"/>
        <v/>
      </c>
      <c r="AP252" s="10" t="str">
        <f t="shared" si="241"/>
        <v/>
      </c>
      <c r="AQ252" s="10" t="str">
        <f t="shared" si="241"/>
        <v/>
      </c>
      <c r="AR252" s="10" t="str">
        <f t="shared" si="241"/>
        <v/>
      </c>
      <c r="AS252" s="10" t="str">
        <f t="shared" si="241"/>
        <v/>
      </c>
      <c r="AT252" s="10" t="str">
        <f t="shared" si="237"/>
        <v/>
      </c>
      <c r="AU252" s="10" t="str">
        <f t="shared" si="237"/>
        <v/>
      </c>
      <c r="AV252" s="10" t="str">
        <f t="shared" si="237"/>
        <v/>
      </c>
      <c r="AW252" s="10" t="str">
        <f t="shared" si="237"/>
        <v/>
      </c>
      <c r="AX252" s="10" t="str">
        <f t="shared" si="237"/>
        <v/>
      </c>
      <c r="AZ252" s="12" t="str">
        <f t="shared" si="242"/>
        <v/>
      </c>
      <c r="BA252" s="12" t="str">
        <f t="shared" si="242"/>
        <v/>
      </c>
      <c r="BB252" s="12" t="str">
        <f t="shared" si="242"/>
        <v/>
      </c>
      <c r="BC252" s="12" t="str">
        <f t="shared" si="242"/>
        <v/>
      </c>
      <c r="BD252" s="12" t="str">
        <f t="shared" si="242"/>
        <v/>
      </c>
      <c r="BE252" s="12" t="str">
        <f t="shared" si="238"/>
        <v/>
      </c>
      <c r="BF252" s="12" t="str">
        <f t="shared" si="238"/>
        <v/>
      </c>
      <c r="BG252" s="12" t="str">
        <f t="shared" si="238"/>
        <v/>
      </c>
      <c r="BH252" s="12" t="str">
        <f t="shared" si="238"/>
        <v/>
      </c>
      <c r="BI252" s="12" t="str">
        <f t="shared" si="238"/>
        <v/>
      </c>
    </row>
    <row r="253" spans="1:61" ht="23.25" customHeight="1" x14ac:dyDescent="0.2">
      <c r="A253" s="1">
        <f ca="1">IF(COUNTIF($D254:$L260," ")=70,"",MAX($A$1:A252)+1)</f>
        <v>253</v>
      </c>
      <c r="B253" s="2" t="str">
        <f>IF($C253="","",$C253)</f>
        <v>Клепиков В.И.</v>
      </c>
      <c r="C253" s="3" t="str">
        <f>IF(ISERROR(VLOOKUP((ROW()-1)/9+1,'[1]Преподавательский состав'!$A$2:$B$181,2,FALSE)),"",VLOOKUP((ROW()-1)/9+1,'[1]Преподавательский состав'!$A$2:$B$181,2,FALSE))</f>
        <v>Клепиков В.И.</v>
      </c>
      <c r="D253" s="3" t="str">
        <f>IF($C253="","",T(" 8.00"))</f>
        <v xml:space="preserve"> 8.00</v>
      </c>
      <c r="E253" s="3" t="str">
        <f>IF($C253="","",T(" 9.40"))</f>
        <v xml:space="preserve"> 9.40</v>
      </c>
      <c r="F253" s="3" t="str">
        <f>IF($C253="","",T("11.20"))</f>
        <v>11.20</v>
      </c>
      <c r="G253" s="4" t="str">
        <f>IF($C253="","",T(""))</f>
        <v/>
      </c>
      <c r="H253" s="4" t="str">
        <f>IF($C253="","",T("13.30"))</f>
        <v>13.30</v>
      </c>
      <c r="I253" s="4" t="str">
        <f>IF($C253="","",T("15.10"))</f>
        <v>15.10</v>
      </c>
      <c r="J253" s="3" t="str">
        <f>IF($C253="","",T("17.00"))</f>
        <v>17.00</v>
      </c>
      <c r="K253" s="3" t="str">
        <f>IF($C253="","",T("18.40"))</f>
        <v>18.40</v>
      </c>
      <c r="L253" s="3"/>
      <c r="M253" s="25"/>
      <c r="AD253" s="20"/>
      <c r="AE253" s="20"/>
      <c r="AF253" s="20"/>
      <c r="AG253" s="20"/>
      <c r="AH253" s="20"/>
      <c r="AI253" s="20"/>
      <c r="AJ253" s="20"/>
      <c r="AK253" s="20"/>
      <c r="AL253" s="20"/>
      <c r="AM253" s="20"/>
      <c r="AN253" s="11" t="str">
        <f t="shared" si="200"/>
        <v/>
      </c>
      <c r="AO253" s="10" t="str">
        <f t="shared" si="241"/>
        <v/>
      </c>
      <c r="AP253" s="10" t="str">
        <f t="shared" si="241"/>
        <v/>
      </c>
      <c r="AQ253" s="10" t="str">
        <f t="shared" si="241"/>
        <v/>
      </c>
      <c r="AR253" s="10" t="str">
        <f t="shared" si="241"/>
        <v/>
      </c>
      <c r="AS253" s="10" t="str">
        <f t="shared" si="241"/>
        <v/>
      </c>
      <c r="AT253" s="10" t="str">
        <f t="shared" si="237"/>
        <v/>
      </c>
      <c r="AU253" s="10" t="str">
        <f t="shared" si="237"/>
        <v/>
      </c>
      <c r="AV253" s="10" t="str">
        <f t="shared" si="237"/>
        <v/>
      </c>
      <c r="AW253" s="10" t="str">
        <f t="shared" si="237"/>
        <v/>
      </c>
      <c r="AX253" s="10" t="str">
        <f t="shared" si="237"/>
        <v/>
      </c>
      <c r="AZ253" s="12" t="str">
        <f t="shared" si="242"/>
        <v/>
      </c>
      <c r="BA253" s="12" t="str">
        <f t="shared" si="242"/>
        <v/>
      </c>
      <c r="BB253" s="12" t="str">
        <f t="shared" si="242"/>
        <v/>
      </c>
      <c r="BC253" s="12" t="str">
        <f t="shared" si="242"/>
        <v/>
      </c>
      <c r="BD253" s="12" t="str">
        <f t="shared" si="242"/>
        <v/>
      </c>
      <c r="BE253" s="12" t="str">
        <f t="shared" si="238"/>
        <v/>
      </c>
      <c r="BF253" s="12" t="str">
        <f t="shared" si="238"/>
        <v/>
      </c>
      <c r="BG253" s="12" t="str">
        <f t="shared" si="238"/>
        <v/>
      </c>
      <c r="BH253" s="12" t="str">
        <f t="shared" si="238"/>
        <v/>
      </c>
      <c r="BI253" s="12" t="str">
        <f t="shared" si="238"/>
        <v/>
      </c>
    </row>
    <row r="254" spans="1:61" ht="23.25" customHeight="1" x14ac:dyDescent="0.2">
      <c r="A254" s="1">
        <f ca="1">IF(COUNTIF($D254:$L254," ")=10,"",IF(VLOOKUP(MAX($A$1:A253),$A$1:C253,3,FALSE)=0,"",MAX($A$1:A253)+1))</f>
        <v>254</v>
      </c>
      <c r="B254" s="13" t="str">
        <f>$B253</f>
        <v>Клепиков В.И.</v>
      </c>
      <c r="C254" s="2" t="str">
        <f ca="1">IF($B254="","",$R$2)</f>
        <v>Пн 23.11.20</v>
      </c>
      <c r="D254" s="14" t="str">
        <f t="shared" ref="D254:K254" ca="1" si="257">IF($B254&gt;"",IF(ISERROR(SEARCH($B254,S$2))," ",MID(S$2,FIND("%курс ",S$2,FIND($B254,S$2))+6,7)&amp;"
("&amp;MID(S$2,FIND("ауд.",S$2,FIND($B254,S$2))+4,FIND("№",S$2,FIND("ауд.",S$2,FIND($B254,S$2)))-(FIND("ауд.",S$2,FIND($B254,S$2))+4))&amp;")"),"")</f>
        <v>С -9 -1
(П-407)</v>
      </c>
      <c r="E254" s="14" t="str">
        <f t="shared" ca="1" si="257"/>
        <v>П -9 -1
(П-202)</v>
      </c>
      <c r="F254" s="14" t="str">
        <f t="shared" ca="1" si="257"/>
        <v>П -9 -1
(П-306)</v>
      </c>
      <c r="G254" s="14" t="str">
        <f t="shared" ca="1" si="257"/>
        <v xml:space="preserve"> </v>
      </c>
      <c r="H254" s="14" t="str">
        <f t="shared" ca="1" si="257"/>
        <v>П -9 -1
(П-102)</v>
      </c>
      <c r="I254" s="14" t="str">
        <f t="shared" ca="1" si="257"/>
        <v xml:space="preserve"> </v>
      </c>
      <c r="J254" s="14" t="str">
        <f t="shared" ca="1" si="257"/>
        <v xml:space="preserve"> </v>
      </c>
      <c r="K254" s="14" t="str">
        <f t="shared" ca="1" si="257"/>
        <v xml:space="preserve"> </v>
      </c>
      <c r="L254" s="14"/>
      <c r="M254" s="25"/>
      <c r="AD254" s="20" t="str">
        <f t="shared" ref="AD254:AJ260" ca="1" si="258">IF(D254=" ","",IF(D254="","",CONCATENATE($C254," ",D$1," ",MID(D254,10,5))))</f>
        <v>Пн 23.11.20  8.00 П-407</v>
      </c>
      <c r="AE254" s="20" t="str">
        <f t="shared" ca="1" si="258"/>
        <v>Пн 23.11.20  9.40 П-202</v>
      </c>
      <c r="AF254" s="20" t="str">
        <f t="shared" ca="1" si="258"/>
        <v>Пн 23.11.20 11.20 П-306</v>
      </c>
      <c r="AG254" s="20" t="str">
        <f t="shared" ca="1" si="258"/>
        <v/>
      </c>
      <c r="AH254" s="20" t="str">
        <f t="shared" ca="1" si="258"/>
        <v>Пн 23.11.20 13.30 П-102</v>
      </c>
      <c r="AI254" s="20" t="str">
        <f t="shared" ca="1" si="258"/>
        <v/>
      </c>
      <c r="AJ254" s="20" t="str">
        <f t="shared" ca="1" si="258"/>
        <v/>
      </c>
      <c r="AK254" s="20" t="e">
        <f>IF(#REF!=" ","",IF(#REF!="","",CONCATENATE($C254," ",#REF!," ",MID(#REF!,10,5))))</f>
        <v>#REF!</v>
      </c>
      <c r="AL254" s="20" t="str">
        <f t="shared" ca="1" si="202"/>
        <v/>
      </c>
      <c r="AM254" s="20" t="str">
        <f t="shared" si="202"/>
        <v/>
      </c>
      <c r="AN254" s="11" t="str">
        <f t="shared" ca="1" si="200"/>
        <v>Клепиков</v>
      </c>
      <c r="AO254" s="10" t="str">
        <f t="shared" ca="1" si="241"/>
        <v>Пн 23.11.20  8.00 П-407 Клепиков</v>
      </c>
      <c r="AP254" s="10" t="str">
        <f t="shared" ca="1" si="241"/>
        <v>Пн 23.11.20  9.40 П-202 Клепиков</v>
      </c>
      <c r="AQ254" s="10" t="str">
        <f t="shared" ca="1" si="241"/>
        <v>Пн 23.11.20 11.20 П-306 Клепиков</v>
      </c>
      <c r="AR254" s="10" t="str">
        <f t="shared" ca="1" si="241"/>
        <v/>
      </c>
      <c r="AS254" s="10" t="str">
        <f t="shared" ca="1" si="241"/>
        <v>Пн 23.11.20 13.30 П-102 Клепиков</v>
      </c>
      <c r="AT254" s="10" t="str">
        <f t="shared" ca="1" si="237"/>
        <v/>
      </c>
      <c r="AU254" s="10" t="str">
        <f t="shared" ca="1" si="237"/>
        <v/>
      </c>
      <c r="AV254" s="10" t="e">
        <f t="shared" si="237"/>
        <v>#REF!</v>
      </c>
      <c r="AW254" s="10" t="str">
        <f t="shared" ca="1" si="237"/>
        <v/>
      </c>
      <c r="AX254" s="10" t="str">
        <f t="shared" si="237"/>
        <v/>
      </c>
      <c r="AZ254" s="12">
        <f t="shared" ca="1" si="242"/>
        <v>254</v>
      </c>
      <c r="BA254" s="12">
        <f t="shared" ca="1" si="242"/>
        <v>254</v>
      </c>
      <c r="BB254" s="12">
        <f t="shared" ca="1" si="242"/>
        <v>254</v>
      </c>
      <c r="BC254" s="12" t="str">
        <f t="shared" ca="1" si="242"/>
        <v/>
      </c>
      <c r="BD254" s="12">
        <f t="shared" ca="1" si="242"/>
        <v>254</v>
      </c>
      <c r="BE254" s="12" t="str">
        <f t="shared" ca="1" si="238"/>
        <v/>
      </c>
      <c r="BF254" s="12" t="str">
        <f t="shared" ca="1" si="238"/>
        <v/>
      </c>
      <c r="BG254" s="12" t="e">
        <f t="shared" si="238"/>
        <v>#REF!</v>
      </c>
      <c r="BH254" s="12" t="str">
        <f t="shared" ca="1" si="238"/>
        <v/>
      </c>
      <c r="BI254" s="12" t="str">
        <f t="shared" si="238"/>
        <v/>
      </c>
    </row>
    <row r="255" spans="1:61" ht="23.25" customHeight="1" x14ac:dyDescent="0.2">
      <c r="A255" s="1">
        <f ca="1">IF(COUNTIF($D255:$L255," ")=10,"",IF(VLOOKUP(MAX($A$1:A254),$A$1:C254,3,FALSE)=0,"",MAX($A$1:A254)+1))</f>
        <v>255</v>
      </c>
      <c r="B255" s="13" t="str">
        <f>$B253</f>
        <v>Клепиков В.И.</v>
      </c>
      <c r="C255" s="2" t="str">
        <f ca="1">IF($B255="","",$R$3)</f>
        <v>Вт 24.11.20</v>
      </c>
      <c r="D255" s="14" t="str">
        <f t="shared" ref="D255:K255" ca="1" si="259">IF($B255&gt;"",IF(ISERROR(SEARCH($B255,S$3))," ",MID(S$3,FIND("%курс ",S$3,FIND($B255,S$3))+6,7)&amp;"
("&amp;MID(S$3,FIND("ауд.",S$3,FIND($B255,S$3))+4,FIND("№",S$3,FIND("ауд.",S$3,FIND($B255,S$3)))-(FIND("ауд.",S$3,FIND($B255,S$3))+4))&amp;")"),"")</f>
        <v>П -9 -1
(П-102)</v>
      </c>
      <c r="E255" s="14" t="str">
        <f t="shared" ca="1" si="259"/>
        <v>ЗИ -9-1
(П-109)</v>
      </c>
      <c r="F255" s="14" t="str">
        <f t="shared" ca="1" si="259"/>
        <v>С -9 -1
(П-301)</v>
      </c>
      <c r="G255" s="14" t="str">
        <f t="shared" ca="1" si="259"/>
        <v xml:space="preserve"> </v>
      </c>
      <c r="H255" s="14" t="str">
        <f t="shared" ca="1" si="259"/>
        <v>С -9 -1
(П-309)</v>
      </c>
      <c r="I255" s="14" t="str">
        <f t="shared" ca="1" si="259"/>
        <v xml:space="preserve"> </v>
      </c>
      <c r="J255" s="14" t="str">
        <f t="shared" ca="1" si="259"/>
        <v xml:space="preserve"> </v>
      </c>
      <c r="K255" s="14" t="str">
        <f t="shared" ca="1" si="259"/>
        <v xml:space="preserve"> </v>
      </c>
      <c r="L255" s="14"/>
      <c r="M255" s="25"/>
      <c r="AD255" s="20" t="str">
        <f t="shared" ca="1" si="258"/>
        <v>Вт 24.11.20  8.00 П-102</v>
      </c>
      <c r="AE255" s="20" t="str">
        <f t="shared" ca="1" si="258"/>
        <v>Вт 24.11.20  9.40 П-109</v>
      </c>
      <c r="AF255" s="20" t="str">
        <f t="shared" ca="1" si="258"/>
        <v>Вт 24.11.20 11.20 П-301</v>
      </c>
      <c r="AG255" s="20" t="str">
        <f t="shared" ca="1" si="258"/>
        <v/>
      </c>
      <c r="AH255" s="20" t="str">
        <f t="shared" ca="1" si="258"/>
        <v>Вт 24.11.20 13.30 П-309</v>
      </c>
      <c r="AI255" s="20" t="str">
        <f t="shared" ca="1" si="258"/>
        <v/>
      </c>
      <c r="AJ255" s="20" t="str">
        <f t="shared" ca="1" si="258"/>
        <v/>
      </c>
      <c r="AK255" s="20" t="e">
        <f>IF(#REF!=" ","",IF(#REF!="","",CONCATENATE($C255," ",#REF!," ",MID(#REF!,10,5))))</f>
        <v>#REF!</v>
      </c>
      <c r="AL255" s="20" t="str">
        <f t="shared" ca="1" si="202"/>
        <v/>
      </c>
      <c r="AM255" s="20" t="str">
        <f t="shared" si="202"/>
        <v/>
      </c>
      <c r="AN255" s="11" t="str">
        <f t="shared" ca="1" si="200"/>
        <v>Клепиков</v>
      </c>
      <c r="AO255" s="10" t="str">
        <f t="shared" ca="1" si="241"/>
        <v>Вт 24.11.20  8.00 П-102 Клепиков</v>
      </c>
      <c r="AP255" s="10" t="str">
        <f t="shared" ca="1" si="241"/>
        <v>Вт 24.11.20  9.40 П-109 Клепиков</v>
      </c>
      <c r="AQ255" s="10" t="str">
        <f t="shared" ca="1" si="241"/>
        <v>Вт 24.11.20 11.20 П-301 Клепиков</v>
      </c>
      <c r="AR255" s="10" t="str">
        <f t="shared" ca="1" si="241"/>
        <v/>
      </c>
      <c r="AS255" s="10" t="str">
        <f t="shared" ca="1" si="241"/>
        <v>Вт 24.11.20 13.30 П-309 Клепиков</v>
      </c>
      <c r="AT255" s="10" t="str">
        <f t="shared" ca="1" si="237"/>
        <v/>
      </c>
      <c r="AU255" s="10" t="str">
        <f t="shared" ca="1" si="237"/>
        <v/>
      </c>
      <c r="AV255" s="10" t="e">
        <f t="shared" si="237"/>
        <v>#REF!</v>
      </c>
      <c r="AW255" s="10" t="str">
        <f t="shared" ca="1" si="237"/>
        <v/>
      </c>
      <c r="AX255" s="10" t="str">
        <f t="shared" si="237"/>
        <v/>
      </c>
      <c r="AZ255" s="12">
        <f t="shared" ca="1" si="242"/>
        <v>255</v>
      </c>
      <c r="BA255" s="12">
        <f t="shared" ca="1" si="242"/>
        <v>255</v>
      </c>
      <c r="BB255" s="12">
        <f t="shared" ca="1" si="242"/>
        <v>255</v>
      </c>
      <c r="BC255" s="12" t="str">
        <f t="shared" ca="1" si="242"/>
        <v/>
      </c>
      <c r="BD255" s="12">
        <f t="shared" ca="1" si="242"/>
        <v>255</v>
      </c>
      <c r="BE255" s="12" t="str">
        <f t="shared" ca="1" si="238"/>
        <v/>
      </c>
      <c r="BF255" s="12" t="str">
        <f t="shared" ca="1" si="238"/>
        <v/>
      </c>
      <c r="BG255" s="12" t="e">
        <f t="shared" si="238"/>
        <v>#REF!</v>
      </c>
      <c r="BH255" s="12" t="str">
        <f t="shared" ca="1" si="238"/>
        <v/>
      </c>
      <c r="BI255" s="12" t="str">
        <f t="shared" si="238"/>
        <v/>
      </c>
    </row>
    <row r="256" spans="1:61" ht="23.25" customHeight="1" x14ac:dyDescent="0.2">
      <c r="A256" s="1">
        <f ca="1">IF(COUNTIF($D256:$L256," ")=10,"",IF(VLOOKUP(MAX($A$1:A255),$A$1:C255,3,FALSE)=0,"",MAX($A$1:A255)+1))</f>
        <v>256</v>
      </c>
      <c r="B256" s="13" t="str">
        <f>$B253</f>
        <v>Клепиков В.И.</v>
      </c>
      <c r="C256" s="2" t="str">
        <f ca="1">IF($B256="","",$R$4)</f>
        <v>Ср 25.11.20</v>
      </c>
      <c r="D256" s="14" t="str">
        <f t="shared" ref="D256:K256" ca="1" si="260">IF($B256&gt;"",IF(ISERROR(SEARCH($B256,S$4))," ",MID(S$4,FIND("%курс ",S$4,FIND($B256,S$4))+6,7)&amp;"
("&amp;MID(S$4,FIND("ауд.",S$4,FIND($B256,S$4))+4,FIND("№",S$4,FIND("ауд.",S$4,FIND($B256,S$4)))-(FIND("ауд.",S$4,FIND($B256,S$4))+4))&amp;")"),"")</f>
        <v>П -9 -1
(П-102)</v>
      </c>
      <c r="E256" s="14" t="str">
        <f t="shared" ca="1" si="260"/>
        <v>С -9 -1
(П-310)</v>
      </c>
      <c r="F256" s="14" t="str">
        <f t="shared" ca="1" si="260"/>
        <v>П -9 -1
(П-302)</v>
      </c>
      <c r="G256" s="14" t="str">
        <f t="shared" ca="1" si="260"/>
        <v xml:space="preserve"> </v>
      </c>
      <c r="H256" s="14" t="str">
        <f t="shared" ca="1" si="260"/>
        <v>СА -9-1
(П-405)</v>
      </c>
      <c r="I256" s="14" t="str">
        <f t="shared" ca="1" si="260"/>
        <v xml:space="preserve"> </v>
      </c>
      <c r="J256" s="14" t="str">
        <f t="shared" ca="1" si="260"/>
        <v xml:space="preserve"> </v>
      </c>
      <c r="K256" s="14" t="str">
        <f t="shared" ca="1" si="260"/>
        <v xml:space="preserve"> </v>
      </c>
      <c r="L256" s="14"/>
      <c r="M256" s="25"/>
      <c r="AD256" s="20" t="str">
        <f t="shared" ca="1" si="258"/>
        <v>Ср 25.11.20  8.00 П-102</v>
      </c>
      <c r="AE256" s="20" t="str">
        <f t="shared" ca="1" si="258"/>
        <v>Ср 25.11.20  9.40 П-310</v>
      </c>
      <c r="AF256" s="20" t="str">
        <f t="shared" ca="1" si="258"/>
        <v>Ср 25.11.20 11.20 П-302</v>
      </c>
      <c r="AG256" s="20" t="str">
        <f t="shared" ca="1" si="258"/>
        <v/>
      </c>
      <c r="AH256" s="20" t="str">
        <f t="shared" ca="1" si="258"/>
        <v>Ср 25.11.20 13.30 П-405</v>
      </c>
      <c r="AI256" s="20" t="str">
        <f t="shared" ca="1" si="258"/>
        <v/>
      </c>
      <c r="AJ256" s="20" t="str">
        <f t="shared" ca="1" si="258"/>
        <v/>
      </c>
      <c r="AK256" s="20" t="e">
        <f>IF(#REF!=" ","",IF(#REF!="","",CONCATENATE($C256," ",#REF!," ",MID(#REF!,10,5))))</f>
        <v>#REF!</v>
      </c>
      <c r="AL256" s="20" t="str">
        <f t="shared" ca="1" si="202"/>
        <v/>
      </c>
      <c r="AM256" s="20" t="str">
        <f t="shared" si="202"/>
        <v/>
      </c>
      <c r="AN256" s="11" t="str">
        <f t="shared" ca="1" si="200"/>
        <v>Клепиков</v>
      </c>
      <c r="AO256" s="10" t="str">
        <f t="shared" ca="1" si="241"/>
        <v>Ср 25.11.20  8.00 П-102 Клепиков</v>
      </c>
      <c r="AP256" s="10" t="str">
        <f t="shared" ca="1" si="241"/>
        <v>Ср 25.11.20  9.40 П-310 Клепиков</v>
      </c>
      <c r="AQ256" s="10" t="str">
        <f t="shared" ca="1" si="241"/>
        <v>Ср 25.11.20 11.20 П-302 Клепиков</v>
      </c>
      <c r="AR256" s="10" t="str">
        <f t="shared" ca="1" si="241"/>
        <v/>
      </c>
      <c r="AS256" s="10" t="str">
        <f t="shared" ca="1" si="241"/>
        <v>Ср 25.11.20 13.30 П-405 Клепиков</v>
      </c>
      <c r="AT256" s="10" t="str">
        <f t="shared" ca="1" si="237"/>
        <v/>
      </c>
      <c r="AU256" s="10" t="str">
        <f t="shared" ca="1" si="237"/>
        <v/>
      </c>
      <c r="AV256" s="10" t="e">
        <f t="shared" si="237"/>
        <v>#REF!</v>
      </c>
      <c r="AW256" s="10" t="str">
        <f t="shared" ca="1" si="237"/>
        <v/>
      </c>
      <c r="AX256" s="10" t="str">
        <f t="shared" si="237"/>
        <v/>
      </c>
      <c r="AZ256" s="12">
        <f t="shared" ca="1" si="242"/>
        <v>256</v>
      </c>
      <c r="BA256" s="12">
        <f t="shared" ca="1" si="242"/>
        <v>256</v>
      </c>
      <c r="BB256" s="12">
        <f t="shared" ca="1" si="242"/>
        <v>256</v>
      </c>
      <c r="BC256" s="12" t="str">
        <f t="shared" ca="1" si="242"/>
        <v/>
      </c>
      <c r="BD256" s="12">
        <f t="shared" ca="1" si="242"/>
        <v>256</v>
      </c>
      <c r="BE256" s="12" t="str">
        <f t="shared" ca="1" si="238"/>
        <v/>
      </c>
      <c r="BF256" s="12" t="str">
        <f t="shared" ca="1" si="238"/>
        <v/>
      </c>
      <c r="BG256" s="12" t="e">
        <f t="shared" si="238"/>
        <v>#REF!</v>
      </c>
      <c r="BH256" s="12" t="str">
        <f t="shared" ca="1" si="238"/>
        <v/>
      </c>
      <c r="BI256" s="12" t="str">
        <f t="shared" si="238"/>
        <v/>
      </c>
    </row>
    <row r="257" spans="1:61" ht="23.25" customHeight="1" x14ac:dyDescent="0.2">
      <c r="A257" s="1">
        <f ca="1">IF(COUNTIF($D257:$L257," ")=10,"",IF(VLOOKUP(MAX($A$1:A256),$A$1:C256,3,FALSE)=0,"",MAX($A$1:A256)+1))</f>
        <v>257</v>
      </c>
      <c r="B257" s="13" t="str">
        <f>$B253</f>
        <v>Клепиков В.И.</v>
      </c>
      <c r="C257" s="2" t="str">
        <f ca="1">IF($B257="","",$R$5)</f>
        <v>Чт 26.11.20</v>
      </c>
      <c r="D257" s="23" t="str">
        <f t="shared" ref="D257:K257" ca="1" si="261">IF($B257&gt;"",IF(ISERROR(SEARCH($B257,S$5))," ",MID(S$5,FIND("%курс ",S$5,FIND($B257,S$5))+6,7)&amp;"
("&amp;MID(S$5,FIND("ауд.",S$5,FIND($B257,S$5))+4,FIND("№",S$5,FIND("ауд.",S$5,FIND($B257,S$5)))-(FIND("ауд.",S$5,FIND($B257,S$5))+4))&amp;")"),"")</f>
        <v>П -9 -1
(П-202)</v>
      </c>
      <c r="E257" s="23" t="str">
        <f t="shared" ca="1" si="261"/>
        <v>С -9 -1
(П-407)</v>
      </c>
      <c r="F257" s="23" t="str">
        <f t="shared" ca="1" si="261"/>
        <v>П -9 -1
(П-302)</v>
      </c>
      <c r="G257" s="23" t="str">
        <f t="shared" ca="1" si="261"/>
        <v xml:space="preserve"> </v>
      </c>
      <c r="H257" s="23" t="str">
        <f t="shared" ca="1" si="261"/>
        <v>СА -9-1
(П-307)</v>
      </c>
      <c r="I257" s="23" t="str">
        <f t="shared" ca="1" si="261"/>
        <v xml:space="preserve"> </v>
      </c>
      <c r="J257" s="23" t="str">
        <f t="shared" ca="1" si="261"/>
        <v xml:space="preserve"> </v>
      </c>
      <c r="K257" s="23" t="str">
        <f t="shared" ca="1" si="261"/>
        <v xml:space="preserve"> </v>
      </c>
      <c r="L257" s="23"/>
      <c r="M257" s="25"/>
      <c r="AD257" s="20" t="str">
        <f t="shared" ca="1" si="258"/>
        <v>Чт 26.11.20  8.00 П-202</v>
      </c>
      <c r="AE257" s="20" t="str">
        <f t="shared" ca="1" si="258"/>
        <v>Чт 26.11.20  9.40 П-407</v>
      </c>
      <c r="AF257" s="20" t="str">
        <f t="shared" ca="1" si="258"/>
        <v>Чт 26.11.20 11.20 П-302</v>
      </c>
      <c r="AG257" s="20" t="str">
        <f t="shared" ca="1" si="258"/>
        <v/>
      </c>
      <c r="AH257" s="20" t="str">
        <f t="shared" ca="1" si="258"/>
        <v>Чт 26.11.20 13.30 П-307</v>
      </c>
      <c r="AI257" s="20" t="str">
        <f t="shared" ca="1" si="258"/>
        <v/>
      </c>
      <c r="AJ257" s="20" t="str">
        <f t="shared" ca="1" si="258"/>
        <v/>
      </c>
      <c r="AK257" s="20" t="e">
        <f>IF(#REF!=" ","",IF(#REF!="","",CONCATENATE($C257," ",#REF!," ",MID(#REF!,10,5))))</f>
        <v>#REF!</v>
      </c>
      <c r="AL257" s="20" t="str">
        <f t="shared" ca="1" si="202"/>
        <v/>
      </c>
      <c r="AM257" s="20" t="str">
        <f t="shared" si="202"/>
        <v/>
      </c>
      <c r="AN257" s="11" t="str">
        <f t="shared" ca="1" si="200"/>
        <v>Клепиков</v>
      </c>
      <c r="AO257" s="10" t="str">
        <f t="shared" ca="1" si="241"/>
        <v>Чт 26.11.20  8.00 П-202 Клепиков</v>
      </c>
      <c r="AP257" s="10" t="str">
        <f t="shared" ca="1" si="241"/>
        <v>Чт 26.11.20  9.40 П-407 Клепиков</v>
      </c>
      <c r="AQ257" s="10" t="str">
        <f t="shared" ca="1" si="241"/>
        <v>Чт 26.11.20 11.20 П-302 Клепиков</v>
      </c>
      <c r="AR257" s="10" t="str">
        <f t="shared" ca="1" si="241"/>
        <v/>
      </c>
      <c r="AS257" s="10" t="str">
        <f t="shared" ca="1" si="241"/>
        <v>Чт 26.11.20 13.30 П-307 Клепиков</v>
      </c>
      <c r="AT257" s="10" t="str">
        <f t="shared" ca="1" si="237"/>
        <v/>
      </c>
      <c r="AU257" s="10" t="str">
        <f t="shared" ca="1" si="237"/>
        <v/>
      </c>
      <c r="AV257" s="10" t="e">
        <f t="shared" si="237"/>
        <v>#REF!</v>
      </c>
      <c r="AW257" s="10" t="str">
        <f t="shared" ca="1" si="237"/>
        <v/>
      </c>
      <c r="AX257" s="10" t="str">
        <f t="shared" si="237"/>
        <v/>
      </c>
      <c r="AZ257" s="12">
        <f t="shared" ca="1" si="242"/>
        <v>257</v>
      </c>
      <c r="BA257" s="12">
        <f t="shared" ca="1" si="242"/>
        <v>257</v>
      </c>
      <c r="BB257" s="12">
        <f t="shared" ca="1" si="242"/>
        <v>257</v>
      </c>
      <c r="BC257" s="12" t="str">
        <f t="shared" ca="1" si="242"/>
        <v/>
      </c>
      <c r="BD257" s="12">
        <f t="shared" ca="1" si="242"/>
        <v>257</v>
      </c>
      <c r="BE257" s="12" t="str">
        <f t="shared" ca="1" si="238"/>
        <v/>
      </c>
      <c r="BF257" s="12" t="str">
        <f t="shared" ca="1" si="238"/>
        <v/>
      </c>
      <c r="BG257" s="12" t="e">
        <f t="shared" si="238"/>
        <v>#REF!</v>
      </c>
      <c r="BH257" s="12" t="str">
        <f t="shared" ca="1" si="238"/>
        <v/>
      </c>
      <c r="BI257" s="12" t="str">
        <f t="shared" si="238"/>
        <v/>
      </c>
    </row>
    <row r="258" spans="1:61" ht="23.25" customHeight="1" x14ac:dyDescent="0.2">
      <c r="A258" s="1">
        <f ca="1">IF(COUNTIF($D258:$L258," ")=10,"",IF(VLOOKUP(MAX($A$1:A257),$A$1:C257,3,FALSE)=0,"",MAX($A$1:A257)+1))</f>
        <v>258</v>
      </c>
      <c r="B258" s="13" t="str">
        <f>$B253</f>
        <v>Клепиков В.И.</v>
      </c>
      <c r="C258" s="2" t="str">
        <f ca="1">IF($B258="","",$R$6)</f>
        <v>Пт 27.11.20</v>
      </c>
      <c r="D258" s="23" t="str">
        <f t="shared" ref="D258:K258" ca="1" si="262">IF($B258&gt;"",IF(ISERROR(SEARCH($B258,S$6))," ",MID(S$6,FIND("%курс ",S$6,FIND($B258,S$6))+6,7)&amp;"
("&amp;MID(S$6,FIND("ауд.",S$6,FIND($B258,S$6))+4,FIND("№",S$6,FIND("ауд.",S$6,FIND($B258,S$6)))-(FIND("ауд.",S$6,FIND($B258,S$6))+4))&amp;")"),"")</f>
        <v>П -9 -1
(П-402)</v>
      </c>
      <c r="E258" s="23" t="str">
        <f t="shared" ca="1" si="262"/>
        <v>С -9 -1
(П-405)</v>
      </c>
      <c r="F258" s="23" t="str">
        <f t="shared" ca="1" si="262"/>
        <v>П -9 -1
(П-402)</v>
      </c>
      <c r="G258" s="23" t="str">
        <f t="shared" ca="1" si="262"/>
        <v xml:space="preserve"> </v>
      </c>
      <c r="H258" s="23" t="str">
        <f t="shared" ca="1" si="262"/>
        <v>С -9 -1
(П-307)</v>
      </c>
      <c r="I258" s="23" t="str">
        <f t="shared" ca="1" si="262"/>
        <v>С -9 -1
(П-109)</v>
      </c>
      <c r="J258" s="23" t="str">
        <f t="shared" ca="1" si="262"/>
        <v xml:space="preserve"> </v>
      </c>
      <c r="K258" s="23" t="str">
        <f t="shared" ca="1" si="262"/>
        <v xml:space="preserve"> </v>
      </c>
      <c r="L258" s="23"/>
      <c r="M258" s="17"/>
      <c r="AD258" s="20" t="str">
        <f t="shared" ca="1" si="258"/>
        <v>Пт 27.11.20  8.00 П-402</v>
      </c>
      <c r="AE258" s="20" t="str">
        <f t="shared" ca="1" si="258"/>
        <v>Пт 27.11.20  9.40 П-405</v>
      </c>
      <c r="AF258" s="20" t="str">
        <f t="shared" ca="1" si="258"/>
        <v>Пт 27.11.20 11.20 П-402</v>
      </c>
      <c r="AG258" s="20" t="str">
        <f t="shared" ca="1" si="258"/>
        <v/>
      </c>
      <c r="AH258" s="20" t="str">
        <f t="shared" ca="1" si="258"/>
        <v>Пт 27.11.20 13.30 П-307</v>
      </c>
      <c r="AI258" s="20" t="str">
        <f t="shared" ca="1" si="258"/>
        <v>Пт 27.11.20 15.10 П-109</v>
      </c>
      <c r="AJ258" s="20" t="str">
        <f t="shared" ca="1" si="258"/>
        <v/>
      </c>
      <c r="AK258" s="20" t="e">
        <f>IF(#REF!=" ","",IF(#REF!="","",CONCATENATE($C258," ",#REF!," ",MID(#REF!,10,5))))</f>
        <v>#REF!</v>
      </c>
      <c r="AL258" s="20" t="str">
        <f t="shared" ca="1" si="202"/>
        <v/>
      </c>
      <c r="AM258" s="20" t="str">
        <f t="shared" si="202"/>
        <v/>
      </c>
      <c r="AN258" s="11" t="str">
        <f t="shared" ref="AN258:AN321" ca="1" si="263">IF(COUNTBLANK(AD258:AM258)=10,"",MID($B258,1,FIND(" ",$B258)-1))</f>
        <v>Клепиков</v>
      </c>
      <c r="AO258" s="10" t="str">
        <f t="shared" ca="1" si="241"/>
        <v>Пт 27.11.20  8.00 П-402 Клепиков</v>
      </c>
      <c r="AP258" s="10" t="str">
        <f t="shared" ca="1" si="241"/>
        <v>Пт 27.11.20  9.40 П-405 Клепиков</v>
      </c>
      <c r="AQ258" s="10" t="str">
        <f t="shared" ca="1" si="241"/>
        <v>Пт 27.11.20 11.20 П-402 Клепиков</v>
      </c>
      <c r="AR258" s="10" t="str">
        <f t="shared" ca="1" si="241"/>
        <v/>
      </c>
      <c r="AS258" s="10" t="str">
        <f t="shared" ca="1" si="241"/>
        <v>Пт 27.11.20 13.30 П-307 Клепиков</v>
      </c>
      <c r="AT258" s="10" t="str">
        <f t="shared" ca="1" si="237"/>
        <v>Пт 27.11.20 15.10 П-109 Клепиков</v>
      </c>
      <c r="AU258" s="10" t="str">
        <f t="shared" ca="1" si="237"/>
        <v/>
      </c>
      <c r="AV258" s="10" t="e">
        <f t="shared" si="237"/>
        <v>#REF!</v>
      </c>
      <c r="AW258" s="10" t="str">
        <f t="shared" ca="1" si="237"/>
        <v/>
      </c>
      <c r="AX258" s="10" t="str">
        <f t="shared" si="237"/>
        <v/>
      </c>
      <c r="AZ258" s="12">
        <f t="shared" ca="1" si="242"/>
        <v>258</v>
      </c>
      <c r="BA258" s="12">
        <f t="shared" ca="1" si="242"/>
        <v>258</v>
      </c>
      <c r="BB258" s="12">
        <f t="shared" ca="1" si="242"/>
        <v>258</v>
      </c>
      <c r="BC258" s="12" t="str">
        <f t="shared" ca="1" si="242"/>
        <v/>
      </c>
      <c r="BD258" s="12">
        <f t="shared" ca="1" si="242"/>
        <v>258</v>
      </c>
      <c r="BE258" s="12">
        <f t="shared" ca="1" si="238"/>
        <v>258</v>
      </c>
      <c r="BF258" s="12" t="str">
        <f t="shared" ca="1" si="238"/>
        <v/>
      </c>
      <c r="BG258" s="12" t="e">
        <f t="shared" si="238"/>
        <v>#REF!</v>
      </c>
      <c r="BH258" s="12" t="str">
        <f t="shared" ca="1" si="238"/>
        <v/>
      </c>
      <c r="BI258" s="12" t="str">
        <f t="shared" si="238"/>
        <v/>
      </c>
    </row>
    <row r="259" spans="1:61" ht="23.25" customHeight="1" x14ac:dyDescent="0.2">
      <c r="A259" s="1">
        <f ca="1">IF(COUNTIF($D259:$L259," ")=10,"",IF(VLOOKUP(MAX($A$1:A258),$A$1:C258,3,FALSE)=0,"",MAX($A$1:A258)+1))</f>
        <v>259</v>
      </c>
      <c r="B259" s="13" t="str">
        <f>$B253</f>
        <v>Клепиков В.И.</v>
      </c>
      <c r="C259" s="2" t="str">
        <f ca="1">IF($B259="","",$R$7)</f>
        <v>Сб 28.11.20</v>
      </c>
      <c r="D259" s="23" t="str">
        <f t="shared" ref="D259:K259" ca="1" si="264">IF($B259&gt;"",IF(ISERROR(SEARCH($B259,S$7))," ",MID(S$7,FIND("%курс ",S$7,FIND($B259,S$7))+6,7)&amp;"
("&amp;MID(S$7,FIND("ауд.",S$7,FIND($B259,S$7))+4,FIND("№",S$7,FIND("ауд.",S$7,FIND($B259,S$7)))-(FIND("ауд.",S$7,FIND($B259,S$7))+4))&amp;")"),"")</f>
        <v>С -9 -1
(П-307)</v>
      </c>
      <c r="E259" s="23" t="str">
        <f t="shared" ca="1" si="264"/>
        <v>П -9 -1
(П-102)</v>
      </c>
      <c r="F259" s="23" t="str">
        <f t="shared" ca="1" si="264"/>
        <v>СА -9-1
(П-310)</v>
      </c>
      <c r="G259" s="23" t="str">
        <f t="shared" ca="1" si="264"/>
        <v xml:space="preserve"> </v>
      </c>
      <c r="H259" s="23" t="str">
        <f t="shared" ca="1" si="264"/>
        <v xml:space="preserve"> </v>
      </c>
      <c r="I259" s="23" t="str">
        <f t="shared" ca="1" si="264"/>
        <v xml:space="preserve"> </v>
      </c>
      <c r="J259" s="23" t="str">
        <f t="shared" ca="1" si="264"/>
        <v xml:space="preserve"> </v>
      </c>
      <c r="K259" s="23" t="str">
        <f t="shared" ca="1" si="264"/>
        <v xml:space="preserve"> </v>
      </c>
      <c r="L259" s="23"/>
      <c r="M259" s="25"/>
      <c r="AD259" s="20" t="str">
        <f t="shared" ca="1" si="258"/>
        <v>Сб 28.11.20  8.00 П-307</v>
      </c>
      <c r="AE259" s="20" t="str">
        <f t="shared" ca="1" si="258"/>
        <v>Сб 28.11.20  9.40 П-102</v>
      </c>
      <c r="AF259" s="20" t="str">
        <f t="shared" ca="1" si="258"/>
        <v>Сб 28.11.20 11.20 П-310</v>
      </c>
      <c r="AG259" s="20" t="str">
        <f t="shared" ca="1" si="258"/>
        <v/>
      </c>
      <c r="AH259" s="20" t="str">
        <f t="shared" ca="1" si="258"/>
        <v/>
      </c>
      <c r="AI259" s="20" t="str">
        <f t="shared" ca="1" si="258"/>
        <v/>
      </c>
      <c r="AJ259" s="20" t="str">
        <f t="shared" ca="1" si="258"/>
        <v/>
      </c>
      <c r="AK259" s="20" t="e">
        <f>IF(#REF!=" ","",IF(#REF!="","",CONCATENATE($C259," ",#REF!," ",MID(#REF!,10,5))))</f>
        <v>#REF!</v>
      </c>
      <c r="AL259" s="20" t="str">
        <f t="shared" ref="AL259:AM322" ca="1" si="265">IF(K259=" ","",IF(K259="","",CONCATENATE($C259," ",K$1," ",MID(K259,10,5))))</f>
        <v/>
      </c>
      <c r="AM259" s="20" t="str">
        <f t="shared" si="265"/>
        <v/>
      </c>
      <c r="AN259" s="11" t="str">
        <f t="shared" ca="1" si="263"/>
        <v>Клепиков</v>
      </c>
      <c r="AO259" s="10" t="str">
        <f t="shared" ca="1" si="241"/>
        <v>Сб 28.11.20  8.00 П-307 Клепиков</v>
      </c>
      <c r="AP259" s="10" t="str">
        <f t="shared" ca="1" si="241"/>
        <v>Сб 28.11.20  9.40 П-102 Клепиков</v>
      </c>
      <c r="AQ259" s="10" t="str">
        <f t="shared" ca="1" si="241"/>
        <v>Сб 28.11.20 11.20 П-310 Клепиков</v>
      </c>
      <c r="AR259" s="10" t="str">
        <f t="shared" ca="1" si="241"/>
        <v/>
      </c>
      <c r="AS259" s="10" t="str">
        <f t="shared" ca="1" si="241"/>
        <v/>
      </c>
      <c r="AT259" s="10" t="str">
        <f t="shared" ca="1" si="237"/>
        <v/>
      </c>
      <c r="AU259" s="10" t="str">
        <f t="shared" ca="1" si="237"/>
        <v/>
      </c>
      <c r="AV259" s="10" t="e">
        <f t="shared" si="237"/>
        <v>#REF!</v>
      </c>
      <c r="AW259" s="10" t="str">
        <f t="shared" ca="1" si="237"/>
        <v/>
      </c>
      <c r="AX259" s="10" t="str">
        <f t="shared" si="237"/>
        <v/>
      </c>
      <c r="AZ259" s="12">
        <f t="shared" ca="1" si="242"/>
        <v>259</v>
      </c>
      <c r="BA259" s="12">
        <f t="shared" ca="1" si="242"/>
        <v>259</v>
      </c>
      <c r="BB259" s="12">
        <f t="shared" ca="1" si="242"/>
        <v>259</v>
      </c>
      <c r="BC259" s="12" t="str">
        <f t="shared" ca="1" si="242"/>
        <v/>
      </c>
      <c r="BD259" s="12" t="str">
        <f t="shared" ca="1" si="242"/>
        <v/>
      </c>
      <c r="BE259" s="12" t="str">
        <f t="shared" ca="1" si="238"/>
        <v/>
      </c>
      <c r="BF259" s="12" t="str">
        <f t="shared" ca="1" si="238"/>
        <v/>
      </c>
      <c r="BG259" s="12" t="e">
        <f t="shared" si="238"/>
        <v>#REF!</v>
      </c>
      <c r="BH259" s="12" t="str">
        <f t="shared" ca="1" si="238"/>
        <v/>
      </c>
      <c r="BI259" s="12" t="str">
        <f t="shared" si="238"/>
        <v/>
      </c>
    </row>
    <row r="260" spans="1:61" ht="23.25" customHeight="1" x14ac:dyDescent="0.2">
      <c r="A260" s="1">
        <f ca="1">IF(COUNTIF($D260:$L260," ")=10,"",IF(VLOOKUP(MAX($A$1:A259),$A$1:C259,3,FALSE)=0,"",MAX($A$1:A259)+1))</f>
        <v>260</v>
      </c>
      <c r="B260" s="13" t="str">
        <f>$B253</f>
        <v>Клепиков В.И.</v>
      </c>
      <c r="C260" s="2" t="str">
        <f ca="1">IF($B260="","",$R$8)</f>
        <v>Вс 29.11.20</v>
      </c>
      <c r="D260" s="23" t="str">
        <f t="shared" ref="D260:K260" ca="1" si="266">IF($B260&gt;"",IF(ISERROR(SEARCH($B260,S$8))," ",MID(S$8,FIND("%курс ",S$8,FIND($B260,S$8))+6,7)&amp;"
("&amp;MID(S$8,FIND("ауд.",S$8,FIND($B260,S$8))+4,FIND("№",S$8,FIND("ауд.",S$8,FIND($B260,S$8)))-(FIND("ауд.",S$8,FIND($B260,S$8))+4))&amp;")"),"")</f>
        <v xml:space="preserve"> </v>
      </c>
      <c r="E260" s="23" t="str">
        <f t="shared" ca="1" si="266"/>
        <v xml:space="preserve"> </v>
      </c>
      <c r="F260" s="23" t="str">
        <f t="shared" ca="1" si="266"/>
        <v xml:space="preserve"> </v>
      </c>
      <c r="G260" s="23" t="str">
        <f t="shared" ca="1" si="266"/>
        <v xml:space="preserve"> </v>
      </c>
      <c r="H260" s="23" t="str">
        <f t="shared" ca="1" si="266"/>
        <v xml:space="preserve"> </v>
      </c>
      <c r="I260" s="23" t="str">
        <f t="shared" ca="1" si="266"/>
        <v xml:space="preserve"> </v>
      </c>
      <c r="J260" s="23" t="str">
        <f t="shared" ca="1" si="266"/>
        <v xml:space="preserve"> </v>
      </c>
      <c r="K260" s="23" t="str">
        <f t="shared" ca="1" si="266"/>
        <v xml:space="preserve"> </v>
      </c>
      <c r="L260" s="23"/>
      <c r="M260" s="25"/>
      <c r="AD260" s="20" t="str">
        <f t="shared" ca="1" si="258"/>
        <v/>
      </c>
      <c r="AE260" s="20" t="str">
        <f t="shared" ca="1" si="258"/>
        <v/>
      </c>
      <c r="AF260" s="20" t="str">
        <f t="shared" ca="1" si="258"/>
        <v/>
      </c>
      <c r="AG260" s="20" t="str">
        <f t="shared" ca="1" si="258"/>
        <v/>
      </c>
      <c r="AH260" s="20" t="str">
        <f t="shared" ca="1" si="258"/>
        <v/>
      </c>
      <c r="AI260" s="20" t="str">
        <f t="shared" ca="1" si="258"/>
        <v/>
      </c>
      <c r="AJ260" s="20" t="str">
        <f t="shared" ca="1" si="258"/>
        <v/>
      </c>
      <c r="AK260" s="20" t="e">
        <f>IF(#REF!=" ","",IF(#REF!="","",CONCATENATE($C260," ",#REF!," ",MID(#REF!,10,5))))</f>
        <v>#REF!</v>
      </c>
      <c r="AL260" s="20" t="str">
        <f t="shared" ca="1" si="265"/>
        <v/>
      </c>
      <c r="AM260" s="20" t="str">
        <f t="shared" si="265"/>
        <v/>
      </c>
      <c r="AN260" s="11" t="str">
        <f t="shared" ca="1" si="263"/>
        <v>Клепиков</v>
      </c>
      <c r="AO260" s="10" t="str">
        <f t="shared" ca="1" si="241"/>
        <v/>
      </c>
      <c r="AP260" s="10" t="str">
        <f t="shared" ca="1" si="241"/>
        <v/>
      </c>
      <c r="AQ260" s="10" t="str">
        <f t="shared" ca="1" si="241"/>
        <v/>
      </c>
      <c r="AR260" s="10" t="str">
        <f t="shared" ca="1" si="241"/>
        <v/>
      </c>
      <c r="AS260" s="10" t="str">
        <f t="shared" ca="1" si="241"/>
        <v/>
      </c>
      <c r="AT260" s="10" t="str">
        <f t="shared" ca="1" si="237"/>
        <v/>
      </c>
      <c r="AU260" s="10" t="str">
        <f t="shared" ca="1" si="237"/>
        <v/>
      </c>
      <c r="AV260" s="10" t="e">
        <f t="shared" si="237"/>
        <v>#REF!</v>
      </c>
      <c r="AW260" s="10" t="str">
        <f t="shared" ca="1" si="237"/>
        <v/>
      </c>
      <c r="AX260" s="10" t="str">
        <f t="shared" si="237"/>
        <v/>
      </c>
      <c r="AZ260" s="12" t="str">
        <f t="shared" ca="1" si="242"/>
        <v/>
      </c>
      <c r="BA260" s="12" t="str">
        <f t="shared" ca="1" si="242"/>
        <v/>
      </c>
      <c r="BB260" s="12" t="str">
        <f t="shared" ca="1" si="242"/>
        <v/>
      </c>
      <c r="BC260" s="12" t="str">
        <f t="shared" ca="1" si="242"/>
        <v/>
      </c>
      <c r="BD260" s="12" t="str">
        <f t="shared" ca="1" si="242"/>
        <v/>
      </c>
      <c r="BE260" s="12" t="str">
        <f t="shared" ca="1" si="238"/>
        <v/>
      </c>
      <c r="BF260" s="12" t="str">
        <f t="shared" ca="1" si="238"/>
        <v/>
      </c>
      <c r="BG260" s="12" t="e">
        <f t="shared" si="238"/>
        <v>#REF!</v>
      </c>
      <c r="BH260" s="12" t="str">
        <f t="shared" ca="1" si="238"/>
        <v/>
      </c>
      <c r="BI260" s="12" t="str">
        <f t="shared" si="238"/>
        <v/>
      </c>
    </row>
    <row r="261" spans="1:61" ht="23.25" customHeight="1" x14ac:dyDescent="0.2">
      <c r="A261" s="1">
        <f ca="1">IF(COUNTIF($D261:$L261," ")=10,"",IF(VLOOKUP(MAX($A$1:A260),$A$1:C260,3,FALSE)=0,"",MAX($A$1:A260)+1))</f>
        <v>261</v>
      </c>
      <c r="C261" s="2"/>
      <c r="D261" s="23"/>
      <c r="E261" s="23"/>
      <c r="F261" s="23"/>
      <c r="G261" s="23"/>
      <c r="H261" s="23"/>
      <c r="I261" s="23"/>
      <c r="J261" s="23"/>
      <c r="K261" s="23"/>
      <c r="L261" s="23"/>
      <c r="M261" s="25"/>
      <c r="AD261" s="20"/>
      <c r="AE261" s="20"/>
      <c r="AF261" s="20"/>
      <c r="AG261" s="20"/>
      <c r="AH261" s="20"/>
      <c r="AI261" s="20"/>
      <c r="AJ261" s="20"/>
      <c r="AK261" s="20"/>
      <c r="AL261" s="20"/>
      <c r="AM261" s="20"/>
      <c r="AN261" s="11" t="str">
        <f t="shared" si="263"/>
        <v/>
      </c>
      <c r="AO261" s="10" t="str">
        <f t="shared" si="241"/>
        <v/>
      </c>
      <c r="AP261" s="10" t="str">
        <f t="shared" si="241"/>
        <v/>
      </c>
      <c r="AQ261" s="10" t="str">
        <f t="shared" si="241"/>
        <v/>
      </c>
      <c r="AR261" s="10" t="str">
        <f t="shared" si="241"/>
        <v/>
      </c>
      <c r="AS261" s="10" t="str">
        <f t="shared" si="241"/>
        <v/>
      </c>
      <c r="AT261" s="10" t="str">
        <f t="shared" si="237"/>
        <v/>
      </c>
      <c r="AU261" s="10" t="str">
        <f t="shared" si="237"/>
        <v/>
      </c>
      <c r="AV261" s="10" t="str">
        <f t="shared" si="237"/>
        <v/>
      </c>
      <c r="AW261" s="10" t="str">
        <f t="shared" si="237"/>
        <v/>
      </c>
      <c r="AX261" s="10" t="str">
        <f t="shared" si="237"/>
        <v/>
      </c>
      <c r="AZ261" s="12" t="str">
        <f t="shared" si="242"/>
        <v/>
      </c>
      <c r="BA261" s="12" t="str">
        <f t="shared" si="242"/>
        <v/>
      </c>
      <c r="BB261" s="12" t="str">
        <f t="shared" si="242"/>
        <v/>
      </c>
      <c r="BC261" s="12" t="str">
        <f t="shared" si="242"/>
        <v/>
      </c>
      <c r="BD261" s="12" t="str">
        <f t="shared" si="242"/>
        <v/>
      </c>
      <c r="BE261" s="12" t="str">
        <f t="shared" si="238"/>
        <v/>
      </c>
      <c r="BF261" s="12" t="str">
        <f t="shared" si="238"/>
        <v/>
      </c>
      <c r="BG261" s="12" t="str">
        <f t="shared" si="238"/>
        <v/>
      </c>
      <c r="BH261" s="12" t="str">
        <f t="shared" si="238"/>
        <v/>
      </c>
      <c r="BI261" s="12" t="str">
        <f t="shared" si="238"/>
        <v/>
      </c>
    </row>
    <row r="262" spans="1:61" ht="23.25" customHeight="1" x14ac:dyDescent="0.2">
      <c r="A262" s="1">
        <f ca="1">IF(COUNTIF($D263:$L269," ")=70,"",MAX($A$1:A261)+1)</f>
        <v>262</v>
      </c>
      <c r="B262" s="2" t="str">
        <f>IF($C262="","",$C262)</f>
        <v>Клепикова Т.В.</v>
      </c>
      <c r="C262" s="3" t="str">
        <f>IF(ISERROR(VLOOKUP((ROW()-1)/9+1,'[1]Преподавательский состав'!$A$2:$B$181,2,FALSE)),"",VLOOKUP((ROW()-1)/9+1,'[1]Преподавательский состав'!$A$2:$B$181,2,FALSE))</f>
        <v>Клепикова Т.В.</v>
      </c>
      <c r="D262" s="3" t="str">
        <f>IF($C262="","",T(" 8.00"))</f>
        <v xml:space="preserve"> 8.00</v>
      </c>
      <c r="E262" s="3" t="str">
        <f>IF($C262="","",T(" 9.40"))</f>
        <v xml:space="preserve"> 9.40</v>
      </c>
      <c r="F262" s="3" t="str">
        <f>IF($C262="","",T("11.20"))</f>
        <v>11.20</v>
      </c>
      <c r="G262" s="4" t="str">
        <f>IF($C262="","",T(""))</f>
        <v/>
      </c>
      <c r="H262" s="4" t="str">
        <f>IF($C262="","",T("13.30"))</f>
        <v>13.30</v>
      </c>
      <c r="I262" s="4" t="str">
        <f>IF($C262="","",T("15.10"))</f>
        <v>15.10</v>
      </c>
      <c r="J262" s="3" t="str">
        <f>IF($C262="","",T("17.00"))</f>
        <v>17.00</v>
      </c>
      <c r="K262" s="3" t="str">
        <f>IF($C262="","",T("18.40"))</f>
        <v>18.40</v>
      </c>
      <c r="L262" s="3"/>
      <c r="M262" s="25"/>
      <c r="AD262" s="20"/>
      <c r="AE262" s="20"/>
      <c r="AF262" s="20"/>
      <c r="AG262" s="20"/>
      <c r="AH262" s="20"/>
      <c r="AI262" s="20"/>
      <c r="AJ262" s="20"/>
      <c r="AK262" s="20"/>
      <c r="AL262" s="20"/>
      <c r="AM262" s="20"/>
      <c r="AN262" s="11" t="str">
        <f t="shared" si="263"/>
        <v/>
      </c>
      <c r="AO262" s="10" t="str">
        <f t="shared" si="241"/>
        <v/>
      </c>
      <c r="AP262" s="10" t="str">
        <f t="shared" si="241"/>
        <v/>
      </c>
      <c r="AQ262" s="10" t="str">
        <f t="shared" si="241"/>
        <v/>
      </c>
      <c r="AR262" s="10" t="str">
        <f t="shared" si="241"/>
        <v/>
      </c>
      <c r="AS262" s="10" t="str">
        <f t="shared" si="241"/>
        <v/>
      </c>
      <c r="AT262" s="10" t="str">
        <f t="shared" si="237"/>
        <v/>
      </c>
      <c r="AU262" s="10" t="str">
        <f t="shared" si="237"/>
        <v/>
      </c>
      <c r="AV262" s="10" t="str">
        <f t="shared" si="237"/>
        <v/>
      </c>
      <c r="AW262" s="10" t="str">
        <f t="shared" si="237"/>
        <v/>
      </c>
      <c r="AX262" s="10" t="str">
        <f t="shared" si="237"/>
        <v/>
      </c>
      <c r="AZ262" s="12" t="str">
        <f t="shared" si="242"/>
        <v/>
      </c>
      <c r="BA262" s="12" t="str">
        <f t="shared" si="242"/>
        <v/>
      </c>
      <c r="BB262" s="12" t="str">
        <f t="shared" si="242"/>
        <v/>
      </c>
      <c r="BC262" s="12" t="str">
        <f t="shared" si="242"/>
        <v/>
      </c>
      <c r="BD262" s="12" t="str">
        <f t="shared" si="242"/>
        <v/>
      </c>
      <c r="BE262" s="12" t="str">
        <f t="shared" si="238"/>
        <v/>
      </c>
      <c r="BF262" s="12" t="str">
        <f t="shared" si="238"/>
        <v/>
      </c>
      <c r="BG262" s="12" t="str">
        <f t="shared" si="238"/>
        <v/>
      </c>
      <c r="BH262" s="12" t="str">
        <f t="shared" si="238"/>
        <v/>
      </c>
      <c r="BI262" s="12" t="str">
        <f t="shared" si="238"/>
        <v/>
      </c>
    </row>
    <row r="263" spans="1:61" ht="23.25" customHeight="1" x14ac:dyDescent="0.2">
      <c r="A263" s="1">
        <f ca="1">IF(COUNTIF($D263:$L263," ")=10,"",IF(VLOOKUP(MAX($A$1:A262),$A$1:C262,3,FALSE)=0,"",MAX($A$1:A262)+1))</f>
        <v>263</v>
      </c>
      <c r="B263" s="13" t="str">
        <f>$B262</f>
        <v>Клепикова Т.В.</v>
      </c>
      <c r="C263" s="2" t="str">
        <f ca="1">IF($B263="","",$R$2)</f>
        <v>Пн 23.11.20</v>
      </c>
      <c r="D263" s="14" t="str">
        <f t="shared" ref="D263:K263" ca="1" si="267">IF($B263&gt;"",IF(ISERROR(SEARCH($B263,S$2))," ",MID(S$2,FIND("%курс ",S$2,FIND($B263,S$2))+6,7)&amp;"
("&amp;MID(S$2,FIND("ауд.",S$2,FIND($B263,S$2))+4,FIND("№",S$2,FIND("ауд.",S$2,FIND($B263,S$2)))-(FIND("ауд.",S$2,FIND($B263,S$2))+4))&amp;")"),"")</f>
        <v>СА -9-1
(П-411)</v>
      </c>
      <c r="E263" s="14" t="str">
        <f t="shared" ca="1" si="267"/>
        <v>С -9 -1
(П-405)</v>
      </c>
      <c r="F263" s="14" t="str">
        <f t="shared" ca="1" si="267"/>
        <v xml:space="preserve"> </v>
      </c>
      <c r="G263" s="14" t="str">
        <f t="shared" ca="1" si="267"/>
        <v xml:space="preserve"> </v>
      </c>
      <c r="H263" s="14" t="str">
        <f t="shared" ca="1" si="267"/>
        <v xml:space="preserve"> </v>
      </c>
      <c r="I263" s="14" t="str">
        <f t="shared" ca="1" si="267"/>
        <v xml:space="preserve"> </v>
      </c>
      <c r="J263" s="14" t="str">
        <f t="shared" ca="1" si="267"/>
        <v xml:space="preserve"> </v>
      </c>
      <c r="K263" s="14" t="str">
        <f t="shared" ca="1" si="267"/>
        <v xml:space="preserve"> </v>
      </c>
      <c r="L263" s="14"/>
      <c r="M263" s="25"/>
      <c r="AD263" s="20" t="str">
        <f t="shared" ref="AD263:AJ269" ca="1" si="268">IF(D263=" ","",IF(D263="","",CONCATENATE($C263," ",D$1," ",MID(D263,10,5))))</f>
        <v>Пн 23.11.20  8.00 П-411</v>
      </c>
      <c r="AE263" s="20" t="str">
        <f t="shared" ca="1" si="268"/>
        <v>Пн 23.11.20  9.40 П-405</v>
      </c>
      <c r="AF263" s="20" t="str">
        <f t="shared" ca="1" si="268"/>
        <v/>
      </c>
      <c r="AG263" s="20" t="str">
        <f t="shared" ca="1" si="268"/>
        <v/>
      </c>
      <c r="AH263" s="20" t="str">
        <f t="shared" ca="1" si="268"/>
        <v/>
      </c>
      <c r="AI263" s="20" t="str">
        <f t="shared" ca="1" si="268"/>
        <v/>
      </c>
      <c r="AJ263" s="20" t="str">
        <f t="shared" ca="1" si="268"/>
        <v/>
      </c>
      <c r="AK263" s="20" t="e">
        <f>IF(#REF!=" ","",IF(#REF!="","",CONCATENATE($C263," ",#REF!," ",MID(#REF!,10,5))))</f>
        <v>#REF!</v>
      </c>
      <c r="AL263" s="20" t="str">
        <f t="shared" ca="1" si="265"/>
        <v/>
      </c>
      <c r="AM263" s="20" t="str">
        <f t="shared" si="265"/>
        <v/>
      </c>
      <c r="AN263" s="11" t="str">
        <f t="shared" ca="1" si="263"/>
        <v>Клепикова</v>
      </c>
      <c r="AO263" s="10" t="str">
        <f t="shared" ca="1" si="241"/>
        <v>Пн 23.11.20  8.00 П-411 Клепикова</v>
      </c>
      <c r="AP263" s="10" t="str">
        <f t="shared" ca="1" si="241"/>
        <v>Пн 23.11.20  9.40 П-405 Клепикова</v>
      </c>
      <c r="AQ263" s="10" t="str">
        <f t="shared" ca="1" si="241"/>
        <v/>
      </c>
      <c r="AR263" s="10" t="str">
        <f t="shared" ca="1" si="241"/>
        <v/>
      </c>
      <c r="AS263" s="10" t="str">
        <f t="shared" ca="1" si="241"/>
        <v/>
      </c>
      <c r="AT263" s="10" t="str">
        <f t="shared" ca="1" si="237"/>
        <v/>
      </c>
      <c r="AU263" s="10" t="str">
        <f t="shared" ca="1" si="237"/>
        <v/>
      </c>
      <c r="AV263" s="10" t="e">
        <f t="shared" si="237"/>
        <v>#REF!</v>
      </c>
      <c r="AW263" s="10" t="str">
        <f t="shared" ca="1" si="237"/>
        <v/>
      </c>
      <c r="AX263" s="10" t="str">
        <f t="shared" si="237"/>
        <v/>
      </c>
      <c r="AZ263" s="12">
        <f t="shared" ca="1" si="242"/>
        <v>263</v>
      </c>
      <c r="BA263" s="12">
        <f t="shared" ca="1" si="242"/>
        <v>263</v>
      </c>
      <c r="BB263" s="12" t="str">
        <f t="shared" ca="1" si="242"/>
        <v/>
      </c>
      <c r="BC263" s="12" t="str">
        <f t="shared" ca="1" si="242"/>
        <v/>
      </c>
      <c r="BD263" s="12" t="str">
        <f t="shared" ca="1" si="242"/>
        <v/>
      </c>
      <c r="BE263" s="12" t="str">
        <f t="shared" ca="1" si="238"/>
        <v/>
      </c>
      <c r="BF263" s="12" t="str">
        <f t="shared" ca="1" si="238"/>
        <v/>
      </c>
      <c r="BG263" s="12" t="e">
        <f t="shared" si="238"/>
        <v>#REF!</v>
      </c>
      <c r="BH263" s="12" t="str">
        <f t="shared" ca="1" si="238"/>
        <v/>
      </c>
      <c r="BI263" s="12" t="str">
        <f t="shared" si="238"/>
        <v/>
      </c>
    </row>
    <row r="264" spans="1:61" ht="23.25" customHeight="1" x14ac:dyDescent="0.2">
      <c r="A264" s="1">
        <f ca="1">IF(COUNTIF($D264:$L264," ")=10,"",IF(VLOOKUP(MAX($A$1:A263),$A$1:C263,3,FALSE)=0,"",MAX($A$1:A263)+1))</f>
        <v>264</v>
      </c>
      <c r="B264" s="13" t="str">
        <f>$B262</f>
        <v>Клепикова Т.В.</v>
      </c>
      <c r="C264" s="2" t="str">
        <f ca="1">IF($B264="","",$R$3)</f>
        <v>Вт 24.11.20</v>
      </c>
      <c r="D264" s="14" t="str">
        <f t="shared" ref="D264:K264" ca="1" si="269">IF($B264&gt;"",IF(ISERROR(SEARCH($B264,S$3))," ",MID(S$3,FIND("%курс ",S$3,FIND($B264,S$3))+6,7)&amp;"
("&amp;MID(S$3,FIND("ауд.",S$3,FIND($B264,S$3))+4,FIND("№",S$3,FIND("ауд.",S$3,FIND($B264,S$3)))-(FIND("ауд.",S$3,FIND($B264,S$3))+4))&amp;")"),"")</f>
        <v xml:space="preserve"> </v>
      </c>
      <c r="E264" s="14" t="str">
        <f t="shared" ca="1" si="269"/>
        <v xml:space="preserve"> </v>
      </c>
      <c r="F264" s="14" t="str">
        <f t="shared" ca="1" si="269"/>
        <v xml:space="preserve"> </v>
      </c>
      <c r="G264" s="14" t="str">
        <f t="shared" ca="1" si="269"/>
        <v xml:space="preserve"> </v>
      </c>
      <c r="H264" s="14" t="str">
        <f t="shared" ca="1" si="269"/>
        <v xml:space="preserve"> </v>
      </c>
      <c r="I264" s="14" t="str">
        <f t="shared" ca="1" si="269"/>
        <v xml:space="preserve"> </v>
      </c>
      <c r="J264" s="14" t="str">
        <f t="shared" ca="1" si="269"/>
        <v xml:space="preserve"> </v>
      </c>
      <c r="K264" s="14" t="str">
        <f t="shared" ca="1" si="269"/>
        <v xml:space="preserve"> </v>
      </c>
      <c r="L264" s="14"/>
      <c r="M264" s="25"/>
      <c r="AD264" s="20" t="str">
        <f t="shared" ca="1" si="268"/>
        <v/>
      </c>
      <c r="AE264" s="20" t="str">
        <f t="shared" ca="1" si="268"/>
        <v/>
      </c>
      <c r="AF264" s="20" t="str">
        <f t="shared" ca="1" si="268"/>
        <v/>
      </c>
      <c r="AG264" s="20" t="str">
        <f t="shared" ca="1" si="268"/>
        <v/>
      </c>
      <c r="AH264" s="20" t="str">
        <f t="shared" ca="1" si="268"/>
        <v/>
      </c>
      <c r="AI264" s="20" t="str">
        <f t="shared" ca="1" si="268"/>
        <v/>
      </c>
      <c r="AJ264" s="20" t="str">
        <f t="shared" ca="1" si="268"/>
        <v/>
      </c>
      <c r="AK264" s="20" t="e">
        <f>IF(#REF!=" ","",IF(#REF!="","",CONCATENATE($C264," ",#REF!," ",MID(#REF!,10,5))))</f>
        <v>#REF!</v>
      </c>
      <c r="AL264" s="20" t="str">
        <f t="shared" ca="1" si="265"/>
        <v/>
      </c>
      <c r="AM264" s="20" t="str">
        <f t="shared" si="265"/>
        <v/>
      </c>
      <c r="AN264" s="11" t="str">
        <f t="shared" ca="1" si="263"/>
        <v>Клепикова</v>
      </c>
      <c r="AO264" s="10" t="str">
        <f t="shared" ca="1" si="241"/>
        <v/>
      </c>
      <c r="AP264" s="10" t="str">
        <f t="shared" ca="1" si="241"/>
        <v/>
      </c>
      <c r="AQ264" s="10" t="str">
        <f t="shared" ca="1" si="241"/>
        <v/>
      </c>
      <c r="AR264" s="10" t="str">
        <f t="shared" ca="1" si="241"/>
        <v/>
      </c>
      <c r="AS264" s="10" t="str">
        <f t="shared" ca="1" si="241"/>
        <v/>
      </c>
      <c r="AT264" s="10" t="str">
        <f t="shared" ca="1" si="237"/>
        <v/>
      </c>
      <c r="AU264" s="10" t="str">
        <f t="shared" ca="1" si="237"/>
        <v/>
      </c>
      <c r="AV264" s="10" t="e">
        <f t="shared" si="237"/>
        <v>#REF!</v>
      </c>
      <c r="AW264" s="10" t="str">
        <f t="shared" ca="1" si="237"/>
        <v/>
      </c>
      <c r="AX264" s="10" t="str">
        <f t="shared" si="237"/>
        <v/>
      </c>
      <c r="AZ264" s="12" t="str">
        <f t="shared" ca="1" si="242"/>
        <v/>
      </c>
      <c r="BA264" s="12" t="str">
        <f t="shared" ca="1" si="242"/>
        <v/>
      </c>
      <c r="BB264" s="12" t="str">
        <f t="shared" ca="1" si="242"/>
        <v/>
      </c>
      <c r="BC264" s="12" t="str">
        <f t="shared" ca="1" si="242"/>
        <v/>
      </c>
      <c r="BD264" s="12" t="str">
        <f t="shared" ca="1" si="242"/>
        <v/>
      </c>
      <c r="BE264" s="12" t="str">
        <f t="shared" ca="1" si="238"/>
        <v/>
      </c>
      <c r="BF264" s="12" t="str">
        <f t="shared" ca="1" si="238"/>
        <v/>
      </c>
      <c r="BG264" s="12" t="e">
        <f t="shared" si="238"/>
        <v>#REF!</v>
      </c>
      <c r="BH264" s="12" t="str">
        <f t="shared" ca="1" si="238"/>
        <v/>
      </c>
      <c r="BI264" s="12" t="str">
        <f t="shared" si="238"/>
        <v/>
      </c>
    </row>
    <row r="265" spans="1:61" ht="23.25" customHeight="1" x14ac:dyDescent="0.2">
      <c r="A265" s="1">
        <f ca="1">IF(COUNTIF($D265:$L265," ")=10,"",IF(VLOOKUP(MAX($A$1:A264),$A$1:C264,3,FALSE)=0,"",MAX($A$1:A264)+1))</f>
        <v>265</v>
      </c>
      <c r="B265" s="13" t="str">
        <f>$B262</f>
        <v>Клепикова Т.В.</v>
      </c>
      <c r="C265" s="2" t="str">
        <f ca="1">IF($B265="","",$R$4)</f>
        <v>Ср 25.11.20</v>
      </c>
      <c r="D265" s="14" t="str">
        <f t="shared" ref="D265:K265" ca="1" si="270">IF($B265&gt;"",IF(ISERROR(SEARCH($B265,S$4))," ",MID(S$4,FIND("%курс ",S$4,FIND($B265,S$4))+6,7)&amp;"
("&amp;MID(S$4,FIND("ауд.",S$4,FIND($B265,S$4))+4,FIND("№",S$4,FIND("ауд.",S$4,FIND($B265,S$4)))-(FIND("ауд.",S$4,FIND($B265,S$4))+4))&amp;")"),"")</f>
        <v>ЗИ -9-1
(П-411)</v>
      </c>
      <c r="E265" s="14" t="str">
        <f t="shared" ca="1" si="270"/>
        <v>С -9 -1
(П-401)</v>
      </c>
      <c r="F265" s="14" t="str">
        <f t="shared" ca="1" si="270"/>
        <v>СА -9-1
(П-405)</v>
      </c>
      <c r="G265" s="14" t="str">
        <f t="shared" ca="1" si="270"/>
        <v xml:space="preserve"> </v>
      </c>
      <c r="H265" s="14" t="str">
        <f t="shared" ca="1" si="270"/>
        <v xml:space="preserve"> </v>
      </c>
      <c r="I265" s="14" t="str">
        <f t="shared" ca="1" si="270"/>
        <v xml:space="preserve"> </v>
      </c>
      <c r="J265" s="14" t="str">
        <f t="shared" ca="1" si="270"/>
        <v xml:space="preserve"> </v>
      </c>
      <c r="K265" s="14" t="str">
        <f t="shared" ca="1" si="270"/>
        <v xml:space="preserve"> </v>
      </c>
      <c r="L265" s="14"/>
      <c r="M265" s="25"/>
      <c r="AD265" s="20" t="str">
        <f t="shared" ca="1" si="268"/>
        <v>Ср 25.11.20  8.00 П-411</v>
      </c>
      <c r="AE265" s="20" t="str">
        <f t="shared" ca="1" si="268"/>
        <v>Ср 25.11.20  9.40 П-401</v>
      </c>
      <c r="AF265" s="20" t="str">
        <f t="shared" ca="1" si="268"/>
        <v>Ср 25.11.20 11.20 П-405</v>
      </c>
      <c r="AG265" s="20" t="str">
        <f t="shared" ca="1" si="268"/>
        <v/>
      </c>
      <c r="AH265" s="20" t="str">
        <f t="shared" ca="1" si="268"/>
        <v/>
      </c>
      <c r="AI265" s="20" t="str">
        <f t="shared" ca="1" si="268"/>
        <v/>
      </c>
      <c r="AJ265" s="20" t="str">
        <f t="shared" ca="1" si="268"/>
        <v/>
      </c>
      <c r="AK265" s="20" t="e">
        <f>IF(#REF!=" ","",IF(#REF!="","",CONCATENATE($C265," ",#REF!," ",MID(#REF!,10,5))))</f>
        <v>#REF!</v>
      </c>
      <c r="AL265" s="20" t="str">
        <f t="shared" ca="1" si="265"/>
        <v/>
      </c>
      <c r="AM265" s="20" t="str">
        <f t="shared" si="265"/>
        <v/>
      </c>
      <c r="AN265" s="11" t="str">
        <f t="shared" ca="1" si="263"/>
        <v>Клепикова</v>
      </c>
      <c r="AO265" s="10" t="str">
        <f t="shared" ca="1" si="241"/>
        <v>Ср 25.11.20  8.00 П-411 Клепикова</v>
      </c>
      <c r="AP265" s="10" t="str">
        <f t="shared" ca="1" si="241"/>
        <v>Ср 25.11.20  9.40 П-401 Клепикова</v>
      </c>
      <c r="AQ265" s="10" t="str">
        <f t="shared" ca="1" si="241"/>
        <v>Ср 25.11.20 11.20 П-405 Клепикова</v>
      </c>
      <c r="AR265" s="10" t="str">
        <f t="shared" ca="1" si="241"/>
        <v/>
      </c>
      <c r="AS265" s="10" t="str">
        <f t="shared" ca="1" si="241"/>
        <v/>
      </c>
      <c r="AT265" s="10" t="str">
        <f t="shared" ca="1" si="237"/>
        <v/>
      </c>
      <c r="AU265" s="10" t="str">
        <f t="shared" ca="1" si="237"/>
        <v/>
      </c>
      <c r="AV265" s="10" t="e">
        <f t="shared" si="237"/>
        <v>#REF!</v>
      </c>
      <c r="AW265" s="10" t="str">
        <f t="shared" ca="1" si="237"/>
        <v/>
      </c>
      <c r="AX265" s="10" t="str">
        <f t="shared" si="237"/>
        <v/>
      </c>
      <c r="AZ265" s="12">
        <f t="shared" ca="1" si="242"/>
        <v>265</v>
      </c>
      <c r="BA265" s="12">
        <f t="shared" ca="1" si="242"/>
        <v>265</v>
      </c>
      <c r="BB265" s="12">
        <f t="shared" ca="1" si="242"/>
        <v>265</v>
      </c>
      <c r="BC265" s="12" t="str">
        <f t="shared" ca="1" si="242"/>
        <v/>
      </c>
      <c r="BD265" s="12" t="str">
        <f t="shared" ca="1" si="242"/>
        <v/>
      </c>
      <c r="BE265" s="12" t="str">
        <f t="shared" ca="1" si="238"/>
        <v/>
      </c>
      <c r="BF265" s="12" t="str">
        <f t="shared" ca="1" si="238"/>
        <v/>
      </c>
      <c r="BG265" s="12" t="e">
        <f t="shared" si="238"/>
        <v>#REF!</v>
      </c>
      <c r="BH265" s="12" t="str">
        <f t="shared" ca="1" si="238"/>
        <v/>
      </c>
      <c r="BI265" s="12" t="str">
        <f t="shared" si="238"/>
        <v/>
      </c>
    </row>
    <row r="266" spans="1:61" ht="23.25" customHeight="1" x14ac:dyDescent="0.2">
      <c r="A266" s="1">
        <f ca="1">IF(COUNTIF($D266:$L266," ")=10,"",IF(VLOOKUP(MAX($A$1:A265),$A$1:C265,3,FALSE)=0,"",MAX($A$1:A265)+1))</f>
        <v>266</v>
      </c>
      <c r="B266" s="13" t="str">
        <f>$B262</f>
        <v>Клепикова Т.В.</v>
      </c>
      <c r="C266" s="2" t="str">
        <f ca="1">IF($B266="","",$R$5)</f>
        <v>Чт 26.11.20</v>
      </c>
      <c r="D266" s="23" t="str">
        <f t="shared" ref="D266:K266" ca="1" si="271">IF($B266&gt;"",IF(ISERROR(SEARCH($B266,S$5))," ",MID(S$5,FIND("%курс ",S$5,FIND($B266,S$5))+6,7)&amp;"
("&amp;MID(S$5,FIND("ауд.",S$5,FIND($B266,S$5))+4,FIND("№",S$5,FIND("ауд.",S$5,FIND($B266,S$5)))-(FIND("ауд.",S$5,FIND($B266,S$5))+4))&amp;")"),"")</f>
        <v xml:space="preserve"> </v>
      </c>
      <c r="E266" s="23" t="str">
        <f t="shared" ca="1" si="271"/>
        <v>С -9 -1
(П-411)</v>
      </c>
      <c r="F266" s="23" t="str">
        <f t="shared" ca="1" si="271"/>
        <v>С -9 -1
(П-407)</v>
      </c>
      <c r="G266" s="23" t="str">
        <f t="shared" ca="1" si="271"/>
        <v xml:space="preserve"> </v>
      </c>
      <c r="H266" s="23" t="str">
        <f t="shared" ca="1" si="271"/>
        <v xml:space="preserve"> </v>
      </c>
      <c r="I266" s="23" t="str">
        <f t="shared" ca="1" si="271"/>
        <v xml:space="preserve"> </v>
      </c>
      <c r="J266" s="23" t="str">
        <f t="shared" ca="1" si="271"/>
        <v xml:space="preserve"> </v>
      </c>
      <c r="K266" s="23" t="str">
        <f t="shared" ca="1" si="271"/>
        <v xml:space="preserve"> </v>
      </c>
      <c r="L266" s="23"/>
      <c r="M266" s="17"/>
      <c r="AD266" s="20" t="str">
        <f t="shared" ca="1" si="268"/>
        <v/>
      </c>
      <c r="AE266" s="20" t="str">
        <f t="shared" ca="1" si="268"/>
        <v>Чт 26.11.20  9.40 П-411</v>
      </c>
      <c r="AF266" s="20" t="str">
        <f t="shared" ca="1" si="268"/>
        <v>Чт 26.11.20 11.20 П-407</v>
      </c>
      <c r="AG266" s="20" t="str">
        <f t="shared" ca="1" si="268"/>
        <v/>
      </c>
      <c r="AH266" s="20" t="str">
        <f t="shared" ca="1" si="268"/>
        <v/>
      </c>
      <c r="AI266" s="20" t="str">
        <f t="shared" ca="1" si="268"/>
        <v/>
      </c>
      <c r="AJ266" s="20" t="str">
        <f t="shared" ca="1" si="268"/>
        <v/>
      </c>
      <c r="AK266" s="20" t="e">
        <f>IF(#REF!=" ","",IF(#REF!="","",CONCATENATE($C266," ",#REF!," ",MID(#REF!,10,5))))</f>
        <v>#REF!</v>
      </c>
      <c r="AL266" s="20" t="str">
        <f t="shared" ca="1" si="265"/>
        <v/>
      </c>
      <c r="AM266" s="20" t="str">
        <f t="shared" si="265"/>
        <v/>
      </c>
      <c r="AN266" s="11" t="str">
        <f t="shared" ca="1" si="263"/>
        <v>Клепикова</v>
      </c>
      <c r="AO266" s="10" t="str">
        <f t="shared" ca="1" si="241"/>
        <v/>
      </c>
      <c r="AP266" s="10" t="str">
        <f t="shared" ca="1" si="241"/>
        <v>Чт 26.11.20  9.40 П-411 Клепикова</v>
      </c>
      <c r="AQ266" s="10" t="str">
        <f t="shared" ca="1" si="241"/>
        <v>Чт 26.11.20 11.20 П-407 Клепикова</v>
      </c>
      <c r="AR266" s="10" t="str">
        <f t="shared" ca="1" si="241"/>
        <v/>
      </c>
      <c r="AS266" s="10" t="str">
        <f t="shared" ca="1" si="241"/>
        <v/>
      </c>
      <c r="AT266" s="10" t="str">
        <f t="shared" ca="1" si="237"/>
        <v/>
      </c>
      <c r="AU266" s="10" t="str">
        <f t="shared" ca="1" si="237"/>
        <v/>
      </c>
      <c r="AV266" s="10" t="e">
        <f t="shared" si="237"/>
        <v>#REF!</v>
      </c>
      <c r="AW266" s="10" t="str">
        <f t="shared" ca="1" si="237"/>
        <v/>
      </c>
      <c r="AX266" s="10" t="str">
        <f t="shared" si="237"/>
        <v/>
      </c>
      <c r="AZ266" s="12" t="str">
        <f t="shared" ca="1" si="242"/>
        <v/>
      </c>
      <c r="BA266" s="12">
        <f t="shared" ca="1" si="242"/>
        <v>266</v>
      </c>
      <c r="BB266" s="12">
        <f t="shared" ca="1" si="242"/>
        <v>266</v>
      </c>
      <c r="BC266" s="12" t="str">
        <f t="shared" ca="1" si="242"/>
        <v/>
      </c>
      <c r="BD266" s="12" t="str">
        <f t="shared" ca="1" si="242"/>
        <v/>
      </c>
      <c r="BE266" s="12" t="str">
        <f t="shared" ca="1" si="238"/>
        <v/>
      </c>
      <c r="BF266" s="12" t="str">
        <f t="shared" ca="1" si="238"/>
        <v/>
      </c>
      <c r="BG266" s="12" t="e">
        <f t="shared" si="238"/>
        <v>#REF!</v>
      </c>
      <c r="BH266" s="12" t="str">
        <f t="shared" ca="1" si="238"/>
        <v/>
      </c>
      <c r="BI266" s="12" t="str">
        <f t="shared" si="238"/>
        <v/>
      </c>
    </row>
    <row r="267" spans="1:61" ht="23.25" customHeight="1" x14ac:dyDescent="0.2">
      <c r="A267" s="1">
        <f ca="1">IF(COUNTIF($D267:$L267," ")=10,"",IF(VLOOKUP(MAX($A$1:A266),$A$1:C266,3,FALSE)=0,"",MAX($A$1:A266)+1))</f>
        <v>267</v>
      </c>
      <c r="B267" s="13" t="str">
        <f>$B262</f>
        <v>Клепикова Т.В.</v>
      </c>
      <c r="C267" s="2" t="str">
        <f ca="1">IF($B267="","",$R$6)</f>
        <v>Пт 27.11.20</v>
      </c>
      <c r="D267" s="23" t="str">
        <f t="shared" ref="D267:K267" ca="1" si="272">IF($B267&gt;"",IF(ISERROR(SEARCH($B267,S$6))," ",MID(S$6,FIND("%курс ",S$6,FIND($B267,S$6))+6,7)&amp;"
("&amp;MID(S$6,FIND("ауд.",S$6,FIND($B267,S$6))+4,FIND("№",S$6,FIND("ауд.",S$6,FIND($B267,S$6)))-(FIND("ауд.",S$6,FIND($B267,S$6))+4))&amp;")"),"")</f>
        <v xml:space="preserve"> </v>
      </c>
      <c r="E267" s="23" t="str">
        <f t="shared" ca="1" si="272"/>
        <v xml:space="preserve"> </v>
      </c>
      <c r="F267" s="23" t="str">
        <f t="shared" ca="1" si="272"/>
        <v>СА -9-1
(П-309)</v>
      </c>
      <c r="G267" s="23" t="str">
        <f t="shared" ca="1" si="272"/>
        <v xml:space="preserve"> </v>
      </c>
      <c r="H267" s="23" t="str">
        <f t="shared" ca="1" si="272"/>
        <v>ЗИ -9-1
(П-411)</v>
      </c>
      <c r="I267" s="23" t="str">
        <f t="shared" ca="1" si="272"/>
        <v xml:space="preserve"> </v>
      </c>
      <c r="J267" s="23" t="str">
        <f t="shared" ca="1" si="272"/>
        <v xml:space="preserve"> </v>
      </c>
      <c r="K267" s="23" t="str">
        <f t="shared" ca="1" si="272"/>
        <v xml:space="preserve"> </v>
      </c>
      <c r="L267" s="23"/>
      <c r="M267" s="25"/>
      <c r="AD267" s="20" t="str">
        <f t="shared" ca="1" si="268"/>
        <v/>
      </c>
      <c r="AE267" s="20" t="str">
        <f t="shared" ca="1" si="268"/>
        <v/>
      </c>
      <c r="AF267" s="20" t="str">
        <f t="shared" ca="1" si="268"/>
        <v>Пт 27.11.20 11.20 П-309</v>
      </c>
      <c r="AG267" s="20" t="str">
        <f t="shared" ca="1" si="268"/>
        <v/>
      </c>
      <c r="AH267" s="20" t="str">
        <f t="shared" ca="1" si="268"/>
        <v>Пт 27.11.20 13.30 П-411</v>
      </c>
      <c r="AI267" s="20" t="str">
        <f t="shared" ca="1" si="268"/>
        <v/>
      </c>
      <c r="AJ267" s="20" t="str">
        <f t="shared" ca="1" si="268"/>
        <v/>
      </c>
      <c r="AK267" s="20" t="e">
        <f>IF(#REF!=" ","",IF(#REF!="","",CONCATENATE($C267," ",#REF!," ",MID(#REF!,10,5))))</f>
        <v>#REF!</v>
      </c>
      <c r="AL267" s="20" t="str">
        <f t="shared" ca="1" si="265"/>
        <v/>
      </c>
      <c r="AM267" s="20" t="str">
        <f t="shared" si="265"/>
        <v/>
      </c>
      <c r="AN267" s="11" t="str">
        <f t="shared" ca="1" si="263"/>
        <v>Клепикова</v>
      </c>
      <c r="AO267" s="10" t="str">
        <f t="shared" ca="1" si="241"/>
        <v/>
      </c>
      <c r="AP267" s="10" t="str">
        <f t="shared" ca="1" si="241"/>
        <v/>
      </c>
      <c r="AQ267" s="10" t="str">
        <f t="shared" ca="1" si="241"/>
        <v>Пт 27.11.20 11.20 П-309 Клепикова</v>
      </c>
      <c r="AR267" s="10" t="str">
        <f t="shared" ca="1" si="241"/>
        <v/>
      </c>
      <c r="AS267" s="10" t="str">
        <f t="shared" ca="1" si="241"/>
        <v>Пт 27.11.20 13.30 П-411 Клепикова</v>
      </c>
      <c r="AT267" s="10" t="str">
        <f t="shared" ca="1" si="237"/>
        <v/>
      </c>
      <c r="AU267" s="10" t="str">
        <f t="shared" ca="1" si="237"/>
        <v/>
      </c>
      <c r="AV267" s="10" t="e">
        <f t="shared" si="237"/>
        <v>#REF!</v>
      </c>
      <c r="AW267" s="10" t="str">
        <f t="shared" ca="1" si="237"/>
        <v/>
      </c>
      <c r="AX267" s="10" t="str">
        <f t="shared" si="237"/>
        <v/>
      </c>
      <c r="AZ267" s="12" t="str">
        <f t="shared" ca="1" si="242"/>
        <v/>
      </c>
      <c r="BA267" s="12" t="str">
        <f t="shared" ca="1" si="242"/>
        <v/>
      </c>
      <c r="BB267" s="12">
        <f t="shared" ca="1" si="242"/>
        <v>267</v>
      </c>
      <c r="BC267" s="12" t="str">
        <f t="shared" ca="1" si="242"/>
        <v/>
      </c>
      <c r="BD267" s="12">
        <f t="shared" ca="1" si="242"/>
        <v>267</v>
      </c>
      <c r="BE267" s="12" t="str">
        <f t="shared" ca="1" si="238"/>
        <v/>
      </c>
      <c r="BF267" s="12" t="str">
        <f t="shared" ca="1" si="238"/>
        <v/>
      </c>
      <c r="BG267" s="12" t="e">
        <f t="shared" si="238"/>
        <v>#REF!</v>
      </c>
      <c r="BH267" s="12" t="str">
        <f t="shared" ca="1" si="238"/>
        <v/>
      </c>
      <c r="BI267" s="12" t="str">
        <f t="shared" si="238"/>
        <v/>
      </c>
    </row>
    <row r="268" spans="1:61" ht="23.25" customHeight="1" x14ac:dyDescent="0.2">
      <c r="A268" s="1">
        <f ca="1">IF(COUNTIF($D268:$L268," ")=10,"",IF(VLOOKUP(MAX($A$1:A267),$A$1:C267,3,FALSE)=0,"",MAX($A$1:A267)+1))</f>
        <v>268</v>
      </c>
      <c r="B268" s="13" t="str">
        <f>$B262</f>
        <v>Клепикова Т.В.</v>
      </c>
      <c r="C268" s="2" t="str">
        <f ca="1">IF($B268="","",$R$7)</f>
        <v>Сб 28.11.20</v>
      </c>
      <c r="D268" s="23" t="str">
        <f t="shared" ref="D268:K268" ca="1" si="273">IF($B268&gt;"",IF(ISERROR(SEARCH($B268,S$7))," ",MID(S$7,FIND("%курс ",S$7,FIND($B268,S$7))+6,7)&amp;"
("&amp;MID(S$7,FIND("ауд.",S$7,FIND($B268,S$7))+4,FIND("№",S$7,FIND("ауд.",S$7,FIND($B268,S$7)))-(FIND("ауд.",S$7,FIND($B268,S$7))+4))&amp;")"),"")</f>
        <v>С -9 -1
(П-206)</v>
      </c>
      <c r="E268" s="23" t="str">
        <f t="shared" ca="1" si="273"/>
        <v>С -9 -1
(П-307)</v>
      </c>
      <c r="F268" s="23" t="str">
        <f t="shared" ca="1" si="273"/>
        <v>СА -9-1
(П-309)</v>
      </c>
      <c r="G268" s="23" t="str">
        <f t="shared" ca="1" si="273"/>
        <v xml:space="preserve"> </v>
      </c>
      <c r="H268" s="23" t="str">
        <f t="shared" ca="1" si="273"/>
        <v xml:space="preserve"> </v>
      </c>
      <c r="I268" s="23" t="str">
        <f t="shared" ca="1" si="273"/>
        <v xml:space="preserve"> </v>
      </c>
      <c r="J268" s="23" t="str">
        <f t="shared" ca="1" si="273"/>
        <v xml:space="preserve"> </v>
      </c>
      <c r="K268" s="23" t="str">
        <f t="shared" ca="1" si="273"/>
        <v xml:space="preserve"> </v>
      </c>
      <c r="L268" s="23"/>
      <c r="M268" s="25"/>
      <c r="AD268" s="20" t="str">
        <f t="shared" ca="1" si="268"/>
        <v>Сб 28.11.20  8.00 П-206</v>
      </c>
      <c r="AE268" s="20" t="str">
        <f t="shared" ca="1" si="268"/>
        <v>Сб 28.11.20  9.40 П-307</v>
      </c>
      <c r="AF268" s="20" t="str">
        <f t="shared" ca="1" si="268"/>
        <v>Сб 28.11.20 11.20 П-309</v>
      </c>
      <c r="AG268" s="20" t="str">
        <f t="shared" ca="1" si="268"/>
        <v/>
      </c>
      <c r="AH268" s="20" t="str">
        <f t="shared" ca="1" si="268"/>
        <v/>
      </c>
      <c r="AI268" s="20" t="str">
        <f t="shared" ca="1" si="268"/>
        <v/>
      </c>
      <c r="AJ268" s="20" t="str">
        <f t="shared" ca="1" si="268"/>
        <v/>
      </c>
      <c r="AK268" s="20" t="e">
        <f>IF(#REF!=" ","",IF(#REF!="","",CONCATENATE($C268," ",#REF!," ",MID(#REF!,10,5))))</f>
        <v>#REF!</v>
      </c>
      <c r="AL268" s="20" t="str">
        <f t="shared" ca="1" si="265"/>
        <v/>
      </c>
      <c r="AM268" s="20" t="str">
        <f t="shared" si="265"/>
        <v/>
      </c>
      <c r="AN268" s="11" t="str">
        <f t="shared" ca="1" si="263"/>
        <v>Клепикова</v>
      </c>
      <c r="AO268" s="10" t="str">
        <f t="shared" ca="1" si="241"/>
        <v>Сб 28.11.20  8.00 П-206 Клепикова</v>
      </c>
      <c r="AP268" s="10" t="str">
        <f t="shared" ca="1" si="241"/>
        <v>Сб 28.11.20  9.40 П-307 Клепикова</v>
      </c>
      <c r="AQ268" s="10" t="str">
        <f t="shared" ca="1" si="241"/>
        <v>Сб 28.11.20 11.20 П-309 Клепикова</v>
      </c>
      <c r="AR268" s="10" t="str">
        <f t="shared" ca="1" si="241"/>
        <v/>
      </c>
      <c r="AS268" s="10" t="str">
        <f t="shared" ca="1" si="241"/>
        <v/>
      </c>
      <c r="AT268" s="10" t="str">
        <f t="shared" ca="1" si="237"/>
        <v/>
      </c>
      <c r="AU268" s="10" t="str">
        <f t="shared" ca="1" si="237"/>
        <v/>
      </c>
      <c r="AV268" s="10" t="e">
        <f t="shared" si="237"/>
        <v>#REF!</v>
      </c>
      <c r="AW268" s="10" t="str">
        <f t="shared" ca="1" si="237"/>
        <v/>
      </c>
      <c r="AX268" s="10" t="str">
        <f t="shared" si="237"/>
        <v/>
      </c>
      <c r="AZ268" s="12">
        <f t="shared" ca="1" si="242"/>
        <v>268</v>
      </c>
      <c r="BA268" s="12">
        <f t="shared" ca="1" si="242"/>
        <v>268</v>
      </c>
      <c r="BB268" s="12">
        <f t="shared" ca="1" si="242"/>
        <v>268</v>
      </c>
      <c r="BC268" s="12" t="str">
        <f t="shared" ca="1" si="242"/>
        <v/>
      </c>
      <c r="BD268" s="12" t="str">
        <f t="shared" ca="1" si="242"/>
        <v/>
      </c>
      <c r="BE268" s="12" t="str">
        <f t="shared" ca="1" si="238"/>
        <v/>
      </c>
      <c r="BF268" s="12" t="str">
        <f t="shared" ca="1" si="238"/>
        <v/>
      </c>
      <c r="BG268" s="12" t="e">
        <f t="shared" si="238"/>
        <v>#REF!</v>
      </c>
      <c r="BH268" s="12" t="str">
        <f t="shared" ca="1" si="238"/>
        <v/>
      </c>
      <c r="BI268" s="12" t="str">
        <f t="shared" si="238"/>
        <v/>
      </c>
    </row>
    <row r="269" spans="1:61" ht="23.25" customHeight="1" x14ac:dyDescent="0.2">
      <c r="A269" s="1">
        <f ca="1">IF(COUNTIF($D269:$L269," ")=10,"",IF(VLOOKUP(MAX($A$1:A268),$A$1:C268,3,FALSE)=0,"",MAX($A$1:A268)+1))</f>
        <v>269</v>
      </c>
      <c r="B269" s="13" t="str">
        <f>$B262</f>
        <v>Клепикова Т.В.</v>
      </c>
      <c r="C269" s="2" t="str">
        <f ca="1">IF($B269="","",$R$8)</f>
        <v>Вс 29.11.20</v>
      </c>
      <c r="D269" s="23" t="str">
        <f t="shared" ref="D269:K269" ca="1" si="274">IF($B269&gt;"",IF(ISERROR(SEARCH($B269,S$8))," ",MID(S$8,FIND("%курс ",S$8,FIND($B269,S$8))+6,7)&amp;"
("&amp;MID(S$8,FIND("ауд.",S$8,FIND($B269,S$8))+4,FIND("№",S$8,FIND("ауд.",S$8,FIND($B269,S$8)))-(FIND("ауд.",S$8,FIND($B269,S$8))+4))&amp;")"),"")</f>
        <v xml:space="preserve"> </v>
      </c>
      <c r="E269" s="23" t="str">
        <f t="shared" ca="1" si="274"/>
        <v xml:space="preserve"> </v>
      </c>
      <c r="F269" s="23" t="str">
        <f t="shared" ca="1" si="274"/>
        <v xml:space="preserve"> </v>
      </c>
      <c r="G269" s="23" t="str">
        <f t="shared" ca="1" si="274"/>
        <v xml:space="preserve"> </v>
      </c>
      <c r="H269" s="23" t="str">
        <f t="shared" ca="1" si="274"/>
        <v xml:space="preserve"> </v>
      </c>
      <c r="I269" s="23" t="str">
        <f t="shared" ca="1" si="274"/>
        <v xml:space="preserve"> </v>
      </c>
      <c r="J269" s="23" t="str">
        <f t="shared" ca="1" si="274"/>
        <v xml:space="preserve"> </v>
      </c>
      <c r="K269" s="23" t="str">
        <f t="shared" ca="1" si="274"/>
        <v xml:space="preserve"> </v>
      </c>
      <c r="L269" s="23"/>
      <c r="M269" s="25"/>
      <c r="AD269" s="20" t="str">
        <f t="shared" ca="1" si="268"/>
        <v/>
      </c>
      <c r="AE269" s="20" t="str">
        <f t="shared" ca="1" si="268"/>
        <v/>
      </c>
      <c r="AF269" s="20" t="str">
        <f t="shared" ca="1" si="268"/>
        <v/>
      </c>
      <c r="AG269" s="20" t="str">
        <f t="shared" ca="1" si="268"/>
        <v/>
      </c>
      <c r="AH269" s="20" t="str">
        <f t="shared" ca="1" si="268"/>
        <v/>
      </c>
      <c r="AI269" s="20" t="str">
        <f t="shared" ca="1" si="268"/>
        <v/>
      </c>
      <c r="AJ269" s="20" t="str">
        <f t="shared" ca="1" si="268"/>
        <v/>
      </c>
      <c r="AK269" s="20" t="e">
        <f>IF(#REF!=" ","",IF(#REF!="","",CONCATENATE($C269," ",#REF!," ",MID(#REF!,10,5))))</f>
        <v>#REF!</v>
      </c>
      <c r="AL269" s="20" t="str">
        <f t="shared" ca="1" si="265"/>
        <v/>
      </c>
      <c r="AM269" s="20" t="str">
        <f t="shared" si="265"/>
        <v/>
      </c>
      <c r="AN269" s="11" t="str">
        <f t="shared" ca="1" si="263"/>
        <v>Клепикова</v>
      </c>
      <c r="AO269" s="10" t="str">
        <f t="shared" ca="1" si="241"/>
        <v/>
      </c>
      <c r="AP269" s="10" t="str">
        <f t="shared" ca="1" si="241"/>
        <v/>
      </c>
      <c r="AQ269" s="10" t="str">
        <f t="shared" ca="1" si="241"/>
        <v/>
      </c>
      <c r="AR269" s="10" t="str">
        <f t="shared" ca="1" si="241"/>
        <v/>
      </c>
      <c r="AS269" s="10" t="str">
        <f t="shared" ca="1" si="241"/>
        <v/>
      </c>
      <c r="AT269" s="10" t="str">
        <f t="shared" ca="1" si="237"/>
        <v/>
      </c>
      <c r="AU269" s="10" t="str">
        <f t="shared" ca="1" si="237"/>
        <v/>
      </c>
      <c r="AV269" s="10" t="e">
        <f t="shared" si="237"/>
        <v>#REF!</v>
      </c>
      <c r="AW269" s="10" t="str">
        <f t="shared" ca="1" si="237"/>
        <v/>
      </c>
      <c r="AX269" s="10" t="str">
        <f t="shared" si="237"/>
        <v/>
      </c>
      <c r="AZ269" s="12" t="str">
        <f t="shared" ca="1" si="242"/>
        <v/>
      </c>
      <c r="BA269" s="12" t="str">
        <f t="shared" ca="1" si="242"/>
        <v/>
      </c>
      <c r="BB269" s="12" t="str">
        <f t="shared" ca="1" si="242"/>
        <v/>
      </c>
      <c r="BC269" s="12" t="str">
        <f t="shared" ca="1" si="242"/>
        <v/>
      </c>
      <c r="BD269" s="12" t="str">
        <f t="shared" ca="1" si="242"/>
        <v/>
      </c>
      <c r="BE269" s="12" t="str">
        <f t="shared" ca="1" si="238"/>
        <v/>
      </c>
      <c r="BF269" s="12" t="str">
        <f t="shared" ca="1" si="238"/>
        <v/>
      </c>
      <c r="BG269" s="12" t="e">
        <f t="shared" si="238"/>
        <v>#REF!</v>
      </c>
      <c r="BH269" s="12" t="str">
        <f t="shared" ca="1" si="238"/>
        <v/>
      </c>
      <c r="BI269" s="12" t="str">
        <f t="shared" si="238"/>
        <v/>
      </c>
    </row>
    <row r="270" spans="1:61" ht="23.25" customHeight="1" x14ac:dyDescent="0.2">
      <c r="A270" s="1">
        <f ca="1">IF(COUNTIF($D270:$L270," ")=10,"",IF(VLOOKUP(MAX($A$1:A269),$A$1:C269,3,FALSE)=0,"",MAX($A$1:A269)+1))</f>
        <v>270</v>
      </c>
      <c r="C270" s="2"/>
      <c r="D270" s="23"/>
      <c r="E270" s="23"/>
      <c r="F270" s="23"/>
      <c r="G270" s="23"/>
      <c r="H270" s="23"/>
      <c r="I270" s="23"/>
      <c r="J270" s="23"/>
      <c r="K270" s="23"/>
      <c r="L270" s="23"/>
      <c r="M270" s="25"/>
      <c r="AD270" s="20"/>
      <c r="AE270" s="20"/>
      <c r="AF270" s="20"/>
      <c r="AG270" s="20"/>
      <c r="AH270" s="20"/>
      <c r="AI270" s="20"/>
      <c r="AJ270" s="20"/>
      <c r="AK270" s="20"/>
      <c r="AL270" s="20"/>
      <c r="AM270" s="20"/>
      <c r="AN270" s="11" t="str">
        <f t="shared" si="263"/>
        <v/>
      </c>
      <c r="AO270" s="10" t="str">
        <f t="shared" si="241"/>
        <v/>
      </c>
      <c r="AP270" s="10" t="str">
        <f t="shared" si="241"/>
        <v/>
      </c>
      <c r="AQ270" s="10" t="str">
        <f t="shared" si="241"/>
        <v/>
      </c>
      <c r="AR270" s="10" t="str">
        <f t="shared" si="241"/>
        <v/>
      </c>
      <c r="AS270" s="10" t="str">
        <f t="shared" si="241"/>
        <v/>
      </c>
      <c r="AT270" s="10" t="str">
        <f t="shared" si="237"/>
        <v/>
      </c>
      <c r="AU270" s="10" t="str">
        <f t="shared" si="237"/>
        <v/>
      </c>
      <c r="AV270" s="10" t="str">
        <f t="shared" si="237"/>
        <v/>
      </c>
      <c r="AW270" s="10" t="str">
        <f t="shared" si="237"/>
        <v/>
      </c>
      <c r="AX270" s="10" t="str">
        <f t="shared" si="237"/>
        <v/>
      </c>
      <c r="AZ270" s="12" t="str">
        <f t="shared" si="242"/>
        <v/>
      </c>
      <c r="BA270" s="12" t="str">
        <f t="shared" si="242"/>
        <v/>
      </c>
      <c r="BB270" s="12" t="str">
        <f t="shared" si="242"/>
        <v/>
      </c>
      <c r="BC270" s="12" t="str">
        <f t="shared" si="242"/>
        <v/>
      </c>
      <c r="BD270" s="12" t="str">
        <f t="shared" si="242"/>
        <v/>
      </c>
      <c r="BE270" s="12" t="str">
        <f t="shared" si="238"/>
        <v/>
      </c>
      <c r="BF270" s="12" t="str">
        <f t="shared" si="238"/>
        <v/>
      </c>
      <c r="BG270" s="12" t="str">
        <f t="shared" si="238"/>
        <v/>
      </c>
      <c r="BH270" s="12" t="str">
        <f t="shared" si="238"/>
        <v/>
      </c>
      <c r="BI270" s="12" t="str">
        <f t="shared" si="238"/>
        <v/>
      </c>
    </row>
    <row r="271" spans="1:61" ht="23.25" customHeight="1" x14ac:dyDescent="0.2">
      <c r="A271" s="1">
        <f ca="1">IF(COUNTIF($D272:$L278," ")=70,"",MAX($A$1:A270)+1)</f>
        <v>271</v>
      </c>
      <c r="B271" s="2" t="str">
        <f>IF($C271="","",$C271)</f>
        <v>Кожевникова Ю.С.</v>
      </c>
      <c r="C271" s="3" t="str">
        <f>IF(ISERROR(VLOOKUP((ROW()-1)/9+1,'[1]Преподавательский состав'!$A$2:$B$181,2,FALSE)),"",VLOOKUP((ROW()-1)/9+1,'[1]Преподавательский состав'!$A$2:$B$181,2,FALSE))</f>
        <v>Кожевникова Ю.С.</v>
      </c>
      <c r="D271" s="3" t="str">
        <f>IF($C271="","",T(" 8.00"))</f>
        <v xml:space="preserve"> 8.00</v>
      </c>
      <c r="E271" s="3" t="str">
        <f>IF($C271="","",T(" 9.40"))</f>
        <v xml:space="preserve"> 9.40</v>
      </c>
      <c r="F271" s="3" t="str">
        <f>IF($C271="","",T("11.20"))</f>
        <v>11.20</v>
      </c>
      <c r="G271" s="4" t="str">
        <f>IF($C271="","",T(""))</f>
        <v/>
      </c>
      <c r="H271" s="4" t="str">
        <f>IF($C271="","",T("13.30"))</f>
        <v>13.30</v>
      </c>
      <c r="I271" s="4" t="str">
        <f>IF($C271="","",T("15.10"))</f>
        <v>15.10</v>
      </c>
      <c r="J271" s="3" t="str">
        <f>IF($C271="","",T("17.00"))</f>
        <v>17.00</v>
      </c>
      <c r="K271" s="3" t="str">
        <f>IF($C271="","",T("18.40"))</f>
        <v>18.40</v>
      </c>
      <c r="L271" s="3"/>
      <c r="M271" s="25"/>
      <c r="AD271" s="20"/>
      <c r="AE271" s="20"/>
      <c r="AF271" s="20"/>
      <c r="AG271" s="20"/>
      <c r="AH271" s="20"/>
      <c r="AI271" s="20"/>
      <c r="AJ271" s="20"/>
      <c r="AK271" s="20"/>
      <c r="AL271" s="20"/>
      <c r="AM271" s="20"/>
      <c r="AN271" s="11" t="str">
        <f t="shared" si="263"/>
        <v/>
      </c>
      <c r="AO271" s="10" t="str">
        <f t="shared" si="241"/>
        <v/>
      </c>
      <c r="AP271" s="10" t="str">
        <f t="shared" si="241"/>
        <v/>
      </c>
      <c r="AQ271" s="10" t="str">
        <f t="shared" si="241"/>
        <v/>
      </c>
      <c r="AR271" s="10" t="str">
        <f t="shared" si="241"/>
        <v/>
      </c>
      <c r="AS271" s="10" t="str">
        <f t="shared" si="241"/>
        <v/>
      </c>
      <c r="AT271" s="10" t="str">
        <f t="shared" si="237"/>
        <v/>
      </c>
      <c r="AU271" s="10" t="str">
        <f t="shared" si="237"/>
        <v/>
      </c>
      <c r="AV271" s="10" t="str">
        <f t="shared" si="237"/>
        <v/>
      </c>
      <c r="AW271" s="10" t="str">
        <f t="shared" si="237"/>
        <v/>
      </c>
      <c r="AX271" s="10" t="str">
        <f t="shared" si="237"/>
        <v/>
      </c>
      <c r="AZ271" s="12" t="str">
        <f t="shared" si="242"/>
        <v/>
      </c>
      <c r="BA271" s="12" t="str">
        <f t="shared" si="242"/>
        <v/>
      </c>
      <c r="BB271" s="12" t="str">
        <f t="shared" si="242"/>
        <v/>
      </c>
      <c r="BC271" s="12" t="str">
        <f t="shared" si="242"/>
        <v/>
      </c>
      <c r="BD271" s="12" t="str">
        <f t="shared" si="242"/>
        <v/>
      </c>
      <c r="BE271" s="12" t="str">
        <f t="shared" si="238"/>
        <v/>
      </c>
      <c r="BF271" s="12" t="str">
        <f t="shared" si="238"/>
        <v/>
      </c>
      <c r="BG271" s="12" t="str">
        <f t="shared" si="238"/>
        <v/>
      </c>
      <c r="BH271" s="12" t="str">
        <f t="shared" si="238"/>
        <v/>
      </c>
      <c r="BI271" s="12" t="str">
        <f t="shared" si="238"/>
        <v/>
      </c>
    </row>
    <row r="272" spans="1:61" ht="23.25" customHeight="1" x14ac:dyDescent="0.2">
      <c r="A272" s="1">
        <f ca="1">IF(COUNTIF($D272:$L272," ")=10,"",IF(VLOOKUP(MAX($A$1:A271),$A$1:C271,3,FALSE)=0,"",MAX($A$1:A271)+1))</f>
        <v>272</v>
      </c>
      <c r="B272" s="13" t="str">
        <f>$B271</f>
        <v>Кожевникова Ю.С.</v>
      </c>
      <c r="C272" s="2" t="str">
        <f ca="1">IF($B272="","",$R$2)</f>
        <v>Пн 23.11.20</v>
      </c>
      <c r="D272" s="14" t="str">
        <f t="shared" ref="D272:K272" ca="1" si="275">IF($B272&gt;"",IF(ISERROR(SEARCH($B272,S$2))," ",MID(S$2,FIND("%курс ",S$2,FIND($B272,S$2))+6,7)&amp;"
("&amp;MID(S$2,FIND("ауд.",S$2,FIND($B272,S$2))+4,FIND("№",S$2,FIND("ауд.",S$2,FIND($B272,S$2)))-(FIND("ауд.",S$2,FIND($B272,S$2))+4))&amp;")"),"")</f>
        <v xml:space="preserve"> </v>
      </c>
      <c r="E272" s="14" t="str">
        <f t="shared" ca="1" si="275"/>
        <v xml:space="preserve"> </v>
      </c>
      <c r="F272" s="14" t="str">
        <f t="shared" ca="1" si="275"/>
        <v xml:space="preserve"> </v>
      </c>
      <c r="G272" s="14" t="str">
        <f t="shared" ca="1" si="275"/>
        <v xml:space="preserve"> </v>
      </c>
      <c r="H272" s="14" t="str">
        <f t="shared" ca="1" si="275"/>
        <v>СА -9-3
(ДОТ)</v>
      </c>
      <c r="I272" s="14" t="str">
        <f t="shared" ca="1" si="275"/>
        <v xml:space="preserve"> </v>
      </c>
      <c r="J272" s="14" t="str">
        <f t="shared" ca="1" si="275"/>
        <v xml:space="preserve"> </v>
      </c>
      <c r="K272" s="14" t="str">
        <f t="shared" ca="1" si="275"/>
        <v xml:space="preserve"> </v>
      </c>
      <c r="L272" s="14"/>
      <c r="M272" s="25"/>
      <c r="AD272" s="20" t="str">
        <f t="shared" ref="AD272:AJ278" ca="1" si="276">IF(D272=" ","",IF(D272="","",CONCATENATE($C272," ",D$1," ",MID(D272,10,5))))</f>
        <v/>
      </c>
      <c r="AE272" s="20" t="str">
        <f t="shared" ca="1" si="276"/>
        <v/>
      </c>
      <c r="AF272" s="20" t="str">
        <f t="shared" ca="1" si="276"/>
        <v/>
      </c>
      <c r="AG272" s="20" t="str">
        <f t="shared" ca="1" si="276"/>
        <v/>
      </c>
      <c r="AH272" s="20" t="str">
        <f t="shared" ca="1" si="276"/>
        <v>Пн 23.11.20 13.30 ДОТ)</v>
      </c>
      <c r="AI272" s="20" t="str">
        <f t="shared" ca="1" si="276"/>
        <v/>
      </c>
      <c r="AJ272" s="20" t="str">
        <f t="shared" ca="1" si="276"/>
        <v/>
      </c>
      <c r="AK272" s="20" t="e">
        <f>IF(#REF!=" ","",IF(#REF!="","",CONCATENATE($C272," ",#REF!," ",MID(#REF!,10,5))))</f>
        <v>#REF!</v>
      </c>
      <c r="AL272" s="20" t="str">
        <f t="shared" ca="1" si="265"/>
        <v/>
      </c>
      <c r="AM272" s="20" t="str">
        <f t="shared" si="265"/>
        <v/>
      </c>
      <c r="AN272" s="11" t="str">
        <f t="shared" ca="1" si="263"/>
        <v>Кожевникова</v>
      </c>
      <c r="AO272" s="10" t="str">
        <f t="shared" ca="1" si="241"/>
        <v/>
      </c>
      <c r="AP272" s="10" t="str">
        <f t="shared" ca="1" si="241"/>
        <v/>
      </c>
      <c r="AQ272" s="10" t="str">
        <f t="shared" ca="1" si="241"/>
        <v/>
      </c>
      <c r="AR272" s="10" t="str">
        <f t="shared" ca="1" si="241"/>
        <v/>
      </c>
      <c r="AS272" s="10" t="str">
        <f t="shared" ca="1" si="241"/>
        <v>Пн 23.11.20 13.30 ДОТ) Кожевникова</v>
      </c>
      <c r="AT272" s="10" t="str">
        <f t="shared" ca="1" si="237"/>
        <v/>
      </c>
      <c r="AU272" s="10" t="str">
        <f t="shared" ca="1" si="237"/>
        <v/>
      </c>
      <c r="AV272" s="10" t="e">
        <f t="shared" si="237"/>
        <v>#REF!</v>
      </c>
      <c r="AW272" s="10" t="str">
        <f t="shared" ca="1" si="237"/>
        <v/>
      </c>
      <c r="AX272" s="10" t="str">
        <f t="shared" si="237"/>
        <v/>
      </c>
      <c r="AZ272" s="12" t="str">
        <f t="shared" ca="1" si="242"/>
        <v/>
      </c>
      <c r="BA272" s="12" t="str">
        <f t="shared" ca="1" si="242"/>
        <v/>
      </c>
      <c r="BB272" s="12" t="str">
        <f t="shared" ca="1" si="242"/>
        <v/>
      </c>
      <c r="BC272" s="12" t="str">
        <f t="shared" ca="1" si="242"/>
        <v/>
      </c>
      <c r="BD272" s="12">
        <f t="shared" ca="1" si="242"/>
        <v>272</v>
      </c>
      <c r="BE272" s="12" t="str">
        <f t="shared" ca="1" si="238"/>
        <v/>
      </c>
      <c r="BF272" s="12" t="str">
        <f t="shared" ca="1" si="238"/>
        <v/>
      </c>
      <c r="BG272" s="12" t="e">
        <f t="shared" si="238"/>
        <v>#REF!</v>
      </c>
      <c r="BH272" s="12" t="str">
        <f t="shared" ca="1" si="238"/>
        <v/>
      </c>
      <c r="BI272" s="12" t="str">
        <f t="shared" si="238"/>
        <v/>
      </c>
    </row>
    <row r="273" spans="1:61" ht="23.25" customHeight="1" x14ac:dyDescent="0.2">
      <c r="A273" s="1">
        <f ca="1">IF(COUNTIF($D273:$L273," ")=10,"",IF(VLOOKUP(MAX($A$1:A272),$A$1:C272,3,FALSE)=0,"",MAX($A$1:A272)+1))</f>
        <v>273</v>
      </c>
      <c r="B273" s="13" t="str">
        <f>$B271</f>
        <v>Кожевникова Ю.С.</v>
      </c>
      <c r="C273" s="2" t="str">
        <f ca="1">IF($B273="","",$R$3)</f>
        <v>Вт 24.11.20</v>
      </c>
      <c r="D273" s="14" t="str">
        <f t="shared" ref="D273:K273" ca="1" si="277">IF($B273&gt;"",IF(ISERROR(SEARCH($B273,S$3))," ",MID(S$3,FIND("%курс ",S$3,FIND($B273,S$3))+6,7)&amp;"
("&amp;MID(S$3,FIND("ауд.",S$3,FIND($B273,S$3))+4,FIND("№",S$3,FIND("ауд.",S$3,FIND($B273,S$3)))-(FIND("ауд.",S$3,FIND($B273,S$3))+4))&amp;")"),"")</f>
        <v xml:space="preserve"> </v>
      </c>
      <c r="E273" s="14" t="str">
        <f t="shared" ca="1" si="277"/>
        <v xml:space="preserve"> </v>
      </c>
      <c r="F273" s="14" t="str">
        <f t="shared" ca="1" si="277"/>
        <v>СА -9-3
(ДОТ)</v>
      </c>
      <c r="G273" s="14" t="str">
        <f t="shared" ca="1" si="277"/>
        <v xml:space="preserve"> </v>
      </c>
      <c r="H273" s="14" t="str">
        <f t="shared" ca="1" si="277"/>
        <v xml:space="preserve"> </v>
      </c>
      <c r="I273" s="14" t="str">
        <f t="shared" ca="1" si="277"/>
        <v xml:space="preserve"> </v>
      </c>
      <c r="J273" s="14" t="str">
        <f t="shared" ca="1" si="277"/>
        <v xml:space="preserve"> </v>
      </c>
      <c r="K273" s="14" t="str">
        <f t="shared" ca="1" si="277"/>
        <v xml:space="preserve"> </v>
      </c>
      <c r="L273" s="14"/>
      <c r="M273" s="25"/>
      <c r="AD273" s="20" t="str">
        <f t="shared" ca="1" si="276"/>
        <v/>
      </c>
      <c r="AE273" s="20" t="str">
        <f t="shared" ca="1" si="276"/>
        <v/>
      </c>
      <c r="AF273" s="20" t="str">
        <f t="shared" ca="1" si="276"/>
        <v>Вт 24.11.20 11.20 ДОТ)</v>
      </c>
      <c r="AG273" s="20" t="str">
        <f t="shared" ca="1" si="276"/>
        <v/>
      </c>
      <c r="AH273" s="20" t="str">
        <f t="shared" ca="1" si="276"/>
        <v/>
      </c>
      <c r="AI273" s="20" t="str">
        <f t="shared" ca="1" si="276"/>
        <v/>
      </c>
      <c r="AJ273" s="20" t="str">
        <f t="shared" ca="1" si="276"/>
        <v/>
      </c>
      <c r="AK273" s="20" t="e">
        <f>IF(#REF!=" ","",IF(#REF!="","",CONCATENATE($C273," ",#REF!," ",MID(#REF!,10,5))))</f>
        <v>#REF!</v>
      </c>
      <c r="AL273" s="20" t="str">
        <f t="shared" ca="1" si="265"/>
        <v/>
      </c>
      <c r="AM273" s="20" t="str">
        <f t="shared" si="265"/>
        <v/>
      </c>
      <c r="AN273" s="11" t="str">
        <f t="shared" ca="1" si="263"/>
        <v>Кожевникова</v>
      </c>
      <c r="AO273" s="10" t="str">
        <f t="shared" ca="1" si="241"/>
        <v/>
      </c>
      <c r="AP273" s="10" t="str">
        <f t="shared" ca="1" si="241"/>
        <v/>
      </c>
      <c r="AQ273" s="10" t="str">
        <f t="shared" ca="1" si="241"/>
        <v>Вт 24.11.20 11.20 ДОТ) Кожевникова</v>
      </c>
      <c r="AR273" s="10" t="str">
        <f t="shared" ca="1" si="241"/>
        <v/>
      </c>
      <c r="AS273" s="10" t="str">
        <f t="shared" ca="1" si="241"/>
        <v/>
      </c>
      <c r="AT273" s="10" t="str">
        <f t="shared" ca="1" si="237"/>
        <v/>
      </c>
      <c r="AU273" s="10" t="str">
        <f t="shared" ca="1" si="237"/>
        <v/>
      </c>
      <c r="AV273" s="10" t="e">
        <f t="shared" si="237"/>
        <v>#REF!</v>
      </c>
      <c r="AW273" s="10" t="str">
        <f t="shared" ca="1" si="237"/>
        <v/>
      </c>
      <c r="AX273" s="10" t="str">
        <f t="shared" si="237"/>
        <v/>
      </c>
      <c r="AZ273" s="12" t="str">
        <f t="shared" ca="1" si="242"/>
        <v/>
      </c>
      <c r="BA273" s="12" t="str">
        <f t="shared" ca="1" si="242"/>
        <v/>
      </c>
      <c r="BB273" s="12">
        <f t="shared" ca="1" si="242"/>
        <v>273</v>
      </c>
      <c r="BC273" s="12" t="str">
        <f t="shared" ca="1" si="242"/>
        <v/>
      </c>
      <c r="BD273" s="12" t="str">
        <f t="shared" ca="1" si="242"/>
        <v/>
      </c>
      <c r="BE273" s="12" t="str">
        <f t="shared" ca="1" si="238"/>
        <v/>
      </c>
      <c r="BF273" s="12" t="str">
        <f t="shared" ca="1" si="238"/>
        <v/>
      </c>
      <c r="BG273" s="12" t="e">
        <f t="shared" si="238"/>
        <v>#REF!</v>
      </c>
      <c r="BH273" s="12" t="str">
        <f t="shared" ca="1" si="238"/>
        <v/>
      </c>
      <c r="BI273" s="12" t="str">
        <f t="shared" si="238"/>
        <v/>
      </c>
    </row>
    <row r="274" spans="1:61" ht="23.25" customHeight="1" x14ac:dyDescent="0.2">
      <c r="A274" s="1">
        <f ca="1">IF(COUNTIF($D274:$L274," ")=10,"",IF(VLOOKUP(MAX($A$1:A273),$A$1:C273,3,FALSE)=0,"",MAX($A$1:A273)+1))</f>
        <v>274</v>
      </c>
      <c r="B274" s="13" t="str">
        <f>$B271</f>
        <v>Кожевникова Ю.С.</v>
      </c>
      <c r="C274" s="2" t="str">
        <f ca="1">IF($B274="","",$R$4)</f>
        <v>Ср 25.11.20</v>
      </c>
      <c r="D274" s="14" t="str">
        <f t="shared" ref="D274:K274" ca="1" si="278">IF($B274&gt;"",IF(ISERROR(SEARCH($B274,S$4))," ",MID(S$4,FIND("%курс ",S$4,FIND($B274,S$4))+6,7)&amp;"
("&amp;MID(S$4,FIND("ауд.",S$4,FIND($B274,S$4))+4,FIND("№",S$4,FIND("ауд.",S$4,FIND($B274,S$4)))-(FIND("ауд.",S$4,FIND($B274,S$4))+4))&amp;")"),"")</f>
        <v xml:space="preserve"> </v>
      </c>
      <c r="E274" s="14" t="str">
        <f t="shared" ca="1" si="278"/>
        <v xml:space="preserve"> </v>
      </c>
      <c r="F274" s="14" t="str">
        <f t="shared" ca="1" si="278"/>
        <v xml:space="preserve"> </v>
      </c>
      <c r="G274" s="14" t="str">
        <f t="shared" ca="1" si="278"/>
        <v xml:space="preserve"> </v>
      </c>
      <c r="H274" s="14" t="str">
        <f t="shared" ca="1" si="278"/>
        <v xml:space="preserve"> </v>
      </c>
      <c r="I274" s="14" t="str">
        <f t="shared" ca="1" si="278"/>
        <v xml:space="preserve"> </v>
      </c>
      <c r="J274" s="14" t="str">
        <f t="shared" ca="1" si="278"/>
        <v xml:space="preserve"> </v>
      </c>
      <c r="K274" s="14" t="str">
        <f t="shared" ca="1" si="278"/>
        <v xml:space="preserve"> </v>
      </c>
      <c r="L274" s="14"/>
      <c r="M274" s="17"/>
      <c r="AD274" s="20" t="str">
        <f t="shared" ca="1" si="276"/>
        <v/>
      </c>
      <c r="AE274" s="20" t="str">
        <f t="shared" ca="1" si="276"/>
        <v/>
      </c>
      <c r="AF274" s="20" t="str">
        <f t="shared" ca="1" si="276"/>
        <v/>
      </c>
      <c r="AG274" s="20" t="str">
        <f t="shared" ca="1" si="276"/>
        <v/>
      </c>
      <c r="AH274" s="20" t="str">
        <f t="shared" ca="1" si="276"/>
        <v/>
      </c>
      <c r="AI274" s="20" t="str">
        <f t="shared" ca="1" si="276"/>
        <v/>
      </c>
      <c r="AJ274" s="20" t="str">
        <f t="shared" ca="1" si="276"/>
        <v/>
      </c>
      <c r="AK274" s="20" t="e">
        <f>IF(#REF!=" ","",IF(#REF!="","",CONCATENATE($C274," ",#REF!," ",MID(#REF!,10,5))))</f>
        <v>#REF!</v>
      </c>
      <c r="AL274" s="20" t="str">
        <f t="shared" ca="1" si="265"/>
        <v/>
      </c>
      <c r="AM274" s="20" t="str">
        <f t="shared" si="265"/>
        <v/>
      </c>
      <c r="AN274" s="11" t="str">
        <f t="shared" ca="1" si="263"/>
        <v>Кожевникова</v>
      </c>
      <c r="AO274" s="10" t="str">
        <f t="shared" ca="1" si="241"/>
        <v/>
      </c>
      <c r="AP274" s="10" t="str">
        <f t="shared" ca="1" si="241"/>
        <v/>
      </c>
      <c r="AQ274" s="10" t="str">
        <f t="shared" ca="1" si="241"/>
        <v/>
      </c>
      <c r="AR274" s="10" t="str">
        <f t="shared" ca="1" si="241"/>
        <v/>
      </c>
      <c r="AS274" s="10" t="str">
        <f t="shared" ca="1" si="241"/>
        <v/>
      </c>
      <c r="AT274" s="10" t="str">
        <f t="shared" ca="1" si="237"/>
        <v/>
      </c>
      <c r="AU274" s="10" t="str">
        <f t="shared" ca="1" si="237"/>
        <v/>
      </c>
      <c r="AV274" s="10" t="e">
        <f t="shared" si="237"/>
        <v>#REF!</v>
      </c>
      <c r="AW274" s="10" t="str">
        <f t="shared" ca="1" si="237"/>
        <v/>
      </c>
      <c r="AX274" s="10" t="str">
        <f t="shared" si="237"/>
        <v/>
      </c>
      <c r="AZ274" s="12" t="str">
        <f t="shared" ca="1" si="242"/>
        <v/>
      </c>
      <c r="BA274" s="12" t="str">
        <f t="shared" ca="1" si="242"/>
        <v/>
      </c>
      <c r="BB274" s="12" t="str">
        <f t="shared" ca="1" si="242"/>
        <v/>
      </c>
      <c r="BC274" s="12" t="str">
        <f t="shared" ca="1" si="242"/>
        <v/>
      </c>
      <c r="BD274" s="12" t="str">
        <f t="shared" ca="1" si="242"/>
        <v/>
      </c>
      <c r="BE274" s="12" t="str">
        <f t="shared" ca="1" si="238"/>
        <v/>
      </c>
      <c r="BF274" s="12" t="str">
        <f t="shared" ca="1" si="238"/>
        <v/>
      </c>
      <c r="BG274" s="12" t="e">
        <f t="shared" si="238"/>
        <v>#REF!</v>
      </c>
      <c r="BH274" s="12" t="str">
        <f t="shared" ca="1" si="238"/>
        <v/>
      </c>
      <c r="BI274" s="12" t="str">
        <f t="shared" si="238"/>
        <v/>
      </c>
    </row>
    <row r="275" spans="1:61" ht="23.25" customHeight="1" x14ac:dyDescent="0.2">
      <c r="A275" s="1">
        <f ca="1">IF(COUNTIF($D275:$L275," ")=10,"",IF(VLOOKUP(MAX($A$1:A274),$A$1:C274,3,FALSE)=0,"",MAX($A$1:A274)+1))</f>
        <v>275</v>
      </c>
      <c r="B275" s="13" t="str">
        <f>$B271</f>
        <v>Кожевникова Ю.С.</v>
      </c>
      <c r="C275" s="2" t="str">
        <f ca="1">IF($B275="","",$R$5)</f>
        <v>Чт 26.11.20</v>
      </c>
      <c r="D275" s="23" t="str">
        <f t="shared" ref="D275:K275" ca="1" si="279">IF($B275&gt;"",IF(ISERROR(SEARCH($B275,S$5))," ",MID(S$5,FIND("%курс ",S$5,FIND($B275,S$5))+6,7)&amp;"
("&amp;MID(S$5,FIND("ауд.",S$5,FIND($B275,S$5))+4,FIND("№",S$5,FIND("ауд.",S$5,FIND($B275,S$5)))-(FIND("ауд.",S$5,FIND($B275,S$5))+4))&amp;")"),"")</f>
        <v xml:space="preserve"> </v>
      </c>
      <c r="E275" s="23" t="str">
        <f t="shared" ca="1" si="279"/>
        <v xml:space="preserve"> </v>
      </c>
      <c r="F275" s="23" t="str">
        <f t="shared" ca="1" si="279"/>
        <v xml:space="preserve"> </v>
      </c>
      <c r="G275" s="23" t="str">
        <f t="shared" ca="1" si="279"/>
        <v xml:space="preserve"> </v>
      </c>
      <c r="H275" s="23" t="str">
        <f t="shared" ca="1" si="279"/>
        <v xml:space="preserve"> </v>
      </c>
      <c r="I275" s="23" t="str">
        <f t="shared" ca="1" si="279"/>
        <v xml:space="preserve"> </v>
      </c>
      <c r="J275" s="23" t="str">
        <f t="shared" ca="1" si="279"/>
        <v xml:space="preserve"> </v>
      </c>
      <c r="K275" s="23" t="str">
        <f t="shared" ca="1" si="279"/>
        <v xml:space="preserve"> </v>
      </c>
      <c r="L275" s="23"/>
      <c r="M275" s="25"/>
      <c r="AD275" s="20" t="str">
        <f t="shared" ca="1" si="276"/>
        <v/>
      </c>
      <c r="AE275" s="20" t="str">
        <f t="shared" ca="1" si="276"/>
        <v/>
      </c>
      <c r="AF275" s="20" t="str">
        <f t="shared" ca="1" si="276"/>
        <v/>
      </c>
      <c r="AG275" s="20" t="str">
        <f t="shared" ca="1" si="276"/>
        <v/>
      </c>
      <c r="AH275" s="20" t="str">
        <f t="shared" ca="1" si="276"/>
        <v/>
      </c>
      <c r="AI275" s="20" t="str">
        <f t="shared" ca="1" si="276"/>
        <v/>
      </c>
      <c r="AJ275" s="20" t="str">
        <f t="shared" ca="1" si="276"/>
        <v/>
      </c>
      <c r="AK275" s="20" t="e">
        <f>IF(#REF!=" ","",IF(#REF!="","",CONCATENATE($C275," ",#REF!," ",MID(#REF!,10,5))))</f>
        <v>#REF!</v>
      </c>
      <c r="AL275" s="20" t="str">
        <f t="shared" ca="1" si="265"/>
        <v/>
      </c>
      <c r="AM275" s="20" t="str">
        <f t="shared" si="265"/>
        <v/>
      </c>
      <c r="AN275" s="11" t="str">
        <f t="shared" ca="1" si="263"/>
        <v>Кожевникова</v>
      </c>
      <c r="AO275" s="10" t="str">
        <f t="shared" ca="1" si="241"/>
        <v/>
      </c>
      <c r="AP275" s="10" t="str">
        <f t="shared" ca="1" si="241"/>
        <v/>
      </c>
      <c r="AQ275" s="10" t="str">
        <f t="shared" ca="1" si="241"/>
        <v/>
      </c>
      <c r="AR275" s="10" t="str">
        <f t="shared" ca="1" si="241"/>
        <v/>
      </c>
      <c r="AS275" s="10" t="str">
        <f t="shared" ca="1" si="241"/>
        <v/>
      </c>
      <c r="AT275" s="10" t="str">
        <f t="shared" ca="1" si="237"/>
        <v/>
      </c>
      <c r="AU275" s="10" t="str">
        <f t="shared" ca="1" si="237"/>
        <v/>
      </c>
      <c r="AV275" s="10" t="e">
        <f t="shared" si="237"/>
        <v>#REF!</v>
      </c>
      <c r="AW275" s="10" t="str">
        <f t="shared" ca="1" si="237"/>
        <v/>
      </c>
      <c r="AX275" s="10" t="str">
        <f t="shared" si="237"/>
        <v/>
      </c>
      <c r="AZ275" s="12" t="str">
        <f t="shared" ca="1" si="242"/>
        <v/>
      </c>
      <c r="BA275" s="12" t="str">
        <f t="shared" ca="1" si="242"/>
        <v/>
      </c>
      <c r="BB275" s="12" t="str">
        <f t="shared" ca="1" si="242"/>
        <v/>
      </c>
      <c r="BC275" s="12" t="str">
        <f t="shared" ca="1" si="242"/>
        <v/>
      </c>
      <c r="BD275" s="12" t="str">
        <f t="shared" ca="1" si="242"/>
        <v/>
      </c>
      <c r="BE275" s="12" t="str">
        <f t="shared" ca="1" si="238"/>
        <v/>
      </c>
      <c r="BF275" s="12" t="str">
        <f t="shared" ca="1" si="238"/>
        <v/>
      </c>
      <c r="BG275" s="12" t="e">
        <f t="shared" si="238"/>
        <v>#REF!</v>
      </c>
      <c r="BH275" s="12" t="str">
        <f t="shared" ca="1" si="238"/>
        <v/>
      </c>
      <c r="BI275" s="12" t="str">
        <f t="shared" si="238"/>
        <v/>
      </c>
    </row>
    <row r="276" spans="1:61" ht="23.25" customHeight="1" x14ac:dyDescent="0.2">
      <c r="A276" s="1">
        <f ca="1">IF(COUNTIF($D276:$L276," ")=10,"",IF(VLOOKUP(MAX($A$1:A275),$A$1:C275,3,FALSE)=0,"",MAX($A$1:A275)+1))</f>
        <v>276</v>
      </c>
      <c r="B276" s="13" t="str">
        <f>$B271</f>
        <v>Кожевникова Ю.С.</v>
      </c>
      <c r="C276" s="2" t="str">
        <f ca="1">IF($B276="","",$R$6)</f>
        <v>Пт 27.11.20</v>
      </c>
      <c r="D276" s="23" t="str">
        <f t="shared" ref="D276:K276" ca="1" si="280">IF($B276&gt;"",IF(ISERROR(SEARCH($B276,S$6))," ",MID(S$6,FIND("%курс ",S$6,FIND($B276,S$6))+6,7)&amp;"
("&amp;MID(S$6,FIND("ауд.",S$6,FIND($B276,S$6))+4,FIND("№",S$6,FIND("ауд.",S$6,FIND($B276,S$6)))-(FIND("ауд.",S$6,FIND($B276,S$6))+4))&amp;")"),"")</f>
        <v xml:space="preserve"> </v>
      </c>
      <c r="E276" s="23" t="str">
        <f t="shared" ca="1" si="280"/>
        <v xml:space="preserve"> </v>
      </c>
      <c r="F276" s="23" t="str">
        <f t="shared" ca="1" si="280"/>
        <v xml:space="preserve"> </v>
      </c>
      <c r="G276" s="23" t="str">
        <f t="shared" ca="1" si="280"/>
        <v xml:space="preserve"> </v>
      </c>
      <c r="H276" s="23" t="str">
        <f t="shared" ca="1" si="280"/>
        <v xml:space="preserve"> </v>
      </c>
      <c r="I276" s="23" t="str">
        <f t="shared" ca="1" si="280"/>
        <v xml:space="preserve"> </v>
      </c>
      <c r="J276" s="23" t="str">
        <f t="shared" ca="1" si="280"/>
        <v xml:space="preserve"> </v>
      </c>
      <c r="K276" s="23" t="str">
        <f t="shared" ca="1" si="280"/>
        <v xml:space="preserve"> </v>
      </c>
      <c r="L276" s="23"/>
      <c r="M276" s="25"/>
      <c r="AD276" s="20" t="str">
        <f t="shared" ca="1" si="276"/>
        <v/>
      </c>
      <c r="AE276" s="20" t="str">
        <f t="shared" ca="1" si="276"/>
        <v/>
      </c>
      <c r="AF276" s="20" t="str">
        <f t="shared" ca="1" si="276"/>
        <v/>
      </c>
      <c r="AG276" s="20" t="str">
        <f t="shared" ca="1" si="276"/>
        <v/>
      </c>
      <c r="AH276" s="20" t="str">
        <f t="shared" ca="1" si="276"/>
        <v/>
      </c>
      <c r="AI276" s="20" t="str">
        <f t="shared" ca="1" si="276"/>
        <v/>
      </c>
      <c r="AJ276" s="20" t="str">
        <f t="shared" ca="1" si="276"/>
        <v/>
      </c>
      <c r="AK276" s="20" t="e">
        <f>IF(#REF!=" ","",IF(#REF!="","",CONCATENATE($C276," ",#REF!," ",MID(#REF!,10,5))))</f>
        <v>#REF!</v>
      </c>
      <c r="AL276" s="20" t="str">
        <f t="shared" ca="1" si="265"/>
        <v/>
      </c>
      <c r="AM276" s="20" t="str">
        <f t="shared" si="265"/>
        <v/>
      </c>
      <c r="AN276" s="11" t="str">
        <f t="shared" ca="1" si="263"/>
        <v>Кожевникова</v>
      </c>
      <c r="AO276" s="10" t="str">
        <f t="shared" ca="1" si="241"/>
        <v/>
      </c>
      <c r="AP276" s="10" t="str">
        <f t="shared" ca="1" si="241"/>
        <v/>
      </c>
      <c r="AQ276" s="10" t="str">
        <f t="shared" ca="1" si="241"/>
        <v/>
      </c>
      <c r="AR276" s="10" t="str">
        <f t="shared" ca="1" si="241"/>
        <v/>
      </c>
      <c r="AS276" s="10" t="str">
        <f t="shared" ca="1" si="241"/>
        <v/>
      </c>
      <c r="AT276" s="10" t="str">
        <f t="shared" ca="1" si="237"/>
        <v/>
      </c>
      <c r="AU276" s="10" t="str">
        <f t="shared" ca="1" si="237"/>
        <v/>
      </c>
      <c r="AV276" s="10" t="e">
        <f t="shared" si="237"/>
        <v>#REF!</v>
      </c>
      <c r="AW276" s="10" t="str">
        <f t="shared" ca="1" si="237"/>
        <v/>
      </c>
      <c r="AX276" s="10" t="str">
        <f t="shared" si="237"/>
        <v/>
      </c>
      <c r="AZ276" s="12" t="str">
        <f t="shared" ca="1" si="242"/>
        <v/>
      </c>
      <c r="BA276" s="12" t="str">
        <f t="shared" ca="1" si="242"/>
        <v/>
      </c>
      <c r="BB276" s="12" t="str">
        <f t="shared" ca="1" si="242"/>
        <v/>
      </c>
      <c r="BC276" s="12" t="str">
        <f t="shared" ca="1" si="242"/>
        <v/>
      </c>
      <c r="BD276" s="12" t="str">
        <f t="shared" ca="1" si="242"/>
        <v/>
      </c>
      <c r="BE276" s="12" t="str">
        <f t="shared" ca="1" si="238"/>
        <v/>
      </c>
      <c r="BF276" s="12" t="str">
        <f t="shared" ca="1" si="238"/>
        <v/>
      </c>
      <c r="BG276" s="12" t="e">
        <f t="shared" si="238"/>
        <v>#REF!</v>
      </c>
      <c r="BH276" s="12" t="str">
        <f t="shared" ca="1" si="238"/>
        <v/>
      </c>
      <c r="BI276" s="12" t="str">
        <f t="shared" si="238"/>
        <v/>
      </c>
    </row>
    <row r="277" spans="1:61" ht="23.25" customHeight="1" x14ac:dyDescent="0.2">
      <c r="A277" s="1">
        <f ca="1">IF(COUNTIF($D277:$L277," ")=10,"",IF(VLOOKUP(MAX($A$1:A276),$A$1:C276,3,FALSE)=0,"",MAX($A$1:A276)+1))</f>
        <v>277</v>
      </c>
      <c r="B277" s="13" t="str">
        <f>$B271</f>
        <v>Кожевникова Ю.С.</v>
      </c>
      <c r="C277" s="2" t="str">
        <f ca="1">IF($B277="","",$R$7)</f>
        <v>Сб 28.11.20</v>
      </c>
      <c r="D277" s="23" t="str">
        <f t="shared" ref="D277:K277" ca="1" si="281">IF($B277&gt;"",IF(ISERROR(SEARCH($B277,S$7))," ",MID(S$7,FIND("%курс ",S$7,FIND($B277,S$7))+6,7)&amp;"
("&amp;MID(S$7,FIND("ауд.",S$7,FIND($B277,S$7))+4,FIND("№",S$7,FIND("ауд.",S$7,FIND($B277,S$7)))-(FIND("ауд.",S$7,FIND($B277,S$7))+4))&amp;")"),"")</f>
        <v xml:space="preserve"> </v>
      </c>
      <c r="E277" s="23" t="str">
        <f t="shared" ca="1" si="281"/>
        <v xml:space="preserve"> </v>
      </c>
      <c r="F277" s="23" t="str">
        <f t="shared" ca="1" si="281"/>
        <v xml:space="preserve"> </v>
      </c>
      <c r="G277" s="23" t="str">
        <f t="shared" ca="1" si="281"/>
        <v xml:space="preserve"> </v>
      </c>
      <c r="H277" s="23" t="str">
        <f t="shared" ca="1" si="281"/>
        <v xml:space="preserve"> </v>
      </c>
      <c r="I277" s="23" t="str">
        <f t="shared" ca="1" si="281"/>
        <v xml:space="preserve"> </v>
      </c>
      <c r="J277" s="23" t="str">
        <f t="shared" ca="1" si="281"/>
        <v xml:space="preserve"> </v>
      </c>
      <c r="K277" s="23" t="str">
        <f t="shared" ca="1" si="281"/>
        <v xml:space="preserve"> </v>
      </c>
      <c r="L277" s="23"/>
      <c r="M277" s="25"/>
      <c r="AD277" s="20" t="str">
        <f t="shared" ca="1" si="276"/>
        <v/>
      </c>
      <c r="AE277" s="20" t="str">
        <f t="shared" ca="1" si="276"/>
        <v/>
      </c>
      <c r="AF277" s="20" t="str">
        <f t="shared" ca="1" si="276"/>
        <v/>
      </c>
      <c r="AG277" s="20" t="str">
        <f t="shared" ca="1" si="276"/>
        <v/>
      </c>
      <c r="AH277" s="20" t="str">
        <f t="shared" ca="1" si="276"/>
        <v/>
      </c>
      <c r="AI277" s="20" t="str">
        <f t="shared" ca="1" si="276"/>
        <v/>
      </c>
      <c r="AJ277" s="20" t="str">
        <f t="shared" ca="1" si="276"/>
        <v/>
      </c>
      <c r="AK277" s="20" t="e">
        <f>IF(#REF!=" ","",IF(#REF!="","",CONCATENATE($C277," ",#REF!," ",MID(#REF!,10,5))))</f>
        <v>#REF!</v>
      </c>
      <c r="AL277" s="20" t="str">
        <f t="shared" ca="1" si="265"/>
        <v/>
      </c>
      <c r="AM277" s="20" t="str">
        <f t="shared" si="265"/>
        <v/>
      </c>
      <c r="AN277" s="11" t="str">
        <f t="shared" ca="1" si="263"/>
        <v>Кожевникова</v>
      </c>
      <c r="AO277" s="10" t="str">
        <f t="shared" ca="1" si="241"/>
        <v/>
      </c>
      <c r="AP277" s="10" t="str">
        <f t="shared" ca="1" si="241"/>
        <v/>
      </c>
      <c r="AQ277" s="10" t="str">
        <f t="shared" ca="1" si="241"/>
        <v/>
      </c>
      <c r="AR277" s="10" t="str">
        <f t="shared" ca="1" si="241"/>
        <v/>
      </c>
      <c r="AS277" s="10" t="str">
        <f t="shared" ca="1" si="241"/>
        <v/>
      </c>
      <c r="AT277" s="10" t="str">
        <f t="shared" ca="1" si="237"/>
        <v/>
      </c>
      <c r="AU277" s="10" t="str">
        <f t="shared" ca="1" si="237"/>
        <v/>
      </c>
      <c r="AV277" s="10" t="e">
        <f t="shared" si="237"/>
        <v>#REF!</v>
      </c>
      <c r="AW277" s="10" t="str">
        <f t="shared" ca="1" si="237"/>
        <v/>
      </c>
      <c r="AX277" s="10" t="str">
        <f t="shared" si="237"/>
        <v/>
      </c>
      <c r="AZ277" s="12" t="str">
        <f t="shared" ca="1" si="242"/>
        <v/>
      </c>
      <c r="BA277" s="12" t="str">
        <f t="shared" ca="1" si="242"/>
        <v/>
      </c>
      <c r="BB277" s="12" t="str">
        <f t="shared" ca="1" si="242"/>
        <v/>
      </c>
      <c r="BC277" s="12" t="str">
        <f t="shared" ca="1" si="242"/>
        <v/>
      </c>
      <c r="BD277" s="12" t="str">
        <f t="shared" ca="1" si="242"/>
        <v/>
      </c>
      <c r="BE277" s="12" t="str">
        <f t="shared" ca="1" si="238"/>
        <v/>
      </c>
      <c r="BF277" s="12" t="str">
        <f t="shared" ca="1" si="238"/>
        <v/>
      </c>
      <c r="BG277" s="12" t="e">
        <f t="shared" si="238"/>
        <v>#REF!</v>
      </c>
      <c r="BH277" s="12" t="str">
        <f t="shared" ca="1" si="238"/>
        <v/>
      </c>
      <c r="BI277" s="12" t="str">
        <f t="shared" si="238"/>
        <v/>
      </c>
    </row>
    <row r="278" spans="1:61" ht="23.25" customHeight="1" x14ac:dyDescent="0.2">
      <c r="A278" s="1">
        <f ca="1">IF(COUNTIF($D278:$L278," ")=10,"",IF(VLOOKUP(MAX($A$1:A277),$A$1:C277,3,FALSE)=0,"",MAX($A$1:A277)+1))</f>
        <v>278</v>
      </c>
      <c r="B278" s="13" t="str">
        <f>$B271</f>
        <v>Кожевникова Ю.С.</v>
      </c>
      <c r="C278" s="2" t="str">
        <f ca="1">IF($B278="","",$R$8)</f>
        <v>Вс 29.11.20</v>
      </c>
      <c r="D278" s="23" t="str">
        <f t="shared" ref="D278:K278" ca="1" si="282">IF($B278&gt;"",IF(ISERROR(SEARCH($B278,S$8))," ",MID(S$8,FIND("%курс ",S$8,FIND($B278,S$8))+6,7)&amp;"
("&amp;MID(S$8,FIND("ауд.",S$8,FIND($B278,S$8))+4,FIND("№",S$8,FIND("ауд.",S$8,FIND($B278,S$8)))-(FIND("ауд.",S$8,FIND($B278,S$8))+4))&amp;")"),"")</f>
        <v xml:space="preserve"> </v>
      </c>
      <c r="E278" s="23" t="str">
        <f t="shared" ca="1" si="282"/>
        <v xml:space="preserve"> </v>
      </c>
      <c r="F278" s="23" t="str">
        <f t="shared" ca="1" si="282"/>
        <v xml:space="preserve"> </v>
      </c>
      <c r="G278" s="23" t="str">
        <f t="shared" ca="1" si="282"/>
        <v xml:space="preserve"> </v>
      </c>
      <c r="H278" s="23" t="str">
        <f t="shared" ca="1" si="282"/>
        <v xml:space="preserve"> </v>
      </c>
      <c r="I278" s="23" t="str">
        <f t="shared" ca="1" si="282"/>
        <v xml:space="preserve"> </v>
      </c>
      <c r="J278" s="23" t="str">
        <f t="shared" ca="1" si="282"/>
        <v xml:space="preserve"> </v>
      </c>
      <c r="K278" s="23" t="str">
        <f t="shared" ca="1" si="282"/>
        <v xml:space="preserve"> </v>
      </c>
      <c r="L278" s="23"/>
      <c r="M278" s="25"/>
      <c r="AD278" s="20" t="str">
        <f t="shared" ca="1" si="276"/>
        <v/>
      </c>
      <c r="AE278" s="20" t="str">
        <f t="shared" ca="1" si="276"/>
        <v/>
      </c>
      <c r="AF278" s="20" t="str">
        <f t="shared" ca="1" si="276"/>
        <v/>
      </c>
      <c r="AG278" s="20" t="str">
        <f t="shared" ca="1" si="276"/>
        <v/>
      </c>
      <c r="AH278" s="20" t="str">
        <f t="shared" ca="1" si="276"/>
        <v/>
      </c>
      <c r="AI278" s="20" t="str">
        <f t="shared" ca="1" si="276"/>
        <v/>
      </c>
      <c r="AJ278" s="20" t="str">
        <f t="shared" ca="1" si="276"/>
        <v/>
      </c>
      <c r="AK278" s="20" t="e">
        <f>IF(#REF!=" ","",IF(#REF!="","",CONCATENATE($C278," ",#REF!," ",MID(#REF!,10,5))))</f>
        <v>#REF!</v>
      </c>
      <c r="AL278" s="20" t="str">
        <f t="shared" ca="1" si="265"/>
        <v/>
      </c>
      <c r="AM278" s="20" t="str">
        <f t="shared" si="265"/>
        <v/>
      </c>
      <c r="AN278" s="11" t="str">
        <f t="shared" ca="1" si="263"/>
        <v>Кожевникова</v>
      </c>
      <c r="AO278" s="10" t="str">
        <f t="shared" ca="1" si="241"/>
        <v/>
      </c>
      <c r="AP278" s="10" t="str">
        <f t="shared" ca="1" si="241"/>
        <v/>
      </c>
      <c r="AQ278" s="10" t="str">
        <f t="shared" ca="1" si="241"/>
        <v/>
      </c>
      <c r="AR278" s="10" t="str">
        <f t="shared" ca="1" si="241"/>
        <v/>
      </c>
      <c r="AS278" s="10" t="str">
        <f t="shared" ca="1" si="241"/>
        <v/>
      </c>
      <c r="AT278" s="10" t="str">
        <f t="shared" ca="1" si="237"/>
        <v/>
      </c>
      <c r="AU278" s="10" t="str">
        <f t="shared" ca="1" si="237"/>
        <v/>
      </c>
      <c r="AV278" s="10" t="e">
        <f t="shared" si="237"/>
        <v>#REF!</v>
      </c>
      <c r="AW278" s="10" t="str">
        <f t="shared" ca="1" si="237"/>
        <v/>
      </c>
      <c r="AX278" s="10" t="str">
        <f t="shared" si="237"/>
        <v/>
      </c>
      <c r="AZ278" s="12" t="str">
        <f t="shared" ca="1" si="242"/>
        <v/>
      </c>
      <c r="BA278" s="12" t="str">
        <f t="shared" ca="1" si="242"/>
        <v/>
      </c>
      <c r="BB278" s="12" t="str">
        <f t="shared" ca="1" si="242"/>
        <v/>
      </c>
      <c r="BC278" s="12" t="str">
        <f t="shared" ca="1" si="242"/>
        <v/>
      </c>
      <c r="BD278" s="12" t="str">
        <f t="shared" ca="1" si="242"/>
        <v/>
      </c>
      <c r="BE278" s="12" t="str">
        <f t="shared" ca="1" si="238"/>
        <v/>
      </c>
      <c r="BF278" s="12" t="str">
        <f t="shared" ca="1" si="238"/>
        <v/>
      </c>
      <c r="BG278" s="12" t="e">
        <f t="shared" si="238"/>
        <v>#REF!</v>
      </c>
      <c r="BH278" s="12" t="str">
        <f t="shared" ca="1" si="238"/>
        <v/>
      </c>
      <c r="BI278" s="12" t="str">
        <f t="shared" si="238"/>
        <v/>
      </c>
    </row>
    <row r="279" spans="1:61" ht="23.25" customHeight="1" x14ac:dyDescent="0.2">
      <c r="A279" s="1">
        <f ca="1">IF(COUNTIF($D279:$L279," ")=10,"",IF(VLOOKUP(MAX($A$1:A278),$A$1:C278,3,FALSE)=0,"",MAX($A$1:A278)+1))</f>
        <v>279</v>
      </c>
      <c r="C279" s="2"/>
      <c r="D279" s="23"/>
      <c r="E279" s="23"/>
      <c r="F279" s="23"/>
      <c r="G279" s="23"/>
      <c r="H279" s="23"/>
      <c r="I279" s="23"/>
      <c r="J279" s="23"/>
      <c r="K279" s="23"/>
      <c r="L279" s="23"/>
      <c r="M279" s="25"/>
      <c r="AD279" s="20"/>
      <c r="AE279" s="20"/>
      <c r="AF279" s="20"/>
      <c r="AG279" s="20"/>
      <c r="AH279" s="20"/>
      <c r="AI279" s="20"/>
      <c r="AJ279" s="20"/>
      <c r="AK279" s="20"/>
      <c r="AL279" s="20"/>
      <c r="AM279" s="20"/>
      <c r="AN279" s="11" t="str">
        <f t="shared" si="263"/>
        <v/>
      </c>
      <c r="AO279" s="10" t="str">
        <f t="shared" si="241"/>
        <v/>
      </c>
      <c r="AP279" s="10" t="str">
        <f t="shared" si="241"/>
        <v/>
      </c>
      <c r="AQ279" s="10" t="str">
        <f t="shared" si="241"/>
        <v/>
      </c>
      <c r="AR279" s="10" t="str">
        <f t="shared" si="241"/>
        <v/>
      </c>
      <c r="AS279" s="10" t="str">
        <f t="shared" si="241"/>
        <v/>
      </c>
      <c r="AT279" s="10" t="str">
        <f t="shared" si="237"/>
        <v/>
      </c>
      <c r="AU279" s="10" t="str">
        <f t="shared" si="237"/>
        <v/>
      </c>
      <c r="AV279" s="10" t="str">
        <f t="shared" si="237"/>
        <v/>
      </c>
      <c r="AW279" s="10" t="str">
        <f t="shared" si="237"/>
        <v/>
      </c>
      <c r="AX279" s="10" t="str">
        <f t="shared" si="237"/>
        <v/>
      </c>
      <c r="AZ279" s="12" t="str">
        <f t="shared" si="242"/>
        <v/>
      </c>
      <c r="BA279" s="12" t="str">
        <f t="shared" si="242"/>
        <v/>
      </c>
      <c r="BB279" s="12" t="str">
        <f t="shared" si="242"/>
        <v/>
      </c>
      <c r="BC279" s="12" t="str">
        <f t="shared" si="242"/>
        <v/>
      </c>
      <c r="BD279" s="12" t="str">
        <f t="shared" si="242"/>
        <v/>
      </c>
      <c r="BE279" s="12" t="str">
        <f t="shared" si="238"/>
        <v/>
      </c>
      <c r="BF279" s="12" t="str">
        <f t="shared" si="238"/>
        <v/>
      </c>
      <c r="BG279" s="12" t="str">
        <f t="shared" si="238"/>
        <v/>
      </c>
      <c r="BH279" s="12" t="str">
        <f t="shared" si="238"/>
        <v/>
      </c>
      <c r="BI279" s="12" t="str">
        <f t="shared" si="238"/>
        <v/>
      </c>
    </row>
    <row r="280" spans="1:61" ht="23.25" customHeight="1" x14ac:dyDescent="0.2">
      <c r="A280" s="1">
        <f ca="1">IF(COUNTIF($D281:$L287," ")=70,"",MAX($A$1:A279)+1)</f>
        <v>280</v>
      </c>
      <c r="B280" s="2" t="str">
        <f>IF($C280="","",$C280)</f>
        <v>Колупайло Е.В.</v>
      </c>
      <c r="C280" s="3" t="str">
        <f>IF(ISERROR(VLOOKUP((ROW()-1)/9+1,'[1]Преподавательский состав'!$A$2:$B$181,2,FALSE)),"",VLOOKUP((ROW()-1)/9+1,'[1]Преподавательский состав'!$A$2:$B$181,2,FALSE))</f>
        <v>Колупайло Е.В.</v>
      </c>
      <c r="D280" s="3" t="str">
        <f>IF($C280="","",T(" 8.00"))</f>
        <v xml:space="preserve"> 8.00</v>
      </c>
      <c r="E280" s="3" t="str">
        <f>IF($C280="","",T(" 9.40"))</f>
        <v xml:space="preserve"> 9.40</v>
      </c>
      <c r="F280" s="3" t="str">
        <f>IF($C280="","",T("11.20"))</f>
        <v>11.20</v>
      </c>
      <c r="G280" s="4" t="str">
        <f>IF($C280="","",T(""))</f>
        <v/>
      </c>
      <c r="H280" s="4" t="str">
        <f>IF($C280="","",T("13.30"))</f>
        <v>13.30</v>
      </c>
      <c r="I280" s="4" t="str">
        <f>IF($C280="","",T("15.10"))</f>
        <v>15.10</v>
      </c>
      <c r="J280" s="3" t="str">
        <f>IF($C280="","",T("17.00"))</f>
        <v>17.00</v>
      </c>
      <c r="K280" s="3" t="str">
        <f>IF($C280="","",T("18.40"))</f>
        <v>18.40</v>
      </c>
      <c r="L280" s="3"/>
      <c r="M280" s="25"/>
      <c r="AD280" s="20"/>
      <c r="AE280" s="20"/>
      <c r="AF280" s="20"/>
      <c r="AG280" s="20"/>
      <c r="AH280" s="20"/>
      <c r="AI280" s="20"/>
      <c r="AJ280" s="20"/>
      <c r="AK280" s="20"/>
      <c r="AL280" s="20"/>
      <c r="AM280" s="20"/>
      <c r="AN280" s="11" t="str">
        <f t="shared" si="263"/>
        <v/>
      </c>
      <c r="AO280" s="10" t="str">
        <f t="shared" si="241"/>
        <v/>
      </c>
      <c r="AP280" s="10" t="str">
        <f t="shared" si="241"/>
        <v/>
      </c>
      <c r="AQ280" s="10" t="str">
        <f t="shared" si="241"/>
        <v/>
      </c>
      <c r="AR280" s="10" t="str">
        <f t="shared" si="241"/>
        <v/>
      </c>
      <c r="AS280" s="10" t="str">
        <f t="shared" si="241"/>
        <v/>
      </c>
      <c r="AT280" s="10" t="str">
        <f t="shared" si="237"/>
        <v/>
      </c>
      <c r="AU280" s="10" t="str">
        <f t="shared" si="237"/>
        <v/>
      </c>
      <c r="AV280" s="10" t="str">
        <f t="shared" si="237"/>
        <v/>
      </c>
      <c r="AW280" s="10" t="str">
        <f t="shared" si="237"/>
        <v/>
      </c>
      <c r="AX280" s="10" t="str">
        <f t="shared" si="237"/>
        <v/>
      </c>
      <c r="AZ280" s="12" t="str">
        <f t="shared" si="242"/>
        <v/>
      </c>
      <c r="BA280" s="12" t="str">
        <f t="shared" si="242"/>
        <v/>
      </c>
      <c r="BB280" s="12" t="str">
        <f t="shared" si="242"/>
        <v/>
      </c>
      <c r="BC280" s="12" t="str">
        <f t="shared" si="242"/>
        <v/>
      </c>
      <c r="BD280" s="12" t="str">
        <f t="shared" si="242"/>
        <v/>
      </c>
      <c r="BE280" s="12" t="str">
        <f t="shared" si="238"/>
        <v/>
      </c>
      <c r="BF280" s="12" t="str">
        <f t="shared" si="238"/>
        <v/>
      </c>
      <c r="BG280" s="12" t="str">
        <f t="shared" si="238"/>
        <v/>
      </c>
      <c r="BH280" s="12" t="str">
        <f t="shared" si="238"/>
        <v/>
      </c>
      <c r="BI280" s="12" t="str">
        <f t="shared" si="238"/>
        <v/>
      </c>
    </row>
    <row r="281" spans="1:61" ht="23.25" customHeight="1" x14ac:dyDescent="0.2">
      <c r="A281" s="1">
        <f ca="1">IF(COUNTIF($D281:$L281," ")=10,"",IF(VLOOKUP(MAX($A$1:A280),$A$1:C280,3,FALSE)=0,"",MAX($A$1:A280)+1))</f>
        <v>281</v>
      </c>
      <c r="B281" s="13" t="str">
        <f>$B280</f>
        <v>Колупайло Е.В.</v>
      </c>
      <c r="C281" s="2" t="str">
        <f ca="1">IF($B281="","",$R$2)</f>
        <v>Пн 23.11.20</v>
      </c>
      <c r="D281" s="14" t="str">
        <f t="shared" ref="D281:K281" ca="1" si="283">IF($B281&gt;"",IF(ISERROR(SEARCH($B281,S$2))," ",MID(S$2,FIND("%курс ",S$2,FIND($B281,S$2))+6,7)&amp;"
("&amp;MID(S$2,FIND("ауд.",S$2,FIND($B281,S$2))+4,FIND("№",S$2,FIND("ауд.",S$2,FIND($B281,S$2)))-(FIND("ауд.",S$2,FIND($B281,S$2))+4))&amp;")"),"")</f>
        <v xml:space="preserve"> </v>
      </c>
      <c r="E281" s="14" t="str">
        <f t="shared" ca="1" si="283"/>
        <v>С -9 -1
(П-203)</v>
      </c>
      <c r="F281" s="14" t="str">
        <f t="shared" ca="1" si="283"/>
        <v>С -9 -1
(П-405)</v>
      </c>
      <c r="G281" s="14" t="str">
        <f t="shared" ca="1" si="283"/>
        <v xml:space="preserve"> </v>
      </c>
      <c r="H281" s="14" t="str">
        <f t="shared" ca="1" si="283"/>
        <v>С -11-1
(П-205)</v>
      </c>
      <c r="I281" s="14" t="str">
        <f t="shared" ca="1" si="283"/>
        <v>С -9 -2
(ДОТ)</v>
      </c>
      <c r="J281" s="14" t="str">
        <f t="shared" ca="1" si="283"/>
        <v>С -9 -2
(ДОТ)</v>
      </c>
      <c r="K281" s="14" t="str">
        <f t="shared" ca="1" si="283"/>
        <v>С -9 -2
(ДОТ)</v>
      </c>
      <c r="L281" s="14"/>
      <c r="M281" s="25"/>
      <c r="AD281" s="20" t="str">
        <f t="shared" ref="AD281:AJ287" ca="1" si="284">IF(D281=" ","",IF(D281="","",CONCATENATE($C281," ",D$1," ",MID(D281,10,5))))</f>
        <v/>
      </c>
      <c r="AE281" s="20" t="str">
        <f t="shared" ca="1" si="284"/>
        <v>Пн 23.11.20  9.40 П-203</v>
      </c>
      <c r="AF281" s="20" t="str">
        <f t="shared" ca="1" si="284"/>
        <v>Пн 23.11.20 11.20 П-405</v>
      </c>
      <c r="AG281" s="20" t="str">
        <f t="shared" ca="1" si="284"/>
        <v/>
      </c>
      <c r="AH281" s="20" t="str">
        <f t="shared" ca="1" si="284"/>
        <v>Пн 23.11.20 13.30 П-205</v>
      </c>
      <c r="AI281" s="20" t="str">
        <f t="shared" ca="1" si="284"/>
        <v>Пн 23.11.20 15.10 ДОТ)</v>
      </c>
      <c r="AJ281" s="20" t="str">
        <f t="shared" ca="1" si="284"/>
        <v>Пн 23.11.20 17.00 ДОТ)</v>
      </c>
      <c r="AK281" s="20" t="e">
        <f>IF(#REF!=" ","",IF(#REF!="","",CONCATENATE($C281," ",#REF!," ",MID(#REF!,10,5))))</f>
        <v>#REF!</v>
      </c>
      <c r="AL281" s="20" t="str">
        <f t="shared" ca="1" si="265"/>
        <v>Пн 23.11.20 18.40 ДОТ)</v>
      </c>
      <c r="AM281" s="20" t="str">
        <f t="shared" si="265"/>
        <v/>
      </c>
      <c r="AN281" s="11" t="str">
        <f t="shared" ca="1" si="263"/>
        <v>Колупайло</v>
      </c>
      <c r="AO281" s="10" t="str">
        <f t="shared" ca="1" si="241"/>
        <v/>
      </c>
      <c r="AP281" s="10" t="str">
        <f t="shared" ca="1" si="241"/>
        <v>Пн 23.11.20  9.40 П-203 Колупайло</v>
      </c>
      <c r="AQ281" s="10" t="str">
        <f t="shared" ca="1" si="241"/>
        <v>Пн 23.11.20 11.20 П-405 Колупайло</v>
      </c>
      <c r="AR281" s="10" t="str">
        <f t="shared" ca="1" si="241"/>
        <v/>
      </c>
      <c r="AS281" s="10" t="str">
        <f t="shared" ca="1" si="241"/>
        <v>Пн 23.11.20 13.30 П-205 Колупайло</v>
      </c>
      <c r="AT281" s="10" t="str">
        <f t="shared" ca="1" si="237"/>
        <v>Пн 23.11.20 15.10 ДОТ) Колупайло</v>
      </c>
      <c r="AU281" s="10" t="str">
        <f t="shared" ca="1" si="237"/>
        <v>Пн 23.11.20 17.00 ДОТ) Колупайло</v>
      </c>
      <c r="AV281" s="10" t="e">
        <f t="shared" si="237"/>
        <v>#REF!</v>
      </c>
      <c r="AW281" s="10" t="str">
        <f t="shared" ca="1" si="237"/>
        <v>Пн 23.11.20 18.40 ДОТ) Колупайло</v>
      </c>
      <c r="AX281" s="10" t="str">
        <f t="shared" si="237"/>
        <v/>
      </c>
      <c r="AZ281" s="12" t="str">
        <f t="shared" ca="1" si="242"/>
        <v/>
      </c>
      <c r="BA281" s="12">
        <f t="shared" ca="1" si="242"/>
        <v>281</v>
      </c>
      <c r="BB281" s="12">
        <f t="shared" ca="1" si="242"/>
        <v>281</v>
      </c>
      <c r="BC281" s="12" t="str">
        <f t="shared" ca="1" si="242"/>
        <v/>
      </c>
      <c r="BD281" s="12">
        <f t="shared" ca="1" si="242"/>
        <v>281</v>
      </c>
      <c r="BE281" s="12">
        <f t="shared" ca="1" si="238"/>
        <v>281</v>
      </c>
      <c r="BF281" s="12">
        <f t="shared" ca="1" si="238"/>
        <v>281</v>
      </c>
      <c r="BG281" s="12" t="e">
        <f t="shared" si="238"/>
        <v>#REF!</v>
      </c>
      <c r="BH281" s="12">
        <f t="shared" ca="1" si="238"/>
        <v>281</v>
      </c>
      <c r="BI281" s="12" t="str">
        <f t="shared" si="238"/>
        <v/>
      </c>
    </row>
    <row r="282" spans="1:61" ht="23.25" customHeight="1" x14ac:dyDescent="0.2">
      <c r="A282" s="1">
        <f ca="1">IF(COUNTIF($D282:$L282," ")=10,"",IF(VLOOKUP(MAX($A$1:A281),$A$1:C281,3,FALSE)=0,"",MAX($A$1:A281)+1))</f>
        <v>282</v>
      </c>
      <c r="B282" s="13" t="str">
        <f>$B280</f>
        <v>Колупайло Е.В.</v>
      </c>
      <c r="C282" s="2" t="str">
        <f ca="1">IF($B282="","",$R$3)</f>
        <v>Вт 24.11.20</v>
      </c>
      <c r="D282" s="14" t="str">
        <f t="shared" ref="D282:K282" ca="1" si="285">IF($B282&gt;"",IF(ISERROR(SEARCH($B282,S$3))," ",MID(S$3,FIND("%курс ",S$3,FIND($B282,S$3))+6,7)&amp;"
("&amp;MID(S$3,FIND("ауд.",S$3,FIND($B282,S$3))+4,FIND("№",S$3,FIND("ауд.",S$3,FIND($B282,S$3)))-(FIND("ауд.",S$3,FIND($B282,S$3))+4))&amp;")"),"")</f>
        <v>С -9 -1
(П-309)</v>
      </c>
      <c r="E282" s="14" t="str">
        <f t="shared" ca="1" si="285"/>
        <v>С -9 -1
(П-306)</v>
      </c>
      <c r="F282" s="14" t="str">
        <f t="shared" ca="1" si="285"/>
        <v xml:space="preserve"> </v>
      </c>
      <c r="G282" s="14" t="str">
        <f t="shared" ca="1" si="285"/>
        <v xml:space="preserve"> </v>
      </c>
      <c r="H282" s="14" t="str">
        <f t="shared" ca="1" si="285"/>
        <v>С -11-1
(П-203)</v>
      </c>
      <c r="I282" s="14" t="str">
        <f t="shared" ca="1" si="285"/>
        <v xml:space="preserve"> </v>
      </c>
      <c r="J282" s="14" t="str">
        <f t="shared" ca="1" si="285"/>
        <v xml:space="preserve"> </v>
      </c>
      <c r="K282" s="14" t="str">
        <f t="shared" ca="1" si="285"/>
        <v xml:space="preserve"> </v>
      </c>
      <c r="L282" s="14"/>
      <c r="M282" s="17"/>
      <c r="AD282" s="20" t="str">
        <f t="shared" ca="1" si="284"/>
        <v>Вт 24.11.20  8.00 П-309</v>
      </c>
      <c r="AE282" s="20" t="str">
        <f t="shared" ca="1" si="284"/>
        <v>Вт 24.11.20  9.40 П-306</v>
      </c>
      <c r="AF282" s="20" t="str">
        <f t="shared" ca="1" si="284"/>
        <v/>
      </c>
      <c r="AG282" s="20" t="str">
        <f t="shared" ca="1" si="284"/>
        <v/>
      </c>
      <c r="AH282" s="20" t="str">
        <f t="shared" ca="1" si="284"/>
        <v>Вт 24.11.20 13.30 П-203</v>
      </c>
      <c r="AI282" s="20" t="str">
        <f t="shared" ca="1" si="284"/>
        <v/>
      </c>
      <c r="AJ282" s="20" t="str">
        <f t="shared" ca="1" si="284"/>
        <v/>
      </c>
      <c r="AK282" s="20" t="e">
        <f>IF(#REF!=" ","",IF(#REF!="","",CONCATENATE($C282," ",#REF!," ",MID(#REF!,10,5))))</f>
        <v>#REF!</v>
      </c>
      <c r="AL282" s="20" t="str">
        <f t="shared" ca="1" si="265"/>
        <v/>
      </c>
      <c r="AM282" s="20" t="str">
        <f t="shared" si="265"/>
        <v/>
      </c>
      <c r="AN282" s="11" t="str">
        <f t="shared" ca="1" si="263"/>
        <v>Колупайло</v>
      </c>
      <c r="AO282" s="10" t="str">
        <f t="shared" ca="1" si="241"/>
        <v>Вт 24.11.20  8.00 П-309 Колупайло</v>
      </c>
      <c r="AP282" s="10" t="str">
        <f t="shared" ca="1" si="241"/>
        <v>Вт 24.11.20  9.40 П-306 Колупайло</v>
      </c>
      <c r="AQ282" s="10" t="str">
        <f t="shared" ca="1" si="241"/>
        <v/>
      </c>
      <c r="AR282" s="10" t="str">
        <f t="shared" ca="1" si="241"/>
        <v/>
      </c>
      <c r="AS282" s="10" t="str">
        <f t="shared" ca="1" si="241"/>
        <v>Вт 24.11.20 13.30 П-203 Колупайло</v>
      </c>
      <c r="AT282" s="10" t="str">
        <f t="shared" ca="1" si="237"/>
        <v/>
      </c>
      <c r="AU282" s="10" t="str">
        <f t="shared" ca="1" si="237"/>
        <v/>
      </c>
      <c r="AV282" s="10" t="e">
        <f t="shared" si="237"/>
        <v>#REF!</v>
      </c>
      <c r="AW282" s="10" t="str">
        <f t="shared" ca="1" si="237"/>
        <v/>
      </c>
      <c r="AX282" s="10" t="str">
        <f t="shared" si="237"/>
        <v/>
      </c>
      <c r="AZ282" s="12">
        <f t="shared" ca="1" si="242"/>
        <v>282</v>
      </c>
      <c r="BA282" s="12">
        <f t="shared" ca="1" si="242"/>
        <v>282</v>
      </c>
      <c r="BB282" s="12" t="str">
        <f t="shared" ca="1" si="242"/>
        <v/>
      </c>
      <c r="BC282" s="12" t="str">
        <f t="shared" ca="1" si="242"/>
        <v/>
      </c>
      <c r="BD282" s="12">
        <f t="shared" ca="1" si="242"/>
        <v>282</v>
      </c>
      <c r="BE282" s="12" t="str">
        <f t="shared" ca="1" si="238"/>
        <v/>
      </c>
      <c r="BF282" s="12" t="str">
        <f t="shared" ca="1" si="238"/>
        <v/>
      </c>
      <c r="BG282" s="12" t="e">
        <f t="shared" si="238"/>
        <v>#REF!</v>
      </c>
      <c r="BH282" s="12" t="str">
        <f t="shared" ca="1" si="238"/>
        <v/>
      </c>
      <c r="BI282" s="12" t="str">
        <f t="shared" si="238"/>
        <v/>
      </c>
    </row>
    <row r="283" spans="1:61" ht="23.25" customHeight="1" x14ac:dyDescent="0.2">
      <c r="A283" s="1">
        <f ca="1">IF(COUNTIF($D283:$L283," ")=10,"",IF(VLOOKUP(MAX($A$1:A282),$A$1:C282,3,FALSE)=0,"",MAX($A$1:A282)+1))</f>
        <v>283</v>
      </c>
      <c r="B283" s="13" t="str">
        <f>$B280</f>
        <v>Колупайло Е.В.</v>
      </c>
      <c r="C283" s="2" t="str">
        <f ca="1">IF($B283="","",$R$4)</f>
        <v>Ср 25.11.20</v>
      </c>
      <c r="D283" s="14" t="str">
        <f t="shared" ref="D283:K283" ca="1" si="286">IF($B283&gt;"",IF(ISERROR(SEARCH($B283,S$4))," ",MID(S$4,FIND("%курс ",S$4,FIND($B283,S$4))+6,7)&amp;"
("&amp;MID(S$4,FIND("ауд.",S$4,FIND($B283,S$4))+4,FIND("№",S$4,FIND("ауд.",S$4,FIND($B283,S$4)))-(FIND("ауд.",S$4,FIND($B283,S$4))+4))&amp;")"),"")</f>
        <v>С -9 -1
(П-307)</v>
      </c>
      <c r="E283" s="14" t="str">
        <f t="shared" ca="1" si="286"/>
        <v>С -9 -1
(П-307)</v>
      </c>
      <c r="F283" s="14" t="str">
        <f t="shared" ca="1" si="286"/>
        <v>С -9 -1
(П-307)</v>
      </c>
      <c r="G283" s="14" t="str">
        <f t="shared" ca="1" si="286"/>
        <v xml:space="preserve"> </v>
      </c>
      <c r="H283" s="14" t="str">
        <f t="shared" ca="1" si="286"/>
        <v>С -11-1
(П-306)</v>
      </c>
      <c r="I283" s="14" t="str">
        <f t="shared" ca="1" si="286"/>
        <v xml:space="preserve"> </v>
      </c>
      <c r="J283" s="14" t="str">
        <f t="shared" ca="1" si="286"/>
        <v xml:space="preserve"> </v>
      </c>
      <c r="K283" s="14" t="str">
        <f t="shared" ca="1" si="286"/>
        <v xml:space="preserve"> </v>
      </c>
      <c r="L283" s="14"/>
      <c r="M283" s="25"/>
      <c r="AD283" s="20" t="str">
        <f t="shared" ca="1" si="284"/>
        <v>Ср 25.11.20  8.00 П-307</v>
      </c>
      <c r="AE283" s="20" t="str">
        <f t="shared" ca="1" si="284"/>
        <v>Ср 25.11.20  9.40 П-307</v>
      </c>
      <c r="AF283" s="20" t="str">
        <f t="shared" ca="1" si="284"/>
        <v>Ср 25.11.20 11.20 П-307</v>
      </c>
      <c r="AG283" s="20" t="str">
        <f t="shared" ca="1" si="284"/>
        <v/>
      </c>
      <c r="AH283" s="20" t="str">
        <f t="shared" ca="1" si="284"/>
        <v>Ср 25.11.20 13.30 П-306</v>
      </c>
      <c r="AI283" s="20" t="str">
        <f t="shared" ca="1" si="284"/>
        <v/>
      </c>
      <c r="AJ283" s="20" t="str">
        <f t="shared" ca="1" si="284"/>
        <v/>
      </c>
      <c r="AK283" s="20" t="e">
        <f>IF(#REF!=" ","",IF(#REF!="","",CONCATENATE($C283," ",#REF!," ",MID(#REF!,10,5))))</f>
        <v>#REF!</v>
      </c>
      <c r="AL283" s="20" t="str">
        <f t="shared" ca="1" si="265"/>
        <v/>
      </c>
      <c r="AM283" s="20" t="str">
        <f t="shared" si="265"/>
        <v/>
      </c>
      <c r="AN283" s="11" t="str">
        <f t="shared" ca="1" si="263"/>
        <v>Колупайло</v>
      </c>
      <c r="AO283" s="10" t="str">
        <f t="shared" ca="1" si="241"/>
        <v>Ср 25.11.20  8.00 П-307 Колупайло</v>
      </c>
      <c r="AP283" s="10" t="str">
        <f t="shared" ca="1" si="241"/>
        <v>Ср 25.11.20  9.40 П-307 Колупайло</v>
      </c>
      <c r="AQ283" s="10" t="str">
        <f t="shared" ca="1" si="241"/>
        <v>Ср 25.11.20 11.20 П-307 Колупайло</v>
      </c>
      <c r="AR283" s="10" t="str">
        <f t="shared" ca="1" si="241"/>
        <v/>
      </c>
      <c r="AS283" s="10" t="str">
        <f t="shared" ca="1" si="241"/>
        <v>Ср 25.11.20 13.30 П-306 Колупайло</v>
      </c>
      <c r="AT283" s="10" t="str">
        <f t="shared" ca="1" si="237"/>
        <v/>
      </c>
      <c r="AU283" s="10" t="str">
        <f t="shared" ca="1" si="237"/>
        <v/>
      </c>
      <c r="AV283" s="10" t="e">
        <f t="shared" si="237"/>
        <v>#REF!</v>
      </c>
      <c r="AW283" s="10" t="str">
        <f t="shared" ca="1" si="237"/>
        <v/>
      </c>
      <c r="AX283" s="10" t="str">
        <f t="shared" si="237"/>
        <v/>
      </c>
      <c r="AZ283" s="12">
        <f t="shared" ca="1" si="242"/>
        <v>283</v>
      </c>
      <c r="BA283" s="12">
        <f t="shared" ca="1" si="242"/>
        <v>283</v>
      </c>
      <c r="BB283" s="12">
        <f t="shared" ca="1" si="242"/>
        <v>283</v>
      </c>
      <c r="BC283" s="12" t="str">
        <f t="shared" ca="1" si="242"/>
        <v/>
      </c>
      <c r="BD283" s="12">
        <f t="shared" ca="1" si="242"/>
        <v>283</v>
      </c>
      <c r="BE283" s="12" t="str">
        <f t="shared" ca="1" si="238"/>
        <v/>
      </c>
      <c r="BF283" s="12" t="str">
        <f t="shared" ca="1" si="238"/>
        <v/>
      </c>
      <c r="BG283" s="12" t="e">
        <f t="shared" si="238"/>
        <v>#REF!</v>
      </c>
      <c r="BH283" s="12" t="str">
        <f t="shared" ca="1" si="238"/>
        <v/>
      </c>
      <c r="BI283" s="12" t="str">
        <f t="shared" si="238"/>
        <v/>
      </c>
    </row>
    <row r="284" spans="1:61" ht="23.25" customHeight="1" x14ac:dyDescent="0.2">
      <c r="A284" s="1">
        <f ca="1">IF(COUNTIF($D284:$L284," ")=10,"",IF(VLOOKUP(MAX($A$1:A283),$A$1:C283,3,FALSE)=0,"",MAX($A$1:A283)+1))</f>
        <v>284</v>
      </c>
      <c r="B284" s="13" t="str">
        <f>$B280</f>
        <v>Колупайло Е.В.</v>
      </c>
      <c r="C284" s="2" t="str">
        <f ca="1">IF($B284="","",$R$5)</f>
        <v>Чт 26.11.20</v>
      </c>
      <c r="D284" s="23" t="str">
        <f t="shared" ref="D284:K284" ca="1" si="287">IF($B284&gt;"",IF(ISERROR(SEARCH($B284,S$5))," ",MID(S$5,FIND("%курс ",S$5,FIND($B284,S$5))+6,7)&amp;"
("&amp;MID(S$5,FIND("ауд.",S$5,FIND($B284,S$5))+4,FIND("№",S$5,FIND("ауд.",S$5,FIND($B284,S$5)))-(FIND("ауд.",S$5,FIND($B284,S$5))+4))&amp;")"),"")</f>
        <v>С -9 -1
(П-405)</v>
      </c>
      <c r="E284" s="23" t="str">
        <f t="shared" ca="1" si="287"/>
        <v>С -9 -1
(П-408)</v>
      </c>
      <c r="F284" s="23" t="str">
        <f t="shared" ca="1" si="287"/>
        <v xml:space="preserve"> </v>
      </c>
      <c r="G284" s="23" t="str">
        <f t="shared" ca="1" si="287"/>
        <v xml:space="preserve"> </v>
      </c>
      <c r="H284" s="23" t="str">
        <f t="shared" ca="1" si="287"/>
        <v xml:space="preserve"> </v>
      </c>
      <c r="I284" s="23" t="str">
        <f t="shared" ca="1" si="287"/>
        <v xml:space="preserve"> </v>
      </c>
      <c r="J284" s="23" t="str">
        <f t="shared" ca="1" si="287"/>
        <v xml:space="preserve"> </v>
      </c>
      <c r="K284" s="23" t="str">
        <f t="shared" ca="1" si="287"/>
        <v xml:space="preserve"> </v>
      </c>
      <c r="L284" s="23"/>
      <c r="M284" s="25"/>
      <c r="AD284" s="20" t="str">
        <f t="shared" ca="1" si="284"/>
        <v>Чт 26.11.20  8.00 П-405</v>
      </c>
      <c r="AE284" s="20" t="str">
        <f t="shared" ca="1" si="284"/>
        <v>Чт 26.11.20  9.40 П-408</v>
      </c>
      <c r="AF284" s="20" t="str">
        <f t="shared" ca="1" si="284"/>
        <v/>
      </c>
      <c r="AG284" s="20" t="str">
        <f t="shared" ca="1" si="284"/>
        <v/>
      </c>
      <c r="AH284" s="20" t="str">
        <f t="shared" ca="1" si="284"/>
        <v/>
      </c>
      <c r="AI284" s="20" t="str">
        <f t="shared" ca="1" si="284"/>
        <v/>
      </c>
      <c r="AJ284" s="20" t="str">
        <f t="shared" ca="1" si="284"/>
        <v/>
      </c>
      <c r="AK284" s="20" t="e">
        <f>IF(#REF!=" ","",IF(#REF!="","",CONCATENATE($C284," ",#REF!," ",MID(#REF!,10,5))))</f>
        <v>#REF!</v>
      </c>
      <c r="AL284" s="20" t="str">
        <f t="shared" ca="1" si="265"/>
        <v/>
      </c>
      <c r="AM284" s="20" t="str">
        <f t="shared" si="265"/>
        <v/>
      </c>
      <c r="AN284" s="11" t="str">
        <f t="shared" ca="1" si="263"/>
        <v>Колупайло</v>
      </c>
      <c r="AO284" s="10" t="str">
        <f t="shared" ca="1" si="241"/>
        <v>Чт 26.11.20  8.00 П-405 Колупайло</v>
      </c>
      <c r="AP284" s="10" t="str">
        <f t="shared" ca="1" si="241"/>
        <v>Чт 26.11.20  9.40 П-408 Колупайло</v>
      </c>
      <c r="AQ284" s="10" t="str">
        <f t="shared" ca="1" si="241"/>
        <v/>
      </c>
      <c r="AR284" s="10" t="str">
        <f t="shared" ca="1" si="241"/>
        <v/>
      </c>
      <c r="AS284" s="10" t="str">
        <f t="shared" ca="1" si="241"/>
        <v/>
      </c>
      <c r="AT284" s="10" t="str">
        <f t="shared" ca="1" si="237"/>
        <v/>
      </c>
      <c r="AU284" s="10" t="str">
        <f t="shared" ca="1" si="237"/>
        <v/>
      </c>
      <c r="AV284" s="10" t="e">
        <f t="shared" si="237"/>
        <v>#REF!</v>
      </c>
      <c r="AW284" s="10" t="str">
        <f t="shared" ca="1" si="237"/>
        <v/>
      </c>
      <c r="AX284" s="10" t="str">
        <f t="shared" si="237"/>
        <v/>
      </c>
      <c r="AZ284" s="12">
        <f t="shared" ca="1" si="242"/>
        <v>284</v>
      </c>
      <c r="BA284" s="12">
        <f t="shared" ca="1" si="242"/>
        <v>284</v>
      </c>
      <c r="BB284" s="12" t="str">
        <f t="shared" ca="1" si="242"/>
        <v/>
      </c>
      <c r="BC284" s="12" t="str">
        <f t="shared" ca="1" si="242"/>
        <v/>
      </c>
      <c r="BD284" s="12" t="str">
        <f t="shared" ca="1" si="242"/>
        <v/>
      </c>
      <c r="BE284" s="12" t="str">
        <f t="shared" ca="1" si="238"/>
        <v/>
      </c>
      <c r="BF284" s="12" t="str">
        <f t="shared" ca="1" si="238"/>
        <v/>
      </c>
      <c r="BG284" s="12" t="e">
        <f t="shared" si="238"/>
        <v>#REF!</v>
      </c>
      <c r="BH284" s="12" t="str">
        <f t="shared" ca="1" si="238"/>
        <v/>
      </c>
      <c r="BI284" s="12" t="str">
        <f t="shared" si="238"/>
        <v/>
      </c>
    </row>
    <row r="285" spans="1:61" ht="23.25" customHeight="1" x14ac:dyDescent="0.2">
      <c r="A285" s="1">
        <f ca="1">IF(COUNTIF($D285:$L285," ")=10,"",IF(VLOOKUP(MAX($A$1:A284),$A$1:C284,3,FALSE)=0,"",MAX($A$1:A284)+1))</f>
        <v>285</v>
      </c>
      <c r="B285" s="13" t="str">
        <f>$B280</f>
        <v>Колупайло Е.В.</v>
      </c>
      <c r="C285" s="2" t="str">
        <f ca="1">IF($B285="","",$R$6)</f>
        <v>Пт 27.11.20</v>
      </c>
      <c r="D285" s="23" t="str">
        <f t="shared" ref="D285:K285" ca="1" si="288">IF($B285&gt;"",IF(ISERROR(SEARCH($B285,S$6))," ",MID(S$6,FIND("%курс ",S$6,FIND($B285,S$6))+6,7)&amp;"
("&amp;MID(S$6,FIND("ауд.",S$6,FIND($B285,S$6))+4,FIND("№",S$6,FIND("ауд.",S$6,FIND($B285,S$6)))-(FIND("ауд.",S$6,FIND($B285,S$6))+4))&amp;")"),"")</f>
        <v xml:space="preserve"> </v>
      </c>
      <c r="E285" s="23" t="str">
        <f t="shared" ca="1" si="288"/>
        <v>С -9 -1
(П-307)</v>
      </c>
      <c r="F285" s="23" t="str">
        <f t="shared" ca="1" si="288"/>
        <v>С -9 -1
(П-306)</v>
      </c>
      <c r="G285" s="23" t="str">
        <f t="shared" ca="1" si="288"/>
        <v xml:space="preserve"> </v>
      </c>
      <c r="H285" s="23" t="str">
        <f t="shared" ca="1" si="288"/>
        <v>С -9 -1
(П-306)</v>
      </c>
      <c r="I285" s="23" t="str">
        <f t="shared" ca="1" si="288"/>
        <v>С -11-1
(П-410)</v>
      </c>
      <c r="J285" s="23" t="str">
        <f t="shared" ca="1" si="288"/>
        <v>С -9 -2
(ДОТ)</v>
      </c>
      <c r="K285" s="23" t="str">
        <f t="shared" ca="1" si="288"/>
        <v>С -9 -2
(ДОТ)</v>
      </c>
      <c r="L285" s="23"/>
      <c r="M285" s="25"/>
      <c r="AD285" s="20" t="str">
        <f t="shared" ca="1" si="284"/>
        <v/>
      </c>
      <c r="AE285" s="20" t="str">
        <f t="shared" ca="1" si="284"/>
        <v>Пт 27.11.20  9.40 П-307</v>
      </c>
      <c r="AF285" s="20" t="str">
        <f t="shared" ca="1" si="284"/>
        <v>Пт 27.11.20 11.20 П-306</v>
      </c>
      <c r="AG285" s="20" t="str">
        <f t="shared" ca="1" si="284"/>
        <v/>
      </c>
      <c r="AH285" s="20" t="str">
        <f t="shared" ca="1" si="284"/>
        <v>Пт 27.11.20 13.30 П-306</v>
      </c>
      <c r="AI285" s="20" t="str">
        <f t="shared" ca="1" si="284"/>
        <v>Пт 27.11.20 15.10 П-410</v>
      </c>
      <c r="AJ285" s="20" t="str">
        <f t="shared" ca="1" si="284"/>
        <v>Пт 27.11.20 17.00 ДОТ)</v>
      </c>
      <c r="AK285" s="20" t="e">
        <f>IF(#REF!=" ","",IF(#REF!="","",CONCATENATE($C285," ",#REF!," ",MID(#REF!,10,5))))</f>
        <v>#REF!</v>
      </c>
      <c r="AL285" s="20" t="str">
        <f t="shared" ca="1" si="265"/>
        <v>Пт 27.11.20 18.40 ДОТ)</v>
      </c>
      <c r="AM285" s="20" t="str">
        <f t="shared" si="265"/>
        <v/>
      </c>
      <c r="AN285" s="11" t="str">
        <f t="shared" ca="1" si="263"/>
        <v>Колупайло</v>
      </c>
      <c r="AO285" s="10" t="str">
        <f t="shared" ca="1" si="241"/>
        <v/>
      </c>
      <c r="AP285" s="10" t="str">
        <f t="shared" ca="1" si="241"/>
        <v>Пт 27.11.20  9.40 П-307 Колупайло</v>
      </c>
      <c r="AQ285" s="10" t="str">
        <f t="shared" ca="1" si="241"/>
        <v>Пт 27.11.20 11.20 П-306 Колупайло</v>
      </c>
      <c r="AR285" s="10" t="str">
        <f t="shared" ca="1" si="241"/>
        <v/>
      </c>
      <c r="AS285" s="10" t="str">
        <f t="shared" ca="1" si="241"/>
        <v>Пт 27.11.20 13.30 П-306 Колупайло</v>
      </c>
      <c r="AT285" s="10" t="str">
        <f t="shared" ca="1" si="237"/>
        <v>Пт 27.11.20 15.10 П-410 Колупайло</v>
      </c>
      <c r="AU285" s="10" t="str">
        <f t="shared" ca="1" si="237"/>
        <v>Пт 27.11.20 17.00 ДОТ) Колупайло</v>
      </c>
      <c r="AV285" s="10" t="e">
        <f t="shared" si="237"/>
        <v>#REF!</v>
      </c>
      <c r="AW285" s="10" t="str">
        <f t="shared" ca="1" si="237"/>
        <v>Пт 27.11.20 18.40 ДОТ) Колупайло</v>
      </c>
      <c r="AX285" s="10" t="str">
        <f t="shared" si="237"/>
        <v/>
      </c>
      <c r="AZ285" s="12" t="str">
        <f t="shared" ca="1" si="242"/>
        <v/>
      </c>
      <c r="BA285" s="12">
        <f t="shared" ca="1" si="242"/>
        <v>285</v>
      </c>
      <c r="BB285" s="12">
        <f t="shared" ca="1" si="242"/>
        <v>285</v>
      </c>
      <c r="BC285" s="12" t="str">
        <f t="shared" ca="1" si="242"/>
        <v/>
      </c>
      <c r="BD285" s="12">
        <f t="shared" ca="1" si="242"/>
        <v>285</v>
      </c>
      <c r="BE285" s="12">
        <f t="shared" ca="1" si="238"/>
        <v>285</v>
      </c>
      <c r="BF285" s="12">
        <f t="shared" ca="1" si="238"/>
        <v>285</v>
      </c>
      <c r="BG285" s="12" t="e">
        <f t="shared" si="238"/>
        <v>#REF!</v>
      </c>
      <c r="BH285" s="12">
        <f t="shared" ca="1" si="238"/>
        <v>285</v>
      </c>
      <c r="BI285" s="12" t="str">
        <f t="shared" si="238"/>
        <v/>
      </c>
    </row>
    <row r="286" spans="1:61" ht="23.25" customHeight="1" x14ac:dyDescent="0.2">
      <c r="A286" s="1">
        <f ca="1">IF(COUNTIF($D286:$L286," ")=10,"",IF(VLOOKUP(MAX($A$1:A285),$A$1:C285,3,FALSE)=0,"",MAX($A$1:A285)+1))</f>
        <v>286</v>
      </c>
      <c r="B286" s="13" t="str">
        <f>$B280</f>
        <v>Колупайло Е.В.</v>
      </c>
      <c r="C286" s="2" t="str">
        <f ca="1">IF($B286="","",$R$7)</f>
        <v>Сб 28.11.20</v>
      </c>
      <c r="D286" s="23" t="str">
        <f t="shared" ref="D286:K286" ca="1" si="289">IF($B286&gt;"",IF(ISERROR(SEARCH($B286,S$7))," ",MID(S$7,FIND("%курс ",S$7,FIND($B286,S$7))+6,7)&amp;"
("&amp;MID(S$7,FIND("ауд.",S$7,FIND($B286,S$7))+4,FIND("№",S$7,FIND("ауд.",S$7,FIND($B286,S$7)))-(FIND("ауд.",S$7,FIND($B286,S$7))+4))&amp;")"),"")</f>
        <v xml:space="preserve"> </v>
      </c>
      <c r="E286" s="23" t="str">
        <f t="shared" ca="1" si="289"/>
        <v xml:space="preserve"> </v>
      </c>
      <c r="F286" s="23" t="str">
        <f t="shared" ca="1" si="289"/>
        <v xml:space="preserve"> </v>
      </c>
      <c r="G286" s="23" t="str">
        <f t="shared" ca="1" si="289"/>
        <v xml:space="preserve"> </v>
      </c>
      <c r="H286" s="23" t="str">
        <f t="shared" ca="1" si="289"/>
        <v xml:space="preserve"> </v>
      </c>
      <c r="I286" s="23" t="str">
        <f t="shared" ca="1" si="289"/>
        <v xml:space="preserve"> </v>
      </c>
      <c r="J286" s="23" t="str">
        <f t="shared" ca="1" si="289"/>
        <v xml:space="preserve"> </v>
      </c>
      <c r="K286" s="23" t="str">
        <f t="shared" ca="1" si="289"/>
        <v xml:space="preserve"> </v>
      </c>
      <c r="L286" s="23"/>
      <c r="M286" s="25"/>
      <c r="AD286" s="20" t="str">
        <f t="shared" ca="1" si="284"/>
        <v/>
      </c>
      <c r="AE286" s="20" t="str">
        <f t="shared" ca="1" si="284"/>
        <v/>
      </c>
      <c r="AF286" s="20" t="str">
        <f t="shared" ca="1" si="284"/>
        <v/>
      </c>
      <c r="AG286" s="20" t="str">
        <f t="shared" ca="1" si="284"/>
        <v/>
      </c>
      <c r="AH286" s="20" t="str">
        <f t="shared" ca="1" si="284"/>
        <v/>
      </c>
      <c r="AI286" s="20" t="str">
        <f t="shared" ca="1" si="284"/>
        <v/>
      </c>
      <c r="AJ286" s="20" t="str">
        <f t="shared" ca="1" si="284"/>
        <v/>
      </c>
      <c r="AK286" s="20" t="e">
        <f>IF(#REF!=" ","",IF(#REF!="","",CONCATENATE($C286," ",#REF!," ",MID(#REF!,10,5))))</f>
        <v>#REF!</v>
      </c>
      <c r="AL286" s="20" t="str">
        <f t="shared" ca="1" si="265"/>
        <v/>
      </c>
      <c r="AM286" s="20" t="str">
        <f t="shared" si="265"/>
        <v/>
      </c>
      <c r="AN286" s="11" t="str">
        <f t="shared" ca="1" si="263"/>
        <v>Колупайло</v>
      </c>
      <c r="AO286" s="10" t="str">
        <f t="shared" ca="1" si="241"/>
        <v/>
      </c>
      <c r="AP286" s="10" t="str">
        <f t="shared" ca="1" si="241"/>
        <v/>
      </c>
      <c r="AQ286" s="10" t="str">
        <f t="shared" ca="1" si="241"/>
        <v/>
      </c>
      <c r="AR286" s="10" t="str">
        <f t="shared" ca="1" si="241"/>
        <v/>
      </c>
      <c r="AS286" s="10" t="str">
        <f t="shared" ca="1" si="241"/>
        <v/>
      </c>
      <c r="AT286" s="10" t="str">
        <f t="shared" ref="AT286:AX349" ca="1" si="290">IF(AI286="","",CONCATENATE(AI286," ",$AN286))</f>
        <v/>
      </c>
      <c r="AU286" s="10" t="str">
        <f t="shared" ca="1" si="290"/>
        <v/>
      </c>
      <c r="AV286" s="10" t="e">
        <f t="shared" si="290"/>
        <v>#REF!</v>
      </c>
      <c r="AW286" s="10" t="str">
        <f t="shared" ca="1" si="290"/>
        <v/>
      </c>
      <c r="AX286" s="10" t="str">
        <f t="shared" si="290"/>
        <v/>
      </c>
      <c r="AZ286" s="12" t="str">
        <f t="shared" ca="1" si="242"/>
        <v/>
      </c>
      <c r="BA286" s="12" t="str">
        <f t="shared" ca="1" si="242"/>
        <v/>
      </c>
      <c r="BB286" s="12" t="str">
        <f t="shared" ca="1" si="242"/>
        <v/>
      </c>
      <c r="BC286" s="12" t="str">
        <f t="shared" ca="1" si="242"/>
        <v/>
      </c>
      <c r="BD286" s="12" t="str">
        <f t="shared" ca="1" si="242"/>
        <v/>
      </c>
      <c r="BE286" s="12" t="str">
        <f t="shared" ref="BE286:BI349" ca="1" si="291">IF(AI286="","",ROW())</f>
        <v/>
      </c>
      <c r="BF286" s="12" t="str">
        <f t="shared" ca="1" si="291"/>
        <v/>
      </c>
      <c r="BG286" s="12" t="e">
        <f t="shared" si="291"/>
        <v>#REF!</v>
      </c>
      <c r="BH286" s="12" t="str">
        <f t="shared" ca="1" si="291"/>
        <v/>
      </c>
      <c r="BI286" s="12" t="str">
        <f t="shared" si="291"/>
        <v/>
      </c>
    </row>
    <row r="287" spans="1:61" ht="23.25" customHeight="1" x14ac:dyDescent="0.2">
      <c r="A287" s="1">
        <f ca="1">IF(COUNTIF($D287:$L287," ")=10,"",IF(VLOOKUP(MAX($A$1:A286),$A$1:C286,3,FALSE)=0,"",MAX($A$1:A286)+1))</f>
        <v>287</v>
      </c>
      <c r="B287" s="13" t="str">
        <f>$B280</f>
        <v>Колупайло Е.В.</v>
      </c>
      <c r="C287" s="2" t="str">
        <f ca="1">IF($B287="","",$R$8)</f>
        <v>Вс 29.11.20</v>
      </c>
      <c r="D287" s="23" t="str">
        <f t="shared" ref="D287:K287" ca="1" si="292">IF($B287&gt;"",IF(ISERROR(SEARCH($B287,S$8))," ",MID(S$8,FIND("%курс ",S$8,FIND($B287,S$8))+6,7)&amp;"
("&amp;MID(S$8,FIND("ауд.",S$8,FIND($B287,S$8))+4,FIND("№",S$8,FIND("ауд.",S$8,FIND($B287,S$8)))-(FIND("ауд.",S$8,FIND($B287,S$8))+4))&amp;")"),"")</f>
        <v xml:space="preserve"> </v>
      </c>
      <c r="E287" s="23" t="str">
        <f t="shared" ca="1" si="292"/>
        <v xml:space="preserve"> </v>
      </c>
      <c r="F287" s="23" t="str">
        <f t="shared" ca="1" si="292"/>
        <v xml:space="preserve"> </v>
      </c>
      <c r="G287" s="23" t="str">
        <f t="shared" ca="1" si="292"/>
        <v xml:space="preserve"> </v>
      </c>
      <c r="H287" s="23" t="str">
        <f t="shared" ca="1" si="292"/>
        <v xml:space="preserve"> </v>
      </c>
      <c r="I287" s="23" t="str">
        <f t="shared" ca="1" si="292"/>
        <v xml:space="preserve"> </v>
      </c>
      <c r="J287" s="23" t="str">
        <f t="shared" ca="1" si="292"/>
        <v xml:space="preserve"> </v>
      </c>
      <c r="K287" s="23" t="str">
        <f t="shared" ca="1" si="292"/>
        <v xml:space="preserve"> </v>
      </c>
      <c r="L287" s="23"/>
      <c r="M287" s="25"/>
      <c r="AD287" s="20" t="str">
        <f t="shared" ca="1" si="284"/>
        <v/>
      </c>
      <c r="AE287" s="20" t="str">
        <f t="shared" ca="1" si="284"/>
        <v/>
      </c>
      <c r="AF287" s="20" t="str">
        <f t="shared" ca="1" si="284"/>
        <v/>
      </c>
      <c r="AG287" s="20" t="str">
        <f t="shared" ca="1" si="284"/>
        <v/>
      </c>
      <c r="AH287" s="20" t="str">
        <f t="shared" ca="1" si="284"/>
        <v/>
      </c>
      <c r="AI287" s="20" t="str">
        <f t="shared" ca="1" si="284"/>
        <v/>
      </c>
      <c r="AJ287" s="20" t="str">
        <f t="shared" ca="1" si="284"/>
        <v/>
      </c>
      <c r="AK287" s="20" t="e">
        <f>IF(#REF!=" ","",IF(#REF!="","",CONCATENATE($C287," ",#REF!," ",MID(#REF!,10,5))))</f>
        <v>#REF!</v>
      </c>
      <c r="AL287" s="20" t="str">
        <f t="shared" ca="1" si="265"/>
        <v/>
      </c>
      <c r="AM287" s="20" t="str">
        <f t="shared" si="265"/>
        <v/>
      </c>
      <c r="AN287" s="11" t="str">
        <f t="shared" ca="1" si="263"/>
        <v>Колупайло</v>
      </c>
      <c r="AO287" s="10" t="str">
        <f t="shared" ref="AO287:AS350" ca="1" si="293">IF(AD287="","",CONCATENATE(AD287," ",$AN287))</f>
        <v/>
      </c>
      <c r="AP287" s="10" t="str">
        <f t="shared" ca="1" si="293"/>
        <v/>
      </c>
      <c r="AQ287" s="10" t="str">
        <f t="shared" ca="1" si="293"/>
        <v/>
      </c>
      <c r="AR287" s="10" t="str">
        <f t="shared" ca="1" si="293"/>
        <v/>
      </c>
      <c r="AS287" s="10" t="str">
        <f t="shared" ca="1" si="293"/>
        <v/>
      </c>
      <c r="AT287" s="10" t="str">
        <f t="shared" ca="1" si="290"/>
        <v/>
      </c>
      <c r="AU287" s="10" t="str">
        <f t="shared" ca="1" si="290"/>
        <v/>
      </c>
      <c r="AV287" s="10" t="e">
        <f t="shared" si="290"/>
        <v>#REF!</v>
      </c>
      <c r="AW287" s="10" t="str">
        <f t="shared" ca="1" si="290"/>
        <v/>
      </c>
      <c r="AX287" s="10" t="str">
        <f t="shared" si="290"/>
        <v/>
      </c>
      <c r="AZ287" s="12" t="str">
        <f t="shared" ref="AZ287:BD350" ca="1" si="294">IF(AD287="","",ROW())</f>
        <v/>
      </c>
      <c r="BA287" s="12" t="str">
        <f t="shared" ca="1" si="294"/>
        <v/>
      </c>
      <c r="BB287" s="12" t="str">
        <f t="shared" ca="1" si="294"/>
        <v/>
      </c>
      <c r="BC287" s="12" t="str">
        <f t="shared" ca="1" si="294"/>
        <v/>
      </c>
      <c r="BD287" s="12" t="str">
        <f t="shared" ca="1" si="294"/>
        <v/>
      </c>
      <c r="BE287" s="12" t="str">
        <f t="shared" ca="1" si="291"/>
        <v/>
      </c>
      <c r="BF287" s="12" t="str">
        <f t="shared" ca="1" si="291"/>
        <v/>
      </c>
      <c r="BG287" s="12" t="e">
        <f t="shared" si="291"/>
        <v>#REF!</v>
      </c>
      <c r="BH287" s="12" t="str">
        <f t="shared" ca="1" si="291"/>
        <v/>
      </c>
      <c r="BI287" s="12" t="str">
        <f t="shared" si="291"/>
        <v/>
      </c>
    </row>
    <row r="288" spans="1:61" ht="23.25" customHeight="1" x14ac:dyDescent="0.2">
      <c r="A288" s="1">
        <f ca="1">IF(COUNTIF($D288:$L288," ")=10,"",IF(VLOOKUP(MAX($A$1:A287),$A$1:C287,3,FALSE)=0,"",MAX($A$1:A287)+1))</f>
        <v>288</v>
      </c>
      <c r="C288" s="2"/>
      <c r="D288" s="23"/>
      <c r="E288" s="23"/>
      <c r="F288" s="23"/>
      <c r="G288" s="23"/>
      <c r="H288" s="23"/>
      <c r="I288" s="23"/>
      <c r="J288" s="23"/>
      <c r="K288" s="23"/>
      <c r="L288" s="23"/>
      <c r="M288" s="25"/>
      <c r="AD288" s="20"/>
      <c r="AE288" s="20"/>
      <c r="AF288" s="20"/>
      <c r="AG288" s="20"/>
      <c r="AH288" s="20"/>
      <c r="AI288" s="20"/>
      <c r="AJ288" s="20"/>
      <c r="AK288" s="20"/>
      <c r="AL288" s="20"/>
      <c r="AM288" s="20"/>
      <c r="AN288" s="11" t="str">
        <f t="shared" si="263"/>
        <v/>
      </c>
      <c r="AO288" s="10" t="str">
        <f t="shared" si="293"/>
        <v/>
      </c>
      <c r="AP288" s="10" t="str">
        <f t="shared" si="293"/>
        <v/>
      </c>
      <c r="AQ288" s="10" t="str">
        <f t="shared" si="293"/>
        <v/>
      </c>
      <c r="AR288" s="10" t="str">
        <f t="shared" si="293"/>
        <v/>
      </c>
      <c r="AS288" s="10" t="str">
        <f t="shared" si="293"/>
        <v/>
      </c>
      <c r="AT288" s="10" t="str">
        <f t="shared" si="290"/>
        <v/>
      </c>
      <c r="AU288" s="10" t="str">
        <f t="shared" si="290"/>
        <v/>
      </c>
      <c r="AV288" s="10" t="str">
        <f t="shared" si="290"/>
        <v/>
      </c>
      <c r="AW288" s="10" t="str">
        <f t="shared" si="290"/>
        <v/>
      </c>
      <c r="AX288" s="10" t="str">
        <f t="shared" si="290"/>
        <v/>
      </c>
      <c r="AZ288" s="12" t="str">
        <f t="shared" si="294"/>
        <v/>
      </c>
      <c r="BA288" s="12" t="str">
        <f t="shared" si="294"/>
        <v/>
      </c>
      <c r="BB288" s="12" t="str">
        <f t="shared" si="294"/>
        <v/>
      </c>
      <c r="BC288" s="12" t="str">
        <f t="shared" si="294"/>
        <v/>
      </c>
      <c r="BD288" s="12" t="str">
        <f t="shared" si="294"/>
        <v/>
      </c>
      <c r="BE288" s="12" t="str">
        <f t="shared" si="291"/>
        <v/>
      </c>
      <c r="BF288" s="12" t="str">
        <f t="shared" si="291"/>
        <v/>
      </c>
      <c r="BG288" s="12" t="str">
        <f t="shared" si="291"/>
        <v/>
      </c>
      <c r="BH288" s="12" t="str">
        <f t="shared" si="291"/>
        <v/>
      </c>
      <c r="BI288" s="12" t="str">
        <f t="shared" si="291"/>
        <v/>
      </c>
    </row>
    <row r="289" spans="1:61" ht="23.25" customHeight="1" x14ac:dyDescent="0.2">
      <c r="A289" s="1">
        <f ca="1">IF(COUNTIF($D290:$L296," ")=70,"",MAX($A$1:A288)+1)</f>
        <v>289</v>
      </c>
      <c r="B289" s="2" t="str">
        <f>IF($C289="","",$C289)</f>
        <v>Короп В.О.</v>
      </c>
      <c r="C289" s="3" t="str">
        <f>IF(ISERROR(VLOOKUP((ROW()-1)/9+1,'[1]Преподавательский состав'!$A$2:$B$181,2,FALSE)),"",VLOOKUP((ROW()-1)/9+1,'[1]Преподавательский состав'!$A$2:$B$181,2,FALSE))</f>
        <v>Короп В.О.</v>
      </c>
      <c r="D289" s="3" t="str">
        <f>IF($C289="","",T(" 8.00"))</f>
        <v xml:space="preserve"> 8.00</v>
      </c>
      <c r="E289" s="3" t="str">
        <f>IF($C289="","",T(" 9.40"))</f>
        <v xml:space="preserve"> 9.40</v>
      </c>
      <c r="F289" s="3" t="str">
        <f>IF($C289="","",T("11.20"))</f>
        <v>11.20</v>
      </c>
      <c r="G289" s="4" t="str">
        <f>IF($C289="","",T(""))</f>
        <v/>
      </c>
      <c r="H289" s="4" t="str">
        <f>IF($C289="","",T("13.30"))</f>
        <v>13.30</v>
      </c>
      <c r="I289" s="4" t="str">
        <f>IF($C289="","",T("15.10"))</f>
        <v>15.10</v>
      </c>
      <c r="J289" s="3" t="str">
        <f>IF($C289="","",T("17.00"))</f>
        <v>17.00</v>
      </c>
      <c r="K289" s="3" t="str">
        <f>IF($C289="","",T("18.40"))</f>
        <v>18.40</v>
      </c>
      <c r="L289" s="3"/>
      <c r="M289" s="25"/>
      <c r="AD289" s="20"/>
      <c r="AE289" s="20"/>
      <c r="AF289" s="20"/>
      <c r="AG289" s="20"/>
      <c r="AH289" s="20"/>
      <c r="AI289" s="20"/>
      <c r="AJ289" s="20"/>
      <c r="AK289" s="20"/>
      <c r="AL289" s="20"/>
      <c r="AM289" s="20"/>
      <c r="AN289" s="11" t="str">
        <f t="shared" si="263"/>
        <v/>
      </c>
      <c r="AO289" s="10" t="str">
        <f t="shared" si="293"/>
        <v/>
      </c>
      <c r="AP289" s="10" t="str">
        <f t="shared" si="293"/>
        <v/>
      </c>
      <c r="AQ289" s="10" t="str">
        <f t="shared" si="293"/>
        <v/>
      </c>
      <c r="AR289" s="10" t="str">
        <f t="shared" si="293"/>
        <v/>
      </c>
      <c r="AS289" s="10" t="str">
        <f t="shared" si="293"/>
        <v/>
      </c>
      <c r="AT289" s="10" t="str">
        <f t="shared" si="290"/>
        <v/>
      </c>
      <c r="AU289" s="10" t="str">
        <f t="shared" si="290"/>
        <v/>
      </c>
      <c r="AV289" s="10" t="str">
        <f t="shared" si="290"/>
        <v/>
      </c>
      <c r="AW289" s="10" t="str">
        <f t="shared" si="290"/>
        <v/>
      </c>
      <c r="AX289" s="10" t="str">
        <f t="shared" si="290"/>
        <v/>
      </c>
      <c r="AZ289" s="12" t="str">
        <f t="shared" si="294"/>
        <v/>
      </c>
      <c r="BA289" s="12" t="str">
        <f t="shared" si="294"/>
        <v/>
      </c>
      <c r="BB289" s="12" t="str">
        <f t="shared" si="294"/>
        <v/>
      </c>
      <c r="BC289" s="12" t="str">
        <f t="shared" si="294"/>
        <v/>
      </c>
      <c r="BD289" s="12" t="str">
        <f t="shared" si="294"/>
        <v/>
      </c>
      <c r="BE289" s="12" t="str">
        <f t="shared" si="291"/>
        <v/>
      </c>
      <c r="BF289" s="12" t="str">
        <f t="shared" si="291"/>
        <v/>
      </c>
      <c r="BG289" s="12" t="str">
        <f t="shared" si="291"/>
        <v/>
      </c>
      <c r="BH289" s="12" t="str">
        <f t="shared" si="291"/>
        <v/>
      </c>
      <c r="BI289" s="12" t="str">
        <f t="shared" si="291"/>
        <v/>
      </c>
    </row>
    <row r="290" spans="1:61" ht="23.25" customHeight="1" x14ac:dyDescent="0.2">
      <c r="A290" s="1">
        <f ca="1">IF(COUNTIF($D290:$L290," ")=10,"",IF(VLOOKUP(MAX($A$1:A289),$A$1:C289,3,FALSE)=0,"",MAX($A$1:A289)+1))</f>
        <v>290</v>
      </c>
      <c r="B290" s="13" t="str">
        <f>$B289</f>
        <v>Короп В.О.</v>
      </c>
      <c r="C290" s="2" t="str">
        <f ca="1">IF($B290="","",$R$2)</f>
        <v>Пн 23.11.20</v>
      </c>
      <c r="D290" s="14" t="str">
        <f t="shared" ref="D290:K290" ca="1" si="295">IF($B290&gt;"",IF(ISERROR(SEARCH($B290,S$2))," ",MID(S$2,FIND("%курс ",S$2,FIND($B290,S$2))+6,7)&amp;"
("&amp;MID(S$2,FIND("ауд.",S$2,FIND($B290,S$2))+4,FIND("№",S$2,FIND("ауд.",S$2,FIND($B290,S$2)))-(FIND("ауд.",S$2,FIND($B290,S$2))+4))&amp;")"),"")</f>
        <v>П -9 -1
(П-301)</v>
      </c>
      <c r="E290" s="14" t="str">
        <f t="shared" ca="1" si="295"/>
        <v>П -9 -1
(П-205)</v>
      </c>
      <c r="F290" s="14" t="str">
        <f t="shared" ca="1" si="295"/>
        <v>С -9 -1
(П-408)</v>
      </c>
      <c r="G290" s="14" t="str">
        <f t="shared" ca="1" si="295"/>
        <v xml:space="preserve"> </v>
      </c>
      <c r="H290" s="14" t="str">
        <f t="shared" ca="1" si="295"/>
        <v>С -9 -1
(П-202)</v>
      </c>
      <c r="I290" s="14" t="str">
        <f t="shared" ca="1" si="295"/>
        <v xml:space="preserve"> </v>
      </c>
      <c r="J290" s="14" t="str">
        <f t="shared" ca="1" si="295"/>
        <v xml:space="preserve"> </v>
      </c>
      <c r="K290" s="14" t="str">
        <f t="shared" ca="1" si="295"/>
        <v>С -9 -2
(ДОТ)</v>
      </c>
      <c r="L290" s="14"/>
      <c r="M290" s="17"/>
      <c r="AD290" s="20" t="str">
        <f t="shared" ref="AD290:AJ296" ca="1" si="296">IF(D290=" ","",IF(D290="","",CONCATENATE($C290," ",D$1," ",MID(D290,10,5))))</f>
        <v>Пн 23.11.20  8.00 П-301</v>
      </c>
      <c r="AE290" s="20" t="str">
        <f t="shared" ca="1" si="296"/>
        <v>Пн 23.11.20  9.40 П-205</v>
      </c>
      <c r="AF290" s="20" t="str">
        <f t="shared" ca="1" si="296"/>
        <v>Пн 23.11.20 11.20 П-408</v>
      </c>
      <c r="AG290" s="20" t="str">
        <f t="shared" ca="1" si="296"/>
        <v/>
      </c>
      <c r="AH290" s="20" t="str">
        <f t="shared" ca="1" si="296"/>
        <v>Пн 23.11.20 13.30 П-202</v>
      </c>
      <c r="AI290" s="20" t="str">
        <f t="shared" ca="1" si="296"/>
        <v/>
      </c>
      <c r="AJ290" s="20" t="str">
        <f t="shared" ca="1" si="296"/>
        <v/>
      </c>
      <c r="AK290" s="20" t="e">
        <f>IF(#REF!=" ","",IF(#REF!="","",CONCATENATE($C290," ",#REF!," ",MID(#REF!,10,5))))</f>
        <v>#REF!</v>
      </c>
      <c r="AL290" s="20" t="str">
        <f t="shared" ca="1" si="265"/>
        <v>Пн 23.11.20 18.40 ДОТ)</v>
      </c>
      <c r="AM290" s="20" t="str">
        <f t="shared" si="265"/>
        <v/>
      </c>
      <c r="AN290" s="11" t="str">
        <f t="shared" ca="1" si="263"/>
        <v>Короп</v>
      </c>
      <c r="AO290" s="10" t="str">
        <f t="shared" ca="1" si="293"/>
        <v>Пн 23.11.20  8.00 П-301 Короп</v>
      </c>
      <c r="AP290" s="10" t="str">
        <f t="shared" ca="1" si="293"/>
        <v>Пн 23.11.20  9.40 П-205 Короп</v>
      </c>
      <c r="AQ290" s="10" t="str">
        <f t="shared" ca="1" si="293"/>
        <v>Пн 23.11.20 11.20 П-408 Короп</v>
      </c>
      <c r="AR290" s="10" t="str">
        <f t="shared" ca="1" si="293"/>
        <v/>
      </c>
      <c r="AS290" s="10" t="str">
        <f t="shared" ca="1" si="293"/>
        <v>Пн 23.11.20 13.30 П-202 Короп</v>
      </c>
      <c r="AT290" s="10" t="str">
        <f t="shared" ca="1" si="290"/>
        <v/>
      </c>
      <c r="AU290" s="10" t="str">
        <f t="shared" ca="1" si="290"/>
        <v/>
      </c>
      <c r="AV290" s="10" t="e">
        <f t="shared" si="290"/>
        <v>#REF!</v>
      </c>
      <c r="AW290" s="10" t="str">
        <f t="shared" ca="1" si="290"/>
        <v>Пн 23.11.20 18.40 ДОТ) Короп</v>
      </c>
      <c r="AX290" s="10" t="str">
        <f t="shared" si="290"/>
        <v/>
      </c>
      <c r="AZ290" s="12">
        <f t="shared" ca="1" si="294"/>
        <v>290</v>
      </c>
      <c r="BA290" s="12">
        <f t="shared" ca="1" si="294"/>
        <v>290</v>
      </c>
      <c r="BB290" s="12">
        <f t="shared" ca="1" si="294"/>
        <v>290</v>
      </c>
      <c r="BC290" s="12" t="str">
        <f t="shared" ca="1" si="294"/>
        <v/>
      </c>
      <c r="BD290" s="12">
        <f t="shared" ca="1" si="294"/>
        <v>290</v>
      </c>
      <c r="BE290" s="12" t="str">
        <f t="shared" ca="1" si="291"/>
        <v/>
      </c>
      <c r="BF290" s="12" t="str">
        <f t="shared" ca="1" si="291"/>
        <v/>
      </c>
      <c r="BG290" s="12" t="e">
        <f t="shared" si="291"/>
        <v>#REF!</v>
      </c>
      <c r="BH290" s="12">
        <f t="shared" ca="1" si="291"/>
        <v>290</v>
      </c>
      <c r="BI290" s="12" t="str">
        <f t="shared" si="291"/>
        <v/>
      </c>
    </row>
    <row r="291" spans="1:61" ht="23.25" customHeight="1" x14ac:dyDescent="0.2">
      <c r="A291" s="1">
        <f ca="1">IF(COUNTIF($D291:$L291," ")=10,"",IF(VLOOKUP(MAX($A$1:A290),$A$1:C290,3,FALSE)=0,"",MAX($A$1:A290)+1))</f>
        <v>291</v>
      </c>
      <c r="B291" s="13" t="str">
        <f>$B289</f>
        <v>Короп В.О.</v>
      </c>
      <c r="C291" s="2" t="str">
        <f ca="1">IF($B291="","",$R$3)</f>
        <v>Вт 24.11.20</v>
      </c>
      <c r="D291" s="14" t="str">
        <f t="shared" ref="D291:K291" ca="1" si="297">IF($B291&gt;"",IF(ISERROR(SEARCH($B291,S$3))," ",MID(S$3,FIND("%курс ",S$3,FIND($B291,S$3))+6,7)&amp;"
("&amp;MID(S$3,FIND("ауд.",S$3,FIND($B291,S$3))+4,FIND("№",S$3,FIND("ауд.",S$3,FIND($B291,S$3)))-(FIND("ауд.",S$3,FIND($B291,S$3))+4))&amp;")"),"")</f>
        <v>П -9 -1
(102)</v>
      </c>
      <c r="E291" s="14" t="str">
        <f t="shared" ca="1" si="297"/>
        <v xml:space="preserve"> </v>
      </c>
      <c r="F291" s="14" t="str">
        <f t="shared" ca="1" si="297"/>
        <v>П -9 -1
(П-102)</v>
      </c>
      <c r="G291" s="14" t="str">
        <f t="shared" ca="1" si="297"/>
        <v xml:space="preserve"> </v>
      </c>
      <c r="H291" s="14" t="str">
        <f t="shared" ca="1" si="297"/>
        <v>П -9 -1
(П-202)</v>
      </c>
      <c r="I291" s="14" t="str">
        <f t="shared" ca="1" si="297"/>
        <v xml:space="preserve"> </v>
      </c>
      <c r="J291" s="14" t="str">
        <f t="shared" ca="1" si="297"/>
        <v>П -9 -2
(ДОТ)</v>
      </c>
      <c r="K291" s="14" t="str">
        <f t="shared" ca="1" si="297"/>
        <v xml:space="preserve"> </v>
      </c>
      <c r="L291" s="14"/>
      <c r="M291" s="25"/>
      <c r="AD291" s="20" t="str">
        <f t="shared" ca="1" si="296"/>
        <v>Вт 24.11.20  8.00 102)</v>
      </c>
      <c r="AE291" s="20" t="str">
        <f t="shared" ca="1" si="296"/>
        <v/>
      </c>
      <c r="AF291" s="20" t="str">
        <f t="shared" ca="1" si="296"/>
        <v>Вт 24.11.20 11.20 П-102</v>
      </c>
      <c r="AG291" s="20" t="str">
        <f t="shared" ca="1" si="296"/>
        <v/>
      </c>
      <c r="AH291" s="20" t="str">
        <f t="shared" ca="1" si="296"/>
        <v>Вт 24.11.20 13.30 П-202</v>
      </c>
      <c r="AI291" s="20" t="str">
        <f t="shared" ca="1" si="296"/>
        <v/>
      </c>
      <c r="AJ291" s="20" t="str">
        <f t="shared" ca="1" si="296"/>
        <v>Вт 24.11.20 17.00 ДОТ)</v>
      </c>
      <c r="AK291" s="20" t="e">
        <f>IF(#REF!=" ","",IF(#REF!="","",CONCATENATE($C291," ",#REF!," ",MID(#REF!,10,5))))</f>
        <v>#REF!</v>
      </c>
      <c r="AL291" s="20" t="str">
        <f t="shared" ca="1" si="265"/>
        <v/>
      </c>
      <c r="AM291" s="20" t="str">
        <f t="shared" si="265"/>
        <v/>
      </c>
      <c r="AN291" s="11" t="str">
        <f t="shared" ca="1" si="263"/>
        <v>Короп</v>
      </c>
      <c r="AO291" s="10" t="str">
        <f t="shared" ca="1" si="293"/>
        <v>Вт 24.11.20  8.00 102) Короп</v>
      </c>
      <c r="AP291" s="10" t="str">
        <f t="shared" ca="1" si="293"/>
        <v/>
      </c>
      <c r="AQ291" s="10" t="str">
        <f t="shared" ca="1" si="293"/>
        <v>Вт 24.11.20 11.20 П-102 Короп</v>
      </c>
      <c r="AR291" s="10" t="str">
        <f t="shared" ca="1" si="293"/>
        <v/>
      </c>
      <c r="AS291" s="10" t="str">
        <f t="shared" ca="1" si="293"/>
        <v>Вт 24.11.20 13.30 П-202 Короп</v>
      </c>
      <c r="AT291" s="10" t="str">
        <f t="shared" ca="1" si="290"/>
        <v/>
      </c>
      <c r="AU291" s="10" t="str">
        <f t="shared" ca="1" si="290"/>
        <v>Вт 24.11.20 17.00 ДОТ) Короп</v>
      </c>
      <c r="AV291" s="10" t="e">
        <f t="shared" si="290"/>
        <v>#REF!</v>
      </c>
      <c r="AW291" s="10" t="str">
        <f t="shared" ca="1" si="290"/>
        <v/>
      </c>
      <c r="AX291" s="10" t="str">
        <f t="shared" si="290"/>
        <v/>
      </c>
      <c r="AZ291" s="12">
        <f t="shared" ca="1" si="294"/>
        <v>291</v>
      </c>
      <c r="BA291" s="12" t="str">
        <f t="shared" ca="1" si="294"/>
        <v/>
      </c>
      <c r="BB291" s="12">
        <f t="shared" ca="1" si="294"/>
        <v>291</v>
      </c>
      <c r="BC291" s="12" t="str">
        <f t="shared" ca="1" si="294"/>
        <v/>
      </c>
      <c r="BD291" s="12">
        <f t="shared" ca="1" si="294"/>
        <v>291</v>
      </c>
      <c r="BE291" s="12" t="str">
        <f t="shared" ca="1" si="291"/>
        <v/>
      </c>
      <c r="BF291" s="12">
        <f t="shared" ca="1" si="291"/>
        <v>291</v>
      </c>
      <c r="BG291" s="12" t="e">
        <f t="shared" si="291"/>
        <v>#REF!</v>
      </c>
      <c r="BH291" s="12" t="str">
        <f t="shared" ca="1" si="291"/>
        <v/>
      </c>
      <c r="BI291" s="12" t="str">
        <f t="shared" si="291"/>
        <v/>
      </c>
    </row>
    <row r="292" spans="1:61" ht="23.25" customHeight="1" x14ac:dyDescent="0.2">
      <c r="A292" s="1">
        <f ca="1">IF(COUNTIF($D292:$L292," ")=10,"",IF(VLOOKUP(MAX($A$1:A291),$A$1:C291,3,FALSE)=0,"",MAX($A$1:A291)+1))</f>
        <v>292</v>
      </c>
      <c r="B292" s="13" t="str">
        <f>$B289</f>
        <v>Короп В.О.</v>
      </c>
      <c r="C292" s="2" t="str">
        <f ca="1">IF($B292="","",$R$4)</f>
        <v>Ср 25.11.20</v>
      </c>
      <c r="D292" s="14" t="str">
        <f t="shared" ref="D292:K292" ca="1" si="298">IF($B292&gt;"",IF(ISERROR(SEARCH($B292,S$4))," ",MID(S$4,FIND("%курс ",S$4,FIND($B292,S$4))+6,7)&amp;"
("&amp;MID(S$4,FIND("ауд.",S$4,FIND($B292,S$4))+4,FIND("№",S$4,FIND("ауд.",S$4,FIND($B292,S$4)))-(FIND("ауд.",S$4,FIND($B292,S$4))+4))&amp;")"),"")</f>
        <v>П -9 -1
(П-107)</v>
      </c>
      <c r="E292" s="14" t="str">
        <f t="shared" ca="1" si="298"/>
        <v>П -9 -1
(П-203)</v>
      </c>
      <c r="F292" s="14" t="str">
        <f t="shared" ca="1" si="298"/>
        <v>П -9 -1
(П-306)</v>
      </c>
      <c r="G292" s="14" t="str">
        <f t="shared" ca="1" si="298"/>
        <v xml:space="preserve"> </v>
      </c>
      <c r="H292" s="14" t="str">
        <f t="shared" ca="1" si="298"/>
        <v>С -9 -1
(П-307)</v>
      </c>
      <c r="I292" s="14" t="str">
        <f t="shared" ca="1" si="298"/>
        <v>П -9 -2
(ДОТ)</v>
      </c>
      <c r="J292" s="14" t="str">
        <f t="shared" ca="1" si="298"/>
        <v>П -9 -2
(ДОТ)</v>
      </c>
      <c r="K292" s="14" t="str">
        <f t="shared" ca="1" si="298"/>
        <v xml:space="preserve"> </v>
      </c>
      <c r="L292" s="14"/>
      <c r="M292" s="25"/>
      <c r="AD292" s="20" t="str">
        <f t="shared" ca="1" si="296"/>
        <v>Ср 25.11.20  8.00 П-107</v>
      </c>
      <c r="AE292" s="20" t="str">
        <f t="shared" ca="1" si="296"/>
        <v>Ср 25.11.20  9.40 П-203</v>
      </c>
      <c r="AF292" s="20" t="str">
        <f t="shared" ca="1" si="296"/>
        <v>Ср 25.11.20 11.20 П-306</v>
      </c>
      <c r="AG292" s="20" t="str">
        <f t="shared" ca="1" si="296"/>
        <v/>
      </c>
      <c r="AH292" s="20" t="str">
        <f t="shared" ca="1" si="296"/>
        <v>Ср 25.11.20 13.30 П-307</v>
      </c>
      <c r="AI292" s="20" t="str">
        <f t="shared" ca="1" si="296"/>
        <v>Ср 25.11.20 15.10 ДОТ)</v>
      </c>
      <c r="AJ292" s="20" t="str">
        <f t="shared" ca="1" si="296"/>
        <v>Ср 25.11.20 17.00 ДОТ)</v>
      </c>
      <c r="AK292" s="20" t="e">
        <f>IF(#REF!=" ","",IF(#REF!="","",CONCATENATE($C292," ",#REF!," ",MID(#REF!,10,5))))</f>
        <v>#REF!</v>
      </c>
      <c r="AL292" s="20" t="str">
        <f t="shared" ca="1" si="265"/>
        <v/>
      </c>
      <c r="AM292" s="20" t="str">
        <f t="shared" si="265"/>
        <v/>
      </c>
      <c r="AN292" s="11" t="str">
        <f t="shared" ca="1" si="263"/>
        <v>Короп</v>
      </c>
      <c r="AO292" s="10" t="str">
        <f t="shared" ca="1" si="293"/>
        <v>Ср 25.11.20  8.00 П-107 Короп</v>
      </c>
      <c r="AP292" s="10" t="str">
        <f t="shared" ca="1" si="293"/>
        <v>Ср 25.11.20  9.40 П-203 Короп</v>
      </c>
      <c r="AQ292" s="10" t="str">
        <f t="shared" ca="1" si="293"/>
        <v>Ср 25.11.20 11.20 П-306 Короп</v>
      </c>
      <c r="AR292" s="10" t="str">
        <f t="shared" ca="1" si="293"/>
        <v/>
      </c>
      <c r="AS292" s="10" t="str">
        <f t="shared" ca="1" si="293"/>
        <v>Ср 25.11.20 13.30 П-307 Короп</v>
      </c>
      <c r="AT292" s="10" t="str">
        <f t="shared" ca="1" si="290"/>
        <v>Ср 25.11.20 15.10 ДОТ) Короп</v>
      </c>
      <c r="AU292" s="10" t="str">
        <f t="shared" ca="1" si="290"/>
        <v>Ср 25.11.20 17.00 ДОТ) Короп</v>
      </c>
      <c r="AV292" s="10" t="e">
        <f t="shared" si="290"/>
        <v>#REF!</v>
      </c>
      <c r="AW292" s="10" t="str">
        <f t="shared" ca="1" si="290"/>
        <v/>
      </c>
      <c r="AX292" s="10" t="str">
        <f t="shared" si="290"/>
        <v/>
      </c>
      <c r="AZ292" s="12">
        <f t="shared" ca="1" si="294"/>
        <v>292</v>
      </c>
      <c r="BA292" s="12">
        <f t="shared" ca="1" si="294"/>
        <v>292</v>
      </c>
      <c r="BB292" s="12">
        <f t="shared" ca="1" si="294"/>
        <v>292</v>
      </c>
      <c r="BC292" s="12" t="str">
        <f t="shared" ca="1" si="294"/>
        <v/>
      </c>
      <c r="BD292" s="12">
        <f t="shared" ca="1" si="294"/>
        <v>292</v>
      </c>
      <c r="BE292" s="12">
        <f t="shared" ca="1" si="291"/>
        <v>292</v>
      </c>
      <c r="BF292" s="12">
        <f t="shared" ca="1" si="291"/>
        <v>292</v>
      </c>
      <c r="BG292" s="12" t="e">
        <f t="shared" si="291"/>
        <v>#REF!</v>
      </c>
      <c r="BH292" s="12" t="str">
        <f t="shared" ca="1" si="291"/>
        <v/>
      </c>
      <c r="BI292" s="12" t="str">
        <f t="shared" si="291"/>
        <v/>
      </c>
    </row>
    <row r="293" spans="1:61" ht="23.25" customHeight="1" x14ac:dyDescent="0.2">
      <c r="A293" s="1">
        <f ca="1">IF(COUNTIF($D293:$L293," ")=10,"",IF(VLOOKUP(MAX($A$1:A292),$A$1:C292,3,FALSE)=0,"",MAX($A$1:A292)+1))</f>
        <v>293</v>
      </c>
      <c r="B293" s="13" t="str">
        <f>$B289</f>
        <v>Короп В.О.</v>
      </c>
      <c r="C293" s="2" t="str">
        <f ca="1">IF($B293="","",$R$5)</f>
        <v>Чт 26.11.20</v>
      </c>
      <c r="D293" s="23" t="str">
        <f t="shared" ref="D293:K293" ca="1" si="299">IF($B293&gt;"",IF(ISERROR(SEARCH($B293,S$5))," ",MID(S$5,FIND("%курс ",S$5,FIND($B293,S$5))+6,7)&amp;"
("&amp;MID(S$5,FIND("ауд.",S$5,FIND($B293,S$5))+4,FIND("№",S$5,FIND("ауд.",S$5,FIND($B293,S$5)))-(FIND("ауд.",S$5,FIND($B293,S$5))+4))&amp;")"),"")</f>
        <v>П -9 -1
(П-401)</v>
      </c>
      <c r="E293" s="23" t="str">
        <f t="shared" ca="1" si="299"/>
        <v>П -9 -1
(П-109)</v>
      </c>
      <c r="F293" s="23" t="str">
        <f t="shared" ca="1" si="299"/>
        <v>С -9 -1
(П-411)</v>
      </c>
      <c r="G293" s="23" t="str">
        <f t="shared" ca="1" si="299"/>
        <v xml:space="preserve"> </v>
      </c>
      <c r="H293" s="23" t="str">
        <f t="shared" ca="1" si="299"/>
        <v>П -9 -1
(П-301)</v>
      </c>
      <c r="I293" s="23" t="str">
        <f t="shared" ca="1" si="299"/>
        <v xml:space="preserve"> </v>
      </c>
      <c r="J293" s="23" t="str">
        <f t="shared" ca="1" si="299"/>
        <v>П -9 -2
(ДОТ)</v>
      </c>
      <c r="K293" s="23" t="str">
        <f t="shared" ca="1" si="299"/>
        <v>П -9 -2
(ДОТ)</v>
      </c>
      <c r="L293" s="23"/>
      <c r="M293" s="25"/>
      <c r="AD293" s="20" t="str">
        <f t="shared" ca="1" si="296"/>
        <v>Чт 26.11.20  8.00 П-401</v>
      </c>
      <c r="AE293" s="20" t="str">
        <f t="shared" ca="1" si="296"/>
        <v>Чт 26.11.20  9.40 П-109</v>
      </c>
      <c r="AF293" s="20" t="str">
        <f t="shared" ca="1" si="296"/>
        <v>Чт 26.11.20 11.20 П-411</v>
      </c>
      <c r="AG293" s="20" t="str">
        <f t="shared" ca="1" si="296"/>
        <v/>
      </c>
      <c r="AH293" s="20" t="str">
        <f t="shared" ca="1" si="296"/>
        <v>Чт 26.11.20 13.30 П-301</v>
      </c>
      <c r="AI293" s="20" t="str">
        <f t="shared" ca="1" si="296"/>
        <v/>
      </c>
      <c r="AJ293" s="20" t="str">
        <f t="shared" ca="1" si="296"/>
        <v>Чт 26.11.20 17.00 ДОТ)</v>
      </c>
      <c r="AK293" s="20" t="e">
        <f>IF(#REF!=" ","",IF(#REF!="","",CONCATENATE($C293," ",#REF!," ",MID(#REF!,10,5))))</f>
        <v>#REF!</v>
      </c>
      <c r="AL293" s="20" t="str">
        <f t="shared" ca="1" si="265"/>
        <v>Чт 26.11.20 18.40 ДОТ)</v>
      </c>
      <c r="AM293" s="20" t="str">
        <f t="shared" si="265"/>
        <v/>
      </c>
      <c r="AN293" s="11" t="str">
        <f t="shared" ca="1" si="263"/>
        <v>Короп</v>
      </c>
      <c r="AO293" s="10" t="str">
        <f t="shared" ca="1" si="293"/>
        <v>Чт 26.11.20  8.00 П-401 Короп</v>
      </c>
      <c r="AP293" s="10" t="str">
        <f t="shared" ca="1" si="293"/>
        <v>Чт 26.11.20  9.40 П-109 Короп</v>
      </c>
      <c r="AQ293" s="10" t="str">
        <f t="shared" ca="1" si="293"/>
        <v>Чт 26.11.20 11.20 П-411 Короп</v>
      </c>
      <c r="AR293" s="10" t="str">
        <f t="shared" ca="1" si="293"/>
        <v/>
      </c>
      <c r="AS293" s="10" t="str">
        <f t="shared" ca="1" si="293"/>
        <v>Чт 26.11.20 13.30 П-301 Короп</v>
      </c>
      <c r="AT293" s="10" t="str">
        <f t="shared" ca="1" si="290"/>
        <v/>
      </c>
      <c r="AU293" s="10" t="str">
        <f t="shared" ca="1" si="290"/>
        <v>Чт 26.11.20 17.00 ДОТ) Короп</v>
      </c>
      <c r="AV293" s="10" t="e">
        <f t="shared" si="290"/>
        <v>#REF!</v>
      </c>
      <c r="AW293" s="10" t="str">
        <f t="shared" ca="1" si="290"/>
        <v>Чт 26.11.20 18.40 ДОТ) Короп</v>
      </c>
      <c r="AX293" s="10" t="str">
        <f t="shared" si="290"/>
        <v/>
      </c>
      <c r="AZ293" s="12">
        <f t="shared" ca="1" si="294"/>
        <v>293</v>
      </c>
      <c r="BA293" s="12">
        <f t="shared" ca="1" si="294"/>
        <v>293</v>
      </c>
      <c r="BB293" s="12">
        <f t="shared" ca="1" si="294"/>
        <v>293</v>
      </c>
      <c r="BC293" s="12" t="str">
        <f t="shared" ca="1" si="294"/>
        <v/>
      </c>
      <c r="BD293" s="12">
        <f t="shared" ca="1" si="294"/>
        <v>293</v>
      </c>
      <c r="BE293" s="12" t="str">
        <f t="shared" ca="1" si="291"/>
        <v/>
      </c>
      <c r="BF293" s="12">
        <f t="shared" ca="1" si="291"/>
        <v>293</v>
      </c>
      <c r="BG293" s="12" t="e">
        <f t="shared" si="291"/>
        <v>#REF!</v>
      </c>
      <c r="BH293" s="12">
        <f t="shared" ca="1" si="291"/>
        <v>293</v>
      </c>
      <c r="BI293" s="12" t="str">
        <f t="shared" si="291"/>
        <v/>
      </c>
    </row>
    <row r="294" spans="1:61" ht="23.25" customHeight="1" x14ac:dyDescent="0.2">
      <c r="A294" s="1">
        <f ca="1">IF(COUNTIF($D294:$L294," ")=10,"",IF(VLOOKUP(MAX($A$1:A293),$A$1:C293,3,FALSE)=0,"",MAX($A$1:A293)+1))</f>
        <v>294</v>
      </c>
      <c r="B294" s="13" t="str">
        <f>$B289</f>
        <v>Короп В.О.</v>
      </c>
      <c r="C294" s="2" t="str">
        <f ca="1">IF($B294="","",$R$6)</f>
        <v>Пт 27.11.20</v>
      </c>
      <c r="D294" s="23" t="str">
        <f t="shared" ref="D294:K294" ca="1" si="300">IF($B294&gt;"",IF(ISERROR(SEARCH($B294,S$6))," ",MID(S$6,FIND("%курс ",S$6,FIND($B294,S$6))+6,7)&amp;"
("&amp;MID(S$6,FIND("ауд.",S$6,FIND($B294,S$6))+4,FIND("№",S$6,FIND("ауд.",S$6,FIND($B294,S$6)))-(FIND("ауд.",S$6,FIND($B294,S$6))+4))&amp;")"),"")</f>
        <v>П -9 -1
(П-107)</v>
      </c>
      <c r="E294" s="23" t="str">
        <f t="shared" ca="1" si="300"/>
        <v>П -9 -1
(П-301)</v>
      </c>
      <c r="F294" s="23" t="str">
        <f t="shared" ca="1" si="300"/>
        <v>С -9 -1
(П-405)</v>
      </c>
      <c r="G294" s="23" t="str">
        <f t="shared" ca="1" si="300"/>
        <v xml:space="preserve"> </v>
      </c>
      <c r="H294" s="23" t="str">
        <f t="shared" ca="1" si="300"/>
        <v>С -9 -1
(П-109)</v>
      </c>
      <c r="I294" s="23" t="str">
        <f t="shared" ca="1" si="300"/>
        <v xml:space="preserve"> </v>
      </c>
      <c r="J294" s="23" t="str">
        <f t="shared" ca="1" si="300"/>
        <v>С -9 -2
(ДОТ)</v>
      </c>
      <c r="K294" s="23" t="str">
        <f t="shared" ca="1" si="300"/>
        <v>С -9 -2
(ДОТ)</v>
      </c>
      <c r="L294" s="23"/>
      <c r="M294" s="25"/>
      <c r="AD294" s="20" t="str">
        <f t="shared" ca="1" si="296"/>
        <v>Пт 27.11.20  8.00 П-107</v>
      </c>
      <c r="AE294" s="20" t="str">
        <f t="shared" ca="1" si="296"/>
        <v>Пт 27.11.20  9.40 П-301</v>
      </c>
      <c r="AF294" s="20" t="str">
        <f t="shared" ca="1" si="296"/>
        <v>Пт 27.11.20 11.20 П-405</v>
      </c>
      <c r="AG294" s="20" t="str">
        <f t="shared" ca="1" si="296"/>
        <v/>
      </c>
      <c r="AH294" s="20" t="str">
        <f t="shared" ca="1" si="296"/>
        <v>Пт 27.11.20 13.30 П-109</v>
      </c>
      <c r="AI294" s="20" t="str">
        <f t="shared" ca="1" si="296"/>
        <v/>
      </c>
      <c r="AJ294" s="20" t="str">
        <f t="shared" ca="1" si="296"/>
        <v>Пт 27.11.20 17.00 ДОТ)</v>
      </c>
      <c r="AK294" s="20" t="e">
        <f>IF(#REF!=" ","",IF(#REF!="","",CONCATENATE($C294," ",#REF!," ",MID(#REF!,10,5))))</f>
        <v>#REF!</v>
      </c>
      <c r="AL294" s="20" t="str">
        <f t="shared" ca="1" si="265"/>
        <v>Пт 27.11.20 18.40 ДОТ)</v>
      </c>
      <c r="AM294" s="20" t="str">
        <f t="shared" si="265"/>
        <v/>
      </c>
      <c r="AN294" s="11" t="str">
        <f t="shared" ca="1" si="263"/>
        <v>Короп</v>
      </c>
      <c r="AO294" s="10" t="str">
        <f t="shared" ca="1" si="293"/>
        <v>Пт 27.11.20  8.00 П-107 Короп</v>
      </c>
      <c r="AP294" s="10" t="str">
        <f t="shared" ca="1" si="293"/>
        <v>Пт 27.11.20  9.40 П-301 Короп</v>
      </c>
      <c r="AQ294" s="10" t="str">
        <f t="shared" ca="1" si="293"/>
        <v>Пт 27.11.20 11.20 П-405 Короп</v>
      </c>
      <c r="AR294" s="10" t="str">
        <f t="shared" ca="1" si="293"/>
        <v/>
      </c>
      <c r="AS294" s="10" t="str">
        <f t="shared" ca="1" si="293"/>
        <v>Пт 27.11.20 13.30 П-109 Короп</v>
      </c>
      <c r="AT294" s="10" t="str">
        <f t="shared" ca="1" si="290"/>
        <v/>
      </c>
      <c r="AU294" s="10" t="str">
        <f t="shared" ca="1" si="290"/>
        <v>Пт 27.11.20 17.00 ДОТ) Короп</v>
      </c>
      <c r="AV294" s="10" t="e">
        <f t="shared" si="290"/>
        <v>#REF!</v>
      </c>
      <c r="AW294" s="10" t="str">
        <f t="shared" ca="1" si="290"/>
        <v>Пт 27.11.20 18.40 ДОТ) Короп</v>
      </c>
      <c r="AX294" s="10" t="str">
        <f t="shared" si="290"/>
        <v/>
      </c>
      <c r="AZ294" s="12">
        <f t="shared" ca="1" si="294"/>
        <v>294</v>
      </c>
      <c r="BA294" s="12">
        <f t="shared" ca="1" si="294"/>
        <v>294</v>
      </c>
      <c r="BB294" s="12">
        <f t="shared" ca="1" si="294"/>
        <v>294</v>
      </c>
      <c r="BC294" s="12" t="str">
        <f t="shared" ca="1" si="294"/>
        <v/>
      </c>
      <c r="BD294" s="12">
        <f t="shared" ca="1" si="294"/>
        <v>294</v>
      </c>
      <c r="BE294" s="12" t="str">
        <f t="shared" ca="1" si="291"/>
        <v/>
      </c>
      <c r="BF294" s="12">
        <f t="shared" ca="1" si="291"/>
        <v>294</v>
      </c>
      <c r="BG294" s="12" t="e">
        <f t="shared" si="291"/>
        <v>#REF!</v>
      </c>
      <c r="BH294" s="12">
        <f t="shared" ca="1" si="291"/>
        <v>294</v>
      </c>
      <c r="BI294" s="12" t="str">
        <f t="shared" si="291"/>
        <v/>
      </c>
    </row>
    <row r="295" spans="1:61" ht="23.25" customHeight="1" x14ac:dyDescent="0.2">
      <c r="A295" s="1">
        <f ca="1">IF(COUNTIF($D295:$L295," ")=10,"",IF(VLOOKUP(MAX($A$1:A294),$A$1:C294,3,FALSE)=0,"",MAX($A$1:A294)+1))</f>
        <v>295</v>
      </c>
      <c r="B295" s="13" t="str">
        <f>$B289</f>
        <v>Короп В.О.</v>
      </c>
      <c r="C295" s="2" t="str">
        <f ca="1">IF($B295="","",$R$7)</f>
        <v>Сб 28.11.20</v>
      </c>
      <c r="D295" s="23" t="str">
        <f t="shared" ref="D295:K295" ca="1" si="301">IF($B295&gt;"",IF(ISERROR(SEARCH($B295,S$7))," ",MID(S$7,FIND("%курс ",S$7,FIND($B295,S$7))+6,7)&amp;"
("&amp;MID(S$7,FIND("ауд.",S$7,FIND($B295,S$7))+4,FIND("№",S$7,FIND("ауд.",S$7,FIND($B295,S$7)))-(FIND("ауд.",S$7,FIND($B295,S$7))+4))&amp;")"),"")</f>
        <v>П -9 -1
(к-301)</v>
      </c>
      <c r="E295" s="23" t="str">
        <f t="shared" ca="1" si="301"/>
        <v>С -9 -1
(П-309)</v>
      </c>
      <c r="F295" s="23" t="str">
        <f t="shared" ca="1" si="301"/>
        <v>П -9 -1
(П-109)</v>
      </c>
      <c r="G295" s="23" t="str">
        <f t="shared" ca="1" si="301"/>
        <v xml:space="preserve"> </v>
      </c>
      <c r="H295" s="23" t="str">
        <f t="shared" ca="1" si="301"/>
        <v>ЗИ -9-1
(П-107)</v>
      </c>
      <c r="I295" s="23" t="str">
        <f t="shared" ca="1" si="301"/>
        <v xml:space="preserve"> </v>
      </c>
      <c r="J295" s="23" t="str">
        <f t="shared" ca="1" si="301"/>
        <v xml:space="preserve"> </v>
      </c>
      <c r="K295" s="23" t="str">
        <f t="shared" ca="1" si="301"/>
        <v xml:space="preserve"> </v>
      </c>
      <c r="L295" s="23"/>
      <c r="M295" s="25"/>
      <c r="AD295" s="20" t="str">
        <f t="shared" ca="1" si="296"/>
        <v>Сб 28.11.20  8.00 к-301</v>
      </c>
      <c r="AE295" s="20" t="str">
        <f t="shared" ca="1" si="296"/>
        <v>Сб 28.11.20  9.40 П-309</v>
      </c>
      <c r="AF295" s="20" t="str">
        <f t="shared" ca="1" si="296"/>
        <v>Сб 28.11.20 11.20 П-109</v>
      </c>
      <c r="AG295" s="20" t="str">
        <f t="shared" ca="1" si="296"/>
        <v/>
      </c>
      <c r="AH295" s="20" t="str">
        <f t="shared" ca="1" si="296"/>
        <v>Сб 28.11.20 13.30 П-107</v>
      </c>
      <c r="AI295" s="20" t="str">
        <f t="shared" ca="1" si="296"/>
        <v/>
      </c>
      <c r="AJ295" s="20" t="str">
        <f t="shared" ca="1" si="296"/>
        <v/>
      </c>
      <c r="AK295" s="20" t="e">
        <f>IF(#REF!=" ","",IF(#REF!="","",CONCATENATE($C295," ",#REF!," ",MID(#REF!,10,5))))</f>
        <v>#REF!</v>
      </c>
      <c r="AL295" s="20" t="str">
        <f t="shared" ca="1" si="265"/>
        <v/>
      </c>
      <c r="AM295" s="20" t="str">
        <f t="shared" si="265"/>
        <v/>
      </c>
      <c r="AN295" s="11" t="str">
        <f t="shared" ca="1" si="263"/>
        <v>Короп</v>
      </c>
      <c r="AO295" s="10" t="str">
        <f t="shared" ca="1" si="293"/>
        <v>Сб 28.11.20  8.00 к-301 Короп</v>
      </c>
      <c r="AP295" s="10" t="str">
        <f t="shared" ca="1" si="293"/>
        <v>Сб 28.11.20  9.40 П-309 Короп</v>
      </c>
      <c r="AQ295" s="10" t="str">
        <f t="shared" ca="1" si="293"/>
        <v>Сб 28.11.20 11.20 П-109 Короп</v>
      </c>
      <c r="AR295" s="10" t="str">
        <f t="shared" ca="1" si="293"/>
        <v/>
      </c>
      <c r="AS295" s="10" t="str">
        <f t="shared" ca="1" si="293"/>
        <v>Сб 28.11.20 13.30 П-107 Короп</v>
      </c>
      <c r="AT295" s="10" t="str">
        <f t="shared" ca="1" si="290"/>
        <v/>
      </c>
      <c r="AU295" s="10" t="str">
        <f t="shared" ca="1" si="290"/>
        <v/>
      </c>
      <c r="AV295" s="10" t="e">
        <f t="shared" si="290"/>
        <v>#REF!</v>
      </c>
      <c r="AW295" s="10" t="str">
        <f t="shared" ca="1" si="290"/>
        <v/>
      </c>
      <c r="AX295" s="10" t="str">
        <f t="shared" si="290"/>
        <v/>
      </c>
      <c r="AZ295" s="12">
        <f t="shared" ca="1" si="294"/>
        <v>295</v>
      </c>
      <c r="BA295" s="12">
        <f t="shared" ca="1" si="294"/>
        <v>295</v>
      </c>
      <c r="BB295" s="12">
        <f t="shared" ca="1" si="294"/>
        <v>295</v>
      </c>
      <c r="BC295" s="12" t="str">
        <f t="shared" ca="1" si="294"/>
        <v/>
      </c>
      <c r="BD295" s="12">
        <f t="shared" ca="1" si="294"/>
        <v>295</v>
      </c>
      <c r="BE295" s="12" t="str">
        <f t="shared" ca="1" si="291"/>
        <v/>
      </c>
      <c r="BF295" s="12" t="str">
        <f t="shared" ca="1" si="291"/>
        <v/>
      </c>
      <c r="BG295" s="12" t="e">
        <f t="shared" si="291"/>
        <v>#REF!</v>
      </c>
      <c r="BH295" s="12" t="str">
        <f t="shared" ca="1" si="291"/>
        <v/>
      </c>
      <c r="BI295" s="12" t="str">
        <f t="shared" si="291"/>
        <v/>
      </c>
    </row>
    <row r="296" spans="1:61" ht="23.25" customHeight="1" x14ac:dyDescent="0.2">
      <c r="A296" s="1">
        <f ca="1">IF(COUNTIF($D296:$L296," ")=10,"",IF(VLOOKUP(MAX($A$1:A295),$A$1:C295,3,FALSE)=0,"",MAX($A$1:A295)+1))</f>
        <v>296</v>
      </c>
      <c r="B296" s="13" t="str">
        <f>$B289</f>
        <v>Короп В.О.</v>
      </c>
      <c r="C296" s="2" t="str">
        <f ca="1">IF($B296="","",$R$8)</f>
        <v>Вс 29.11.20</v>
      </c>
      <c r="D296" s="23" t="str">
        <f t="shared" ref="D296:K296" ca="1" si="302">IF($B296&gt;"",IF(ISERROR(SEARCH($B296,S$8))," ",MID(S$8,FIND("%курс ",S$8,FIND($B296,S$8))+6,7)&amp;"
("&amp;MID(S$8,FIND("ауд.",S$8,FIND($B296,S$8))+4,FIND("№",S$8,FIND("ауд.",S$8,FIND($B296,S$8)))-(FIND("ауд.",S$8,FIND($B296,S$8))+4))&amp;")"),"")</f>
        <v xml:space="preserve"> </v>
      </c>
      <c r="E296" s="23" t="str">
        <f t="shared" ca="1" si="302"/>
        <v xml:space="preserve"> </v>
      </c>
      <c r="F296" s="23" t="str">
        <f t="shared" ca="1" si="302"/>
        <v xml:space="preserve"> </v>
      </c>
      <c r="G296" s="23" t="str">
        <f t="shared" ca="1" si="302"/>
        <v xml:space="preserve"> </v>
      </c>
      <c r="H296" s="23" t="str">
        <f t="shared" ca="1" si="302"/>
        <v xml:space="preserve"> </v>
      </c>
      <c r="I296" s="23" t="str">
        <f t="shared" ca="1" si="302"/>
        <v xml:space="preserve"> </v>
      </c>
      <c r="J296" s="23" t="str">
        <f t="shared" ca="1" si="302"/>
        <v xml:space="preserve"> </v>
      </c>
      <c r="K296" s="23" t="str">
        <f t="shared" ca="1" si="302"/>
        <v xml:space="preserve"> </v>
      </c>
      <c r="L296" s="23"/>
      <c r="M296" s="25"/>
      <c r="AD296" s="20" t="str">
        <f t="shared" ca="1" si="296"/>
        <v/>
      </c>
      <c r="AE296" s="20" t="str">
        <f t="shared" ca="1" si="296"/>
        <v/>
      </c>
      <c r="AF296" s="20" t="str">
        <f t="shared" ca="1" si="296"/>
        <v/>
      </c>
      <c r="AG296" s="20" t="str">
        <f t="shared" ca="1" si="296"/>
        <v/>
      </c>
      <c r="AH296" s="20" t="str">
        <f t="shared" ca="1" si="296"/>
        <v/>
      </c>
      <c r="AI296" s="20" t="str">
        <f t="shared" ca="1" si="296"/>
        <v/>
      </c>
      <c r="AJ296" s="20" t="str">
        <f t="shared" ca="1" si="296"/>
        <v/>
      </c>
      <c r="AK296" s="20" t="e">
        <f>IF(#REF!=" ","",IF(#REF!="","",CONCATENATE($C296," ",#REF!," ",MID(#REF!,10,5))))</f>
        <v>#REF!</v>
      </c>
      <c r="AL296" s="20" t="str">
        <f t="shared" ca="1" si="265"/>
        <v/>
      </c>
      <c r="AM296" s="20" t="str">
        <f t="shared" si="265"/>
        <v/>
      </c>
      <c r="AN296" s="11" t="str">
        <f t="shared" ca="1" si="263"/>
        <v>Короп</v>
      </c>
      <c r="AO296" s="10" t="str">
        <f t="shared" ca="1" si="293"/>
        <v/>
      </c>
      <c r="AP296" s="10" t="str">
        <f t="shared" ca="1" si="293"/>
        <v/>
      </c>
      <c r="AQ296" s="10" t="str">
        <f t="shared" ca="1" si="293"/>
        <v/>
      </c>
      <c r="AR296" s="10" t="str">
        <f t="shared" ca="1" si="293"/>
        <v/>
      </c>
      <c r="AS296" s="10" t="str">
        <f t="shared" ca="1" si="293"/>
        <v/>
      </c>
      <c r="AT296" s="10" t="str">
        <f t="shared" ca="1" si="290"/>
        <v/>
      </c>
      <c r="AU296" s="10" t="str">
        <f t="shared" ca="1" si="290"/>
        <v/>
      </c>
      <c r="AV296" s="10" t="e">
        <f t="shared" si="290"/>
        <v>#REF!</v>
      </c>
      <c r="AW296" s="10" t="str">
        <f t="shared" ca="1" si="290"/>
        <v/>
      </c>
      <c r="AX296" s="10" t="str">
        <f t="shared" si="290"/>
        <v/>
      </c>
      <c r="AZ296" s="12" t="str">
        <f t="shared" ca="1" si="294"/>
        <v/>
      </c>
      <c r="BA296" s="12" t="str">
        <f t="shared" ca="1" si="294"/>
        <v/>
      </c>
      <c r="BB296" s="12" t="str">
        <f t="shared" ca="1" si="294"/>
        <v/>
      </c>
      <c r="BC296" s="12" t="str">
        <f t="shared" ca="1" si="294"/>
        <v/>
      </c>
      <c r="BD296" s="12" t="str">
        <f t="shared" ca="1" si="294"/>
        <v/>
      </c>
      <c r="BE296" s="12" t="str">
        <f t="shared" ca="1" si="291"/>
        <v/>
      </c>
      <c r="BF296" s="12" t="str">
        <f t="shared" ca="1" si="291"/>
        <v/>
      </c>
      <c r="BG296" s="12" t="e">
        <f t="shared" si="291"/>
        <v>#REF!</v>
      </c>
      <c r="BH296" s="12" t="str">
        <f t="shared" ca="1" si="291"/>
        <v/>
      </c>
      <c r="BI296" s="12" t="str">
        <f t="shared" si="291"/>
        <v/>
      </c>
    </row>
    <row r="297" spans="1:61" ht="23.25" customHeight="1" x14ac:dyDescent="0.2">
      <c r="A297" s="1">
        <f ca="1">IF(COUNTIF($D297:$L297," ")=10,"",IF(VLOOKUP(MAX($A$1:A296),$A$1:C296,3,FALSE)=0,"",MAX($A$1:A296)+1))</f>
        <v>297</v>
      </c>
      <c r="C297" s="2"/>
      <c r="D297" s="23"/>
      <c r="E297" s="23"/>
      <c r="F297" s="23"/>
      <c r="G297" s="23"/>
      <c r="H297" s="23"/>
      <c r="I297" s="23"/>
      <c r="J297" s="23"/>
      <c r="K297" s="23"/>
      <c r="L297" s="23"/>
      <c r="M297" s="25"/>
      <c r="AD297" s="20"/>
      <c r="AE297" s="20"/>
      <c r="AF297" s="20"/>
      <c r="AG297" s="20"/>
      <c r="AH297" s="20"/>
      <c r="AI297" s="20"/>
      <c r="AJ297" s="20"/>
      <c r="AK297" s="20"/>
      <c r="AL297" s="20"/>
      <c r="AM297" s="20"/>
      <c r="AN297" s="11" t="str">
        <f t="shared" si="263"/>
        <v/>
      </c>
      <c r="AO297" s="10" t="str">
        <f t="shared" si="293"/>
        <v/>
      </c>
      <c r="AP297" s="10" t="str">
        <f t="shared" si="293"/>
        <v/>
      </c>
      <c r="AQ297" s="10" t="str">
        <f t="shared" si="293"/>
        <v/>
      </c>
      <c r="AR297" s="10" t="str">
        <f t="shared" si="293"/>
        <v/>
      </c>
      <c r="AS297" s="10" t="str">
        <f t="shared" si="293"/>
        <v/>
      </c>
      <c r="AT297" s="10" t="str">
        <f t="shared" si="290"/>
        <v/>
      </c>
      <c r="AU297" s="10" t="str">
        <f t="shared" si="290"/>
        <v/>
      </c>
      <c r="AV297" s="10" t="str">
        <f t="shared" si="290"/>
        <v/>
      </c>
      <c r="AW297" s="10" t="str">
        <f t="shared" si="290"/>
        <v/>
      </c>
      <c r="AX297" s="10" t="str">
        <f t="shared" si="290"/>
        <v/>
      </c>
      <c r="AZ297" s="12" t="str">
        <f t="shared" si="294"/>
        <v/>
      </c>
      <c r="BA297" s="12" t="str">
        <f t="shared" si="294"/>
        <v/>
      </c>
      <c r="BB297" s="12" t="str">
        <f t="shared" si="294"/>
        <v/>
      </c>
      <c r="BC297" s="12" t="str">
        <f t="shared" si="294"/>
        <v/>
      </c>
      <c r="BD297" s="12" t="str">
        <f t="shared" si="294"/>
        <v/>
      </c>
      <c r="BE297" s="12" t="str">
        <f t="shared" si="291"/>
        <v/>
      </c>
      <c r="BF297" s="12" t="str">
        <f t="shared" si="291"/>
        <v/>
      </c>
      <c r="BG297" s="12" t="str">
        <f t="shared" si="291"/>
        <v/>
      </c>
      <c r="BH297" s="12" t="str">
        <f t="shared" si="291"/>
        <v/>
      </c>
      <c r="BI297" s="12" t="str">
        <f t="shared" si="291"/>
        <v/>
      </c>
    </row>
    <row r="298" spans="1:61" ht="23.25" customHeight="1" x14ac:dyDescent="0.2">
      <c r="A298" s="1">
        <f ca="1">IF(COUNTIF($D299:$L305," ")=70,"",MAX($A$1:A297)+1)</f>
        <v>298</v>
      </c>
      <c r="B298" s="2" t="str">
        <f>IF($C298="","",$C298)</f>
        <v>Лапина Н.И.</v>
      </c>
      <c r="C298" s="3" t="str">
        <f>IF(ISERROR(VLOOKUP((ROW()-1)/9+1,'[1]Преподавательский состав'!$A$2:$B$181,2,FALSE)),"",VLOOKUP((ROW()-1)/9+1,'[1]Преподавательский состав'!$A$2:$B$181,2,FALSE))</f>
        <v>Лапина Н.И.</v>
      </c>
      <c r="D298" s="3" t="str">
        <f>IF($C298="","",T(" 8.00"))</f>
        <v xml:space="preserve"> 8.00</v>
      </c>
      <c r="E298" s="3" t="str">
        <f>IF($C298="","",T(" 9.40"))</f>
        <v xml:space="preserve"> 9.40</v>
      </c>
      <c r="F298" s="3" t="str">
        <f>IF($C298="","",T("11.20"))</f>
        <v>11.20</v>
      </c>
      <c r="G298" s="4" t="str">
        <f>IF($C298="","",T(""))</f>
        <v/>
      </c>
      <c r="H298" s="4" t="str">
        <f>IF($C298="","",T("13.30"))</f>
        <v>13.30</v>
      </c>
      <c r="I298" s="4" t="str">
        <f>IF($C298="","",T("15.10"))</f>
        <v>15.10</v>
      </c>
      <c r="J298" s="3" t="str">
        <f>IF($C298="","",T("17.00"))</f>
        <v>17.00</v>
      </c>
      <c r="K298" s="3" t="str">
        <f>IF($C298="","",T("18.40"))</f>
        <v>18.40</v>
      </c>
      <c r="L298" s="3"/>
      <c r="M298" s="17"/>
      <c r="AD298" s="20"/>
      <c r="AE298" s="20"/>
      <c r="AF298" s="20"/>
      <c r="AG298" s="20"/>
      <c r="AH298" s="20"/>
      <c r="AI298" s="20"/>
      <c r="AJ298" s="20"/>
      <c r="AK298" s="20"/>
      <c r="AL298" s="20"/>
      <c r="AM298" s="20"/>
      <c r="AN298" s="11" t="str">
        <f t="shared" si="263"/>
        <v/>
      </c>
      <c r="AO298" s="10" t="str">
        <f t="shared" si="293"/>
        <v/>
      </c>
      <c r="AP298" s="10" t="str">
        <f t="shared" si="293"/>
        <v/>
      </c>
      <c r="AQ298" s="10" t="str">
        <f t="shared" si="293"/>
        <v/>
      </c>
      <c r="AR298" s="10" t="str">
        <f t="shared" si="293"/>
        <v/>
      </c>
      <c r="AS298" s="10" t="str">
        <f t="shared" si="293"/>
        <v/>
      </c>
      <c r="AT298" s="10" t="str">
        <f t="shared" si="290"/>
        <v/>
      </c>
      <c r="AU298" s="10" t="str">
        <f t="shared" si="290"/>
        <v/>
      </c>
      <c r="AV298" s="10" t="str">
        <f t="shared" si="290"/>
        <v/>
      </c>
      <c r="AW298" s="10" t="str">
        <f t="shared" si="290"/>
        <v/>
      </c>
      <c r="AX298" s="10" t="str">
        <f t="shared" si="290"/>
        <v/>
      </c>
      <c r="AZ298" s="12" t="str">
        <f t="shared" si="294"/>
        <v/>
      </c>
      <c r="BA298" s="12" t="str">
        <f t="shared" si="294"/>
        <v/>
      </c>
      <c r="BB298" s="12" t="str">
        <f t="shared" si="294"/>
        <v/>
      </c>
      <c r="BC298" s="12" t="str">
        <f t="shared" si="294"/>
        <v/>
      </c>
      <c r="BD298" s="12" t="str">
        <f t="shared" si="294"/>
        <v/>
      </c>
      <c r="BE298" s="12" t="str">
        <f t="shared" si="291"/>
        <v/>
      </c>
      <c r="BF298" s="12" t="str">
        <f t="shared" si="291"/>
        <v/>
      </c>
      <c r="BG298" s="12" t="str">
        <f t="shared" si="291"/>
        <v/>
      </c>
      <c r="BH298" s="12" t="str">
        <f t="shared" si="291"/>
        <v/>
      </c>
      <c r="BI298" s="12" t="str">
        <f t="shared" si="291"/>
        <v/>
      </c>
    </row>
    <row r="299" spans="1:61" ht="23.25" customHeight="1" x14ac:dyDescent="0.2">
      <c r="A299" s="1">
        <f ca="1">IF(COUNTIF($D299:$L299," ")=10,"",IF(VLOOKUP(MAX($A$1:A298),$A$1:C298,3,FALSE)=0,"",MAX($A$1:A298)+1))</f>
        <v>299</v>
      </c>
      <c r="B299" s="13" t="str">
        <f>$B298</f>
        <v>Лапина Н.И.</v>
      </c>
      <c r="C299" s="2" t="str">
        <f ca="1">IF($B299="","",$R$2)</f>
        <v>Пн 23.11.20</v>
      </c>
      <c r="D299" s="14" t="str">
        <f t="shared" ref="D299:K299" ca="1" si="303">IF($B299&gt;"",IF(ISERROR(SEARCH($B299,S$2))," ",MID(S$2,FIND("%курс ",S$2,FIND($B299,S$2))+6,7)&amp;"
("&amp;MID(S$2,FIND("ауд.",S$2,FIND($B299,S$2))+4,FIND("№",S$2,FIND("ауд.",S$2,FIND($B299,S$2)))-(FIND("ауд.",S$2,FIND($B299,S$2))+4))&amp;")"),"")</f>
        <v xml:space="preserve"> </v>
      </c>
      <c r="E299" s="14" t="str">
        <f t="shared" ca="1" si="303"/>
        <v>СА-11-1
(П-308)</v>
      </c>
      <c r="F299" s="14" t="str">
        <f t="shared" ca="1" si="303"/>
        <v>СА-11-1
(П-302)</v>
      </c>
      <c r="G299" s="14" t="str">
        <f t="shared" ca="1" si="303"/>
        <v xml:space="preserve"> </v>
      </c>
      <c r="H299" s="14" t="str">
        <f t="shared" ca="1" si="303"/>
        <v>СА -9-2
(ДОТ)</v>
      </c>
      <c r="I299" s="14" t="str">
        <f t="shared" ca="1" si="303"/>
        <v>СА -9-2
(ДОТ)</v>
      </c>
      <c r="J299" s="14" t="str">
        <f t="shared" ca="1" si="303"/>
        <v xml:space="preserve"> </v>
      </c>
      <c r="K299" s="14" t="str">
        <f t="shared" ca="1" si="303"/>
        <v xml:space="preserve"> </v>
      </c>
      <c r="L299" s="14"/>
      <c r="M299" s="25"/>
      <c r="AD299" s="20" t="str">
        <f t="shared" ref="AD299:AJ305" ca="1" si="304">IF(D299=" ","",IF(D299="","",CONCATENATE($C299," ",D$1," ",MID(D299,10,5))))</f>
        <v/>
      </c>
      <c r="AE299" s="20" t="str">
        <f t="shared" ca="1" si="304"/>
        <v>Пн 23.11.20  9.40 П-308</v>
      </c>
      <c r="AF299" s="20" t="str">
        <f t="shared" ca="1" si="304"/>
        <v>Пн 23.11.20 11.20 П-302</v>
      </c>
      <c r="AG299" s="20" t="str">
        <f t="shared" ca="1" si="304"/>
        <v/>
      </c>
      <c r="AH299" s="20" t="str">
        <f t="shared" ca="1" si="304"/>
        <v>Пн 23.11.20 13.30 ДОТ)</v>
      </c>
      <c r="AI299" s="20" t="str">
        <f t="shared" ca="1" si="304"/>
        <v>Пн 23.11.20 15.10 ДОТ)</v>
      </c>
      <c r="AJ299" s="20" t="str">
        <f t="shared" ca="1" si="304"/>
        <v/>
      </c>
      <c r="AK299" s="20" t="e">
        <f>IF(#REF!=" ","",IF(#REF!="","",CONCATENATE($C299," ",#REF!," ",MID(#REF!,10,5))))</f>
        <v>#REF!</v>
      </c>
      <c r="AL299" s="20" t="str">
        <f t="shared" ca="1" si="265"/>
        <v/>
      </c>
      <c r="AM299" s="20" t="str">
        <f t="shared" si="265"/>
        <v/>
      </c>
      <c r="AN299" s="11" t="str">
        <f t="shared" ca="1" si="263"/>
        <v>Лапина</v>
      </c>
      <c r="AO299" s="10" t="str">
        <f t="shared" ca="1" si="293"/>
        <v/>
      </c>
      <c r="AP299" s="10" t="str">
        <f t="shared" ca="1" si="293"/>
        <v>Пн 23.11.20  9.40 П-308 Лапина</v>
      </c>
      <c r="AQ299" s="10" t="str">
        <f t="shared" ca="1" si="293"/>
        <v>Пн 23.11.20 11.20 П-302 Лапина</v>
      </c>
      <c r="AR299" s="10" t="str">
        <f t="shared" ca="1" si="293"/>
        <v/>
      </c>
      <c r="AS299" s="10" t="str">
        <f t="shared" ca="1" si="293"/>
        <v>Пн 23.11.20 13.30 ДОТ) Лапина</v>
      </c>
      <c r="AT299" s="10" t="str">
        <f t="shared" ca="1" si="290"/>
        <v>Пн 23.11.20 15.10 ДОТ) Лапина</v>
      </c>
      <c r="AU299" s="10" t="str">
        <f t="shared" ca="1" si="290"/>
        <v/>
      </c>
      <c r="AV299" s="10" t="e">
        <f t="shared" si="290"/>
        <v>#REF!</v>
      </c>
      <c r="AW299" s="10" t="str">
        <f t="shared" ca="1" si="290"/>
        <v/>
      </c>
      <c r="AX299" s="10" t="str">
        <f t="shared" si="290"/>
        <v/>
      </c>
      <c r="AZ299" s="12" t="str">
        <f t="shared" ca="1" si="294"/>
        <v/>
      </c>
      <c r="BA299" s="12">
        <f t="shared" ca="1" si="294"/>
        <v>299</v>
      </c>
      <c r="BB299" s="12">
        <f t="shared" ca="1" si="294"/>
        <v>299</v>
      </c>
      <c r="BC299" s="12" t="str">
        <f t="shared" ca="1" si="294"/>
        <v/>
      </c>
      <c r="BD299" s="12">
        <f t="shared" ca="1" si="294"/>
        <v>299</v>
      </c>
      <c r="BE299" s="12">
        <f t="shared" ca="1" si="291"/>
        <v>299</v>
      </c>
      <c r="BF299" s="12" t="str">
        <f t="shared" ca="1" si="291"/>
        <v/>
      </c>
      <c r="BG299" s="12" t="e">
        <f t="shared" si="291"/>
        <v>#REF!</v>
      </c>
      <c r="BH299" s="12" t="str">
        <f t="shared" ca="1" si="291"/>
        <v/>
      </c>
      <c r="BI299" s="12" t="str">
        <f t="shared" si="291"/>
        <v/>
      </c>
    </row>
    <row r="300" spans="1:61" ht="23.25" customHeight="1" x14ac:dyDescent="0.2">
      <c r="A300" s="1">
        <f ca="1">IF(COUNTIF($D300:$L300," ")=10,"",IF(VLOOKUP(MAX($A$1:A299),$A$1:C299,3,FALSE)=0,"",MAX($A$1:A299)+1))</f>
        <v>300</v>
      </c>
      <c r="B300" s="13" t="str">
        <f>$B298</f>
        <v>Лапина Н.И.</v>
      </c>
      <c r="C300" s="2" t="str">
        <f ca="1">IF($B300="","",$R$3)</f>
        <v>Вт 24.11.20</v>
      </c>
      <c r="D300" s="14" t="str">
        <f t="shared" ref="D300:K300" ca="1" si="305">IF($B300&gt;"",IF(ISERROR(SEARCH($B300,S$3))," ",MID(S$3,FIND("%курс ",S$3,FIND($B300,S$3))+6,7)&amp;"
("&amp;MID(S$3,FIND("ауд.",S$3,FIND($B300,S$3))+4,FIND("№",S$3,FIND("ауд.",S$3,FIND($B300,S$3)))-(FIND("ауд.",S$3,FIND($B300,S$3))+4))&amp;")"),"")</f>
        <v xml:space="preserve"> </v>
      </c>
      <c r="E300" s="14" t="str">
        <f t="shared" ca="1" si="305"/>
        <v xml:space="preserve"> </v>
      </c>
      <c r="F300" s="14" t="str">
        <f t="shared" ca="1" si="305"/>
        <v>СА-11-1
(П-410)</v>
      </c>
      <c r="G300" s="14" t="str">
        <f t="shared" ca="1" si="305"/>
        <v xml:space="preserve"> </v>
      </c>
      <c r="H300" s="14" t="str">
        <f t="shared" ca="1" si="305"/>
        <v>СА-11-1
(П-306)</v>
      </c>
      <c r="I300" s="14" t="str">
        <f t="shared" ca="1" si="305"/>
        <v>СА-11-1
(П-306)</v>
      </c>
      <c r="J300" s="14" t="str">
        <f t="shared" ca="1" si="305"/>
        <v xml:space="preserve"> </v>
      </c>
      <c r="K300" s="14" t="str">
        <f t="shared" ca="1" si="305"/>
        <v xml:space="preserve"> </v>
      </c>
      <c r="L300" s="14"/>
      <c r="M300" s="25"/>
      <c r="AD300" s="20" t="str">
        <f t="shared" ca="1" si="304"/>
        <v/>
      </c>
      <c r="AE300" s="20" t="str">
        <f t="shared" ca="1" si="304"/>
        <v/>
      </c>
      <c r="AF300" s="20" t="str">
        <f t="shared" ca="1" si="304"/>
        <v>Вт 24.11.20 11.20 П-410</v>
      </c>
      <c r="AG300" s="20" t="str">
        <f t="shared" ca="1" si="304"/>
        <v/>
      </c>
      <c r="AH300" s="20" t="str">
        <f t="shared" ca="1" si="304"/>
        <v>Вт 24.11.20 13.30 П-306</v>
      </c>
      <c r="AI300" s="20" t="str">
        <f t="shared" ca="1" si="304"/>
        <v>Вт 24.11.20 15.10 П-306</v>
      </c>
      <c r="AJ300" s="20" t="str">
        <f t="shared" ca="1" si="304"/>
        <v/>
      </c>
      <c r="AK300" s="20" t="e">
        <f>IF(#REF!=" ","",IF(#REF!="","",CONCATENATE($C300," ",#REF!," ",MID(#REF!,10,5))))</f>
        <v>#REF!</v>
      </c>
      <c r="AL300" s="20" t="str">
        <f t="shared" ca="1" si="265"/>
        <v/>
      </c>
      <c r="AM300" s="20" t="str">
        <f t="shared" si="265"/>
        <v/>
      </c>
      <c r="AN300" s="11" t="str">
        <f t="shared" ca="1" si="263"/>
        <v>Лапина</v>
      </c>
      <c r="AO300" s="10" t="str">
        <f t="shared" ca="1" si="293"/>
        <v/>
      </c>
      <c r="AP300" s="10" t="str">
        <f t="shared" ca="1" si="293"/>
        <v/>
      </c>
      <c r="AQ300" s="10" t="str">
        <f t="shared" ca="1" si="293"/>
        <v>Вт 24.11.20 11.20 П-410 Лапина</v>
      </c>
      <c r="AR300" s="10" t="str">
        <f t="shared" ca="1" si="293"/>
        <v/>
      </c>
      <c r="AS300" s="10" t="str">
        <f t="shared" ca="1" si="293"/>
        <v>Вт 24.11.20 13.30 П-306 Лапина</v>
      </c>
      <c r="AT300" s="10" t="str">
        <f t="shared" ca="1" si="290"/>
        <v>Вт 24.11.20 15.10 П-306 Лапина</v>
      </c>
      <c r="AU300" s="10" t="str">
        <f t="shared" ca="1" si="290"/>
        <v/>
      </c>
      <c r="AV300" s="10" t="e">
        <f t="shared" si="290"/>
        <v>#REF!</v>
      </c>
      <c r="AW300" s="10" t="str">
        <f t="shared" ca="1" si="290"/>
        <v/>
      </c>
      <c r="AX300" s="10" t="str">
        <f t="shared" si="290"/>
        <v/>
      </c>
      <c r="AZ300" s="12" t="str">
        <f t="shared" ca="1" si="294"/>
        <v/>
      </c>
      <c r="BA300" s="12" t="str">
        <f t="shared" ca="1" si="294"/>
        <v/>
      </c>
      <c r="BB300" s="12">
        <f t="shared" ca="1" si="294"/>
        <v>300</v>
      </c>
      <c r="BC300" s="12" t="str">
        <f t="shared" ca="1" si="294"/>
        <v/>
      </c>
      <c r="BD300" s="12">
        <f t="shared" ca="1" si="294"/>
        <v>300</v>
      </c>
      <c r="BE300" s="12">
        <f t="shared" ca="1" si="291"/>
        <v>300</v>
      </c>
      <c r="BF300" s="12" t="str">
        <f t="shared" ca="1" si="291"/>
        <v/>
      </c>
      <c r="BG300" s="12" t="e">
        <f t="shared" si="291"/>
        <v>#REF!</v>
      </c>
      <c r="BH300" s="12" t="str">
        <f t="shared" ca="1" si="291"/>
        <v/>
      </c>
      <c r="BI300" s="12" t="str">
        <f t="shared" si="291"/>
        <v/>
      </c>
    </row>
    <row r="301" spans="1:61" ht="23.25" customHeight="1" x14ac:dyDescent="0.2">
      <c r="A301" s="1">
        <f ca="1">IF(COUNTIF($D301:$L301," ")=10,"",IF(VLOOKUP(MAX($A$1:A300),$A$1:C300,3,FALSE)=0,"",MAX($A$1:A300)+1))</f>
        <v>301</v>
      </c>
      <c r="B301" s="13" t="str">
        <f>$B298</f>
        <v>Лапина Н.И.</v>
      </c>
      <c r="C301" s="2" t="str">
        <f ca="1">IF($B301="","",$R$4)</f>
        <v>Ср 25.11.20</v>
      </c>
      <c r="D301" s="14" t="str">
        <f t="shared" ref="D301:K301" ca="1" si="306">IF($B301&gt;"",IF(ISERROR(SEARCH($B301,S$4))," ",MID(S$4,FIND("%курс ",S$4,FIND($B301,S$4))+6,7)&amp;"
("&amp;MID(S$4,FIND("ауд.",S$4,FIND($B301,S$4))+4,FIND("№",S$4,FIND("ауд.",S$4,FIND($B301,S$4)))-(FIND("ауд.",S$4,FIND($B301,S$4))+4))&amp;")"),"")</f>
        <v xml:space="preserve"> </v>
      </c>
      <c r="E301" s="14" t="str">
        <f t="shared" ca="1" si="306"/>
        <v xml:space="preserve"> </v>
      </c>
      <c r="F301" s="14" t="str">
        <f t="shared" ca="1" si="306"/>
        <v xml:space="preserve"> </v>
      </c>
      <c r="G301" s="14" t="str">
        <f t="shared" ca="1" si="306"/>
        <v xml:space="preserve"> </v>
      </c>
      <c r="H301" s="14" t="str">
        <f t="shared" ca="1" si="306"/>
        <v>П -9 -3
(ДОТ)</v>
      </c>
      <c r="I301" s="14" t="str">
        <f t="shared" ca="1" si="306"/>
        <v>П -9 -3
(ДОТ)</v>
      </c>
      <c r="J301" s="14" t="str">
        <f t="shared" ca="1" si="306"/>
        <v xml:space="preserve"> </v>
      </c>
      <c r="K301" s="14" t="str">
        <f t="shared" ca="1" si="306"/>
        <v xml:space="preserve"> </v>
      </c>
      <c r="L301" s="14"/>
      <c r="M301" s="25"/>
      <c r="AD301" s="20" t="str">
        <f t="shared" ca="1" si="304"/>
        <v/>
      </c>
      <c r="AE301" s="20" t="str">
        <f t="shared" ca="1" si="304"/>
        <v/>
      </c>
      <c r="AF301" s="20" t="str">
        <f t="shared" ca="1" si="304"/>
        <v/>
      </c>
      <c r="AG301" s="20" t="str">
        <f t="shared" ca="1" si="304"/>
        <v/>
      </c>
      <c r="AH301" s="20" t="str">
        <f t="shared" ca="1" si="304"/>
        <v>Ср 25.11.20 13.30 ДОТ)</v>
      </c>
      <c r="AI301" s="20" t="str">
        <f t="shared" ca="1" si="304"/>
        <v>Ср 25.11.20 15.10 ДОТ)</v>
      </c>
      <c r="AJ301" s="20" t="str">
        <f t="shared" ca="1" si="304"/>
        <v/>
      </c>
      <c r="AK301" s="20" t="e">
        <f>IF(#REF!=" ","",IF(#REF!="","",CONCATENATE($C301," ",#REF!," ",MID(#REF!,10,5))))</f>
        <v>#REF!</v>
      </c>
      <c r="AL301" s="20" t="str">
        <f t="shared" ca="1" si="265"/>
        <v/>
      </c>
      <c r="AM301" s="20" t="str">
        <f t="shared" si="265"/>
        <v/>
      </c>
      <c r="AN301" s="11" t="str">
        <f t="shared" ca="1" si="263"/>
        <v>Лапина</v>
      </c>
      <c r="AO301" s="10" t="str">
        <f t="shared" ca="1" si="293"/>
        <v/>
      </c>
      <c r="AP301" s="10" t="str">
        <f t="shared" ca="1" si="293"/>
        <v/>
      </c>
      <c r="AQ301" s="10" t="str">
        <f t="shared" ca="1" si="293"/>
        <v/>
      </c>
      <c r="AR301" s="10" t="str">
        <f t="shared" ca="1" si="293"/>
        <v/>
      </c>
      <c r="AS301" s="10" t="str">
        <f t="shared" ca="1" si="293"/>
        <v>Ср 25.11.20 13.30 ДОТ) Лапина</v>
      </c>
      <c r="AT301" s="10" t="str">
        <f t="shared" ca="1" si="290"/>
        <v>Ср 25.11.20 15.10 ДОТ) Лапина</v>
      </c>
      <c r="AU301" s="10" t="str">
        <f t="shared" ca="1" si="290"/>
        <v/>
      </c>
      <c r="AV301" s="10" t="e">
        <f t="shared" si="290"/>
        <v>#REF!</v>
      </c>
      <c r="AW301" s="10" t="str">
        <f t="shared" ca="1" si="290"/>
        <v/>
      </c>
      <c r="AX301" s="10" t="str">
        <f t="shared" si="290"/>
        <v/>
      </c>
      <c r="AZ301" s="12" t="str">
        <f t="shared" ca="1" si="294"/>
        <v/>
      </c>
      <c r="BA301" s="12" t="str">
        <f t="shared" ca="1" si="294"/>
        <v/>
      </c>
      <c r="BB301" s="12" t="str">
        <f t="shared" ca="1" si="294"/>
        <v/>
      </c>
      <c r="BC301" s="12" t="str">
        <f t="shared" ca="1" si="294"/>
        <v/>
      </c>
      <c r="BD301" s="12">
        <f t="shared" ca="1" si="294"/>
        <v>301</v>
      </c>
      <c r="BE301" s="12">
        <f t="shared" ca="1" si="291"/>
        <v>301</v>
      </c>
      <c r="BF301" s="12" t="str">
        <f t="shared" ca="1" si="291"/>
        <v/>
      </c>
      <c r="BG301" s="12" t="e">
        <f t="shared" si="291"/>
        <v>#REF!</v>
      </c>
      <c r="BH301" s="12" t="str">
        <f t="shared" ca="1" si="291"/>
        <v/>
      </c>
      <c r="BI301" s="12" t="str">
        <f t="shared" si="291"/>
        <v/>
      </c>
    </row>
    <row r="302" spans="1:61" ht="23.25" customHeight="1" x14ac:dyDescent="0.2">
      <c r="A302" s="1">
        <f ca="1">IF(COUNTIF($D302:$L302," ")=10,"",IF(VLOOKUP(MAX($A$1:A301),$A$1:C301,3,FALSE)=0,"",MAX($A$1:A301)+1))</f>
        <v>302</v>
      </c>
      <c r="B302" s="13" t="str">
        <f>$B298</f>
        <v>Лапина Н.И.</v>
      </c>
      <c r="C302" s="2" t="str">
        <f ca="1">IF($B302="","",$R$5)</f>
        <v>Чт 26.11.20</v>
      </c>
      <c r="D302" s="23" t="str">
        <f t="shared" ref="D302:K302" ca="1" si="307">IF($B302&gt;"",IF(ISERROR(SEARCH($B302,S$5))," ",MID(S$5,FIND("%курс ",S$5,FIND($B302,S$5))+6,7)&amp;"
("&amp;MID(S$5,FIND("ауд.",S$5,FIND($B302,S$5))+4,FIND("№",S$5,FIND("ауд.",S$5,FIND($B302,S$5)))-(FIND("ауд.",S$5,FIND($B302,S$5))+4))&amp;")"),"")</f>
        <v xml:space="preserve"> </v>
      </c>
      <c r="E302" s="23" t="str">
        <f t="shared" ca="1" si="307"/>
        <v xml:space="preserve"> </v>
      </c>
      <c r="F302" s="23" t="str">
        <f t="shared" ca="1" si="307"/>
        <v>СА -9-2
(ДОТ)</v>
      </c>
      <c r="G302" s="23" t="str">
        <f t="shared" ca="1" si="307"/>
        <v xml:space="preserve"> </v>
      </c>
      <c r="H302" s="23" t="str">
        <f t="shared" ca="1" si="307"/>
        <v>СА -9-2
(ДОТ)</v>
      </c>
      <c r="I302" s="23" t="str">
        <f t="shared" ca="1" si="307"/>
        <v>П -9 -3
(ДОТ)</v>
      </c>
      <c r="J302" s="23" t="str">
        <f t="shared" ca="1" si="307"/>
        <v xml:space="preserve"> </v>
      </c>
      <c r="K302" s="23" t="str">
        <f t="shared" ca="1" si="307"/>
        <v xml:space="preserve"> </v>
      </c>
      <c r="L302" s="23"/>
      <c r="M302" s="25"/>
      <c r="AD302" s="20" t="str">
        <f t="shared" ca="1" si="304"/>
        <v/>
      </c>
      <c r="AE302" s="20" t="str">
        <f t="shared" ca="1" si="304"/>
        <v/>
      </c>
      <c r="AF302" s="20" t="str">
        <f t="shared" ca="1" si="304"/>
        <v>Чт 26.11.20 11.20 ДОТ)</v>
      </c>
      <c r="AG302" s="20" t="str">
        <f t="shared" ca="1" si="304"/>
        <v/>
      </c>
      <c r="AH302" s="20" t="str">
        <f t="shared" ca="1" si="304"/>
        <v>Чт 26.11.20 13.30 ДОТ)</v>
      </c>
      <c r="AI302" s="20" t="str">
        <f t="shared" ca="1" si="304"/>
        <v>Чт 26.11.20 15.10 ДОТ)</v>
      </c>
      <c r="AJ302" s="20" t="str">
        <f t="shared" ca="1" si="304"/>
        <v/>
      </c>
      <c r="AK302" s="20" t="e">
        <f>IF(#REF!=" ","",IF(#REF!="","",CONCATENATE($C302," ",#REF!," ",MID(#REF!,10,5))))</f>
        <v>#REF!</v>
      </c>
      <c r="AL302" s="20" t="str">
        <f t="shared" ca="1" si="265"/>
        <v/>
      </c>
      <c r="AM302" s="20" t="str">
        <f t="shared" si="265"/>
        <v/>
      </c>
      <c r="AN302" s="11" t="str">
        <f t="shared" ca="1" si="263"/>
        <v>Лапина</v>
      </c>
      <c r="AO302" s="10" t="str">
        <f t="shared" ca="1" si="293"/>
        <v/>
      </c>
      <c r="AP302" s="10" t="str">
        <f t="shared" ca="1" si="293"/>
        <v/>
      </c>
      <c r="AQ302" s="10" t="str">
        <f t="shared" ca="1" si="293"/>
        <v>Чт 26.11.20 11.20 ДОТ) Лапина</v>
      </c>
      <c r="AR302" s="10" t="str">
        <f t="shared" ca="1" si="293"/>
        <v/>
      </c>
      <c r="AS302" s="10" t="str">
        <f t="shared" ca="1" si="293"/>
        <v>Чт 26.11.20 13.30 ДОТ) Лапина</v>
      </c>
      <c r="AT302" s="10" t="str">
        <f t="shared" ca="1" si="290"/>
        <v>Чт 26.11.20 15.10 ДОТ) Лапина</v>
      </c>
      <c r="AU302" s="10" t="str">
        <f t="shared" ca="1" si="290"/>
        <v/>
      </c>
      <c r="AV302" s="10" t="e">
        <f t="shared" si="290"/>
        <v>#REF!</v>
      </c>
      <c r="AW302" s="10" t="str">
        <f t="shared" ca="1" si="290"/>
        <v/>
      </c>
      <c r="AX302" s="10" t="str">
        <f t="shared" si="290"/>
        <v/>
      </c>
      <c r="AZ302" s="12" t="str">
        <f t="shared" ca="1" si="294"/>
        <v/>
      </c>
      <c r="BA302" s="12" t="str">
        <f t="shared" ca="1" si="294"/>
        <v/>
      </c>
      <c r="BB302" s="12">
        <f t="shared" ca="1" si="294"/>
        <v>302</v>
      </c>
      <c r="BC302" s="12" t="str">
        <f t="shared" ca="1" si="294"/>
        <v/>
      </c>
      <c r="BD302" s="12">
        <f t="shared" ca="1" si="294"/>
        <v>302</v>
      </c>
      <c r="BE302" s="12">
        <f t="shared" ca="1" si="291"/>
        <v>302</v>
      </c>
      <c r="BF302" s="12" t="str">
        <f t="shared" ca="1" si="291"/>
        <v/>
      </c>
      <c r="BG302" s="12" t="e">
        <f t="shared" si="291"/>
        <v>#REF!</v>
      </c>
      <c r="BH302" s="12" t="str">
        <f t="shared" ca="1" si="291"/>
        <v/>
      </c>
      <c r="BI302" s="12" t="str">
        <f t="shared" si="291"/>
        <v/>
      </c>
    </row>
    <row r="303" spans="1:61" ht="23.25" customHeight="1" x14ac:dyDescent="0.2">
      <c r="A303" s="1">
        <f ca="1">IF(COUNTIF($D303:$L303," ")=10,"",IF(VLOOKUP(MAX($A$1:A302),$A$1:C302,3,FALSE)=0,"",MAX($A$1:A302)+1))</f>
        <v>303</v>
      </c>
      <c r="B303" s="13" t="str">
        <f>$B298</f>
        <v>Лапина Н.И.</v>
      </c>
      <c r="C303" s="2" t="str">
        <f ca="1">IF($B303="","",$R$6)</f>
        <v>Пт 27.11.20</v>
      </c>
      <c r="D303" s="23" t="str">
        <f t="shared" ref="D303:K303" ca="1" si="308">IF($B303&gt;"",IF(ISERROR(SEARCH($B303,S$6))," ",MID(S$6,FIND("%курс ",S$6,FIND($B303,S$6))+6,7)&amp;"
("&amp;MID(S$6,FIND("ауд.",S$6,FIND($B303,S$6))+4,FIND("№",S$6,FIND("ауд.",S$6,FIND($B303,S$6)))-(FIND("ауд.",S$6,FIND($B303,S$6))+4))&amp;")"),"")</f>
        <v xml:space="preserve"> </v>
      </c>
      <c r="E303" s="23" t="str">
        <f t="shared" ca="1" si="308"/>
        <v xml:space="preserve"> </v>
      </c>
      <c r="F303" s="23" t="str">
        <f t="shared" ca="1" si="308"/>
        <v xml:space="preserve"> </v>
      </c>
      <c r="G303" s="23" t="str">
        <f t="shared" ca="1" si="308"/>
        <v xml:space="preserve"> </v>
      </c>
      <c r="H303" s="23" t="str">
        <f t="shared" ca="1" si="308"/>
        <v>СА -9-2
(ДОТ)</v>
      </c>
      <c r="I303" s="23" t="str">
        <f t="shared" ca="1" si="308"/>
        <v>П -9 -3
(ДОТ)</v>
      </c>
      <c r="J303" s="23" t="str">
        <f t="shared" ca="1" si="308"/>
        <v xml:space="preserve"> </v>
      </c>
      <c r="K303" s="23" t="str">
        <f t="shared" ca="1" si="308"/>
        <v xml:space="preserve"> </v>
      </c>
      <c r="L303" s="23"/>
      <c r="M303" s="25"/>
      <c r="AD303" s="20" t="str">
        <f t="shared" ca="1" si="304"/>
        <v/>
      </c>
      <c r="AE303" s="20" t="str">
        <f t="shared" ca="1" si="304"/>
        <v/>
      </c>
      <c r="AF303" s="20" t="str">
        <f t="shared" ca="1" si="304"/>
        <v/>
      </c>
      <c r="AG303" s="20" t="str">
        <f t="shared" ca="1" si="304"/>
        <v/>
      </c>
      <c r="AH303" s="20" t="str">
        <f t="shared" ca="1" si="304"/>
        <v>Пт 27.11.20 13.30 ДОТ)</v>
      </c>
      <c r="AI303" s="20" t="str">
        <f t="shared" ca="1" si="304"/>
        <v>Пт 27.11.20 15.10 ДОТ)</v>
      </c>
      <c r="AJ303" s="20" t="str">
        <f t="shared" ca="1" si="304"/>
        <v/>
      </c>
      <c r="AK303" s="20" t="e">
        <f>IF(#REF!=" ","",IF(#REF!="","",CONCATENATE($C303," ",#REF!," ",MID(#REF!,10,5))))</f>
        <v>#REF!</v>
      </c>
      <c r="AL303" s="20" t="str">
        <f t="shared" ca="1" si="265"/>
        <v/>
      </c>
      <c r="AM303" s="20" t="str">
        <f t="shared" si="265"/>
        <v/>
      </c>
      <c r="AN303" s="11" t="str">
        <f t="shared" ca="1" si="263"/>
        <v>Лапина</v>
      </c>
      <c r="AO303" s="10" t="str">
        <f t="shared" ca="1" si="293"/>
        <v/>
      </c>
      <c r="AP303" s="10" t="str">
        <f t="shared" ca="1" si="293"/>
        <v/>
      </c>
      <c r="AQ303" s="10" t="str">
        <f t="shared" ca="1" si="293"/>
        <v/>
      </c>
      <c r="AR303" s="10" t="str">
        <f t="shared" ca="1" si="293"/>
        <v/>
      </c>
      <c r="AS303" s="10" t="str">
        <f t="shared" ca="1" si="293"/>
        <v>Пт 27.11.20 13.30 ДОТ) Лапина</v>
      </c>
      <c r="AT303" s="10" t="str">
        <f t="shared" ca="1" si="290"/>
        <v>Пт 27.11.20 15.10 ДОТ) Лапина</v>
      </c>
      <c r="AU303" s="10" t="str">
        <f t="shared" ca="1" si="290"/>
        <v/>
      </c>
      <c r="AV303" s="10" t="e">
        <f t="shared" si="290"/>
        <v>#REF!</v>
      </c>
      <c r="AW303" s="10" t="str">
        <f t="shared" ca="1" si="290"/>
        <v/>
      </c>
      <c r="AX303" s="10" t="str">
        <f t="shared" si="290"/>
        <v/>
      </c>
      <c r="AZ303" s="12" t="str">
        <f t="shared" ca="1" si="294"/>
        <v/>
      </c>
      <c r="BA303" s="12" t="str">
        <f t="shared" ca="1" si="294"/>
        <v/>
      </c>
      <c r="BB303" s="12" t="str">
        <f t="shared" ca="1" si="294"/>
        <v/>
      </c>
      <c r="BC303" s="12" t="str">
        <f t="shared" ca="1" si="294"/>
        <v/>
      </c>
      <c r="BD303" s="12">
        <f t="shared" ca="1" si="294"/>
        <v>303</v>
      </c>
      <c r="BE303" s="12">
        <f t="shared" ca="1" si="291"/>
        <v>303</v>
      </c>
      <c r="BF303" s="12" t="str">
        <f t="shared" ca="1" si="291"/>
        <v/>
      </c>
      <c r="BG303" s="12" t="e">
        <f t="shared" si="291"/>
        <v>#REF!</v>
      </c>
      <c r="BH303" s="12" t="str">
        <f t="shared" ca="1" si="291"/>
        <v/>
      </c>
      <c r="BI303" s="12" t="str">
        <f t="shared" si="291"/>
        <v/>
      </c>
    </row>
    <row r="304" spans="1:61" ht="23.25" customHeight="1" x14ac:dyDescent="0.2">
      <c r="A304" s="1">
        <f ca="1">IF(COUNTIF($D304:$L304," ")=10,"",IF(VLOOKUP(MAX($A$1:A303),$A$1:C303,3,FALSE)=0,"",MAX($A$1:A303)+1))</f>
        <v>304</v>
      </c>
      <c r="B304" s="13" t="str">
        <f>$B298</f>
        <v>Лапина Н.И.</v>
      </c>
      <c r="C304" s="2" t="str">
        <f ca="1">IF($B304="","",$R$7)</f>
        <v>Сб 28.11.20</v>
      </c>
      <c r="D304" s="23" t="str">
        <f t="shared" ref="D304:K304" ca="1" si="309">IF($B304&gt;"",IF(ISERROR(SEARCH($B304,S$7))," ",MID(S$7,FIND("%курс ",S$7,FIND($B304,S$7))+6,7)&amp;"
("&amp;MID(S$7,FIND("ауд.",S$7,FIND($B304,S$7))+4,FIND("№",S$7,FIND("ауд.",S$7,FIND($B304,S$7)))-(FIND("ауд.",S$7,FIND($B304,S$7))+4))&amp;")"),"")</f>
        <v xml:space="preserve"> </v>
      </c>
      <c r="E304" s="23" t="str">
        <f t="shared" ca="1" si="309"/>
        <v xml:space="preserve"> </v>
      </c>
      <c r="F304" s="23" t="str">
        <f t="shared" ca="1" si="309"/>
        <v xml:space="preserve"> </v>
      </c>
      <c r="G304" s="23" t="str">
        <f t="shared" ca="1" si="309"/>
        <v xml:space="preserve"> </v>
      </c>
      <c r="H304" s="23" t="str">
        <f t="shared" ca="1" si="309"/>
        <v xml:space="preserve"> </v>
      </c>
      <c r="I304" s="23" t="str">
        <f t="shared" ca="1" si="309"/>
        <v xml:space="preserve"> </v>
      </c>
      <c r="J304" s="23" t="str">
        <f t="shared" ca="1" si="309"/>
        <v xml:space="preserve"> </v>
      </c>
      <c r="K304" s="23" t="str">
        <f t="shared" ca="1" si="309"/>
        <v xml:space="preserve"> </v>
      </c>
      <c r="L304" s="23"/>
      <c r="M304" s="25"/>
      <c r="AD304" s="20" t="str">
        <f t="shared" ca="1" si="304"/>
        <v/>
      </c>
      <c r="AE304" s="20" t="str">
        <f t="shared" ca="1" si="304"/>
        <v/>
      </c>
      <c r="AF304" s="20" t="str">
        <f t="shared" ca="1" si="304"/>
        <v/>
      </c>
      <c r="AG304" s="20" t="str">
        <f t="shared" ca="1" si="304"/>
        <v/>
      </c>
      <c r="AH304" s="20" t="str">
        <f t="shared" ca="1" si="304"/>
        <v/>
      </c>
      <c r="AI304" s="20" t="str">
        <f t="shared" ca="1" si="304"/>
        <v/>
      </c>
      <c r="AJ304" s="20" t="str">
        <f t="shared" ca="1" si="304"/>
        <v/>
      </c>
      <c r="AK304" s="20" t="e">
        <f>IF(#REF!=" ","",IF(#REF!="","",CONCATENATE($C304," ",#REF!," ",MID(#REF!,10,5))))</f>
        <v>#REF!</v>
      </c>
      <c r="AL304" s="20" t="str">
        <f t="shared" ca="1" si="265"/>
        <v/>
      </c>
      <c r="AM304" s="20" t="str">
        <f t="shared" si="265"/>
        <v/>
      </c>
      <c r="AN304" s="11" t="str">
        <f t="shared" ca="1" si="263"/>
        <v>Лапина</v>
      </c>
      <c r="AO304" s="10" t="str">
        <f t="shared" ca="1" si="293"/>
        <v/>
      </c>
      <c r="AP304" s="10" t="str">
        <f t="shared" ca="1" si="293"/>
        <v/>
      </c>
      <c r="AQ304" s="10" t="str">
        <f t="shared" ca="1" si="293"/>
        <v/>
      </c>
      <c r="AR304" s="10" t="str">
        <f t="shared" ca="1" si="293"/>
        <v/>
      </c>
      <c r="AS304" s="10" t="str">
        <f t="shared" ca="1" si="293"/>
        <v/>
      </c>
      <c r="AT304" s="10" t="str">
        <f t="shared" ca="1" si="290"/>
        <v/>
      </c>
      <c r="AU304" s="10" t="str">
        <f t="shared" ca="1" si="290"/>
        <v/>
      </c>
      <c r="AV304" s="10" t="e">
        <f t="shared" si="290"/>
        <v>#REF!</v>
      </c>
      <c r="AW304" s="10" t="str">
        <f t="shared" ca="1" si="290"/>
        <v/>
      </c>
      <c r="AX304" s="10" t="str">
        <f t="shared" si="290"/>
        <v/>
      </c>
      <c r="AZ304" s="12" t="str">
        <f t="shared" ca="1" si="294"/>
        <v/>
      </c>
      <c r="BA304" s="12" t="str">
        <f t="shared" ca="1" si="294"/>
        <v/>
      </c>
      <c r="BB304" s="12" t="str">
        <f t="shared" ca="1" si="294"/>
        <v/>
      </c>
      <c r="BC304" s="12" t="str">
        <f t="shared" ca="1" si="294"/>
        <v/>
      </c>
      <c r="BD304" s="12" t="str">
        <f t="shared" ca="1" si="294"/>
        <v/>
      </c>
      <c r="BE304" s="12" t="str">
        <f t="shared" ca="1" si="291"/>
        <v/>
      </c>
      <c r="BF304" s="12" t="str">
        <f t="shared" ca="1" si="291"/>
        <v/>
      </c>
      <c r="BG304" s="12" t="e">
        <f t="shared" si="291"/>
        <v>#REF!</v>
      </c>
      <c r="BH304" s="12" t="str">
        <f t="shared" ca="1" si="291"/>
        <v/>
      </c>
      <c r="BI304" s="12" t="str">
        <f t="shared" si="291"/>
        <v/>
      </c>
    </row>
    <row r="305" spans="1:61" ht="23.25" customHeight="1" x14ac:dyDescent="0.2">
      <c r="A305" s="1">
        <f ca="1">IF(COUNTIF($D305:$L305," ")=10,"",IF(VLOOKUP(MAX($A$1:A304),$A$1:C304,3,FALSE)=0,"",MAX($A$1:A304)+1))</f>
        <v>305</v>
      </c>
      <c r="B305" s="13" t="str">
        <f>$B298</f>
        <v>Лапина Н.И.</v>
      </c>
      <c r="C305" s="2" t="str">
        <f ca="1">IF($B305="","",$R$8)</f>
        <v>Вс 29.11.20</v>
      </c>
      <c r="D305" s="23" t="str">
        <f t="shared" ref="D305:K305" ca="1" si="310">IF($B305&gt;"",IF(ISERROR(SEARCH($B305,S$8))," ",MID(S$8,FIND("%курс ",S$8,FIND($B305,S$8))+6,7)&amp;"
("&amp;MID(S$8,FIND("ауд.",S$8,FIND($B305,S$8))+4,FIND("№",S$8,FIND("ауд.",S$8,FIND($B305,S$8)))-(FIND("ауд.",S$8,FIND($B305,S$8))+4))&amp;")"),"")</f>
        <v xml:space="preserve"> </v>
      </c>
      <c r="E305" s="23" t="str">
        <f t="shared" ca="1" si="310"/>
        <v xml:space="preserve"> </v>
      </c>
      <c r="F305" s="23" t="str">
        <f t="shared" ca="1" si="310"/>
        <v xml:space="preserve"> </v>
      </c>
      <c r="G305" s="23" t="str">
        <f t="shared" ca="1" si="310"/>
        <v xml:space="preserve"> </v>
      </c>
      <c r="H305" s="23" t="str">
        <f t="shared" ca="1" si="310"/>
        <v xml:space="preserve"> </v>
      </c>
      <c r="I305" s="23" t="str">
        <f t="shared" ca="1" si="310"/>
        <v xml:space="preserve"> </v>
      </c>
      <c r="J305" s="23" t="str">
        <f t="shared" ca="1" si="310"/>
        <v xml:space="preserve"> </v>
      </c>
      <c r="K305" s="23" t="str">
        <f t="shared" ca="1" si="310"/>
        <v xml:space="preserve"> </v>
      </c>
      <c r="L305" s="23"/>
      <c r="M305" s="25"/>
      <c r="AD305" s="20" t="str">
        <f t="shared" ca="1" si="304"/>
        <v/>
      </c>
      <c r="AE305" s="20" t="str">
        <f t="shared" ca="1" si="304"/>
        <v/>
      </c>
      <c r="AF305" s="20" t="str">
        <f t="shared" ca="1" si="304"/>
        <v/>
      </c>
      <c r="AG305" s="20" t="str">
        <f t="shared" ca="1" si="304"/>
        <v/>
      </c>
      <c r="AH305" s="20" t="str">
        <f t="shared" ca="1" si="304"/>
        <v/>
      </c>
      <c r="AI305" s="20" t="str">
        <f t="shared" ca="1" si="304"/>
        <v/>
      </c>
      <c r="AJ305" s="20" t="str">
        <f t="shared" ca="1" si="304"/>
        <v/>
      </c>
      <c r="AK305" s="20" t="e">
        <f>IF(#REF!=" ","",IF(#REF!="","",CONCATENATE($C305," ",#REF!," ",MID(#REF!,10,5))))</f>
        <v>#REF!</v>
      </c>
      <c r="AL305" s="20" t="str">
        <f t="shared" ca="1" si="265"/>
        <v/>
      </c>
      <c r="AM305" s="20" t="str">
        <f t="shared" si="265"/>
        <v/>
      </c>
      <c r="AN305" s="11" t="str">
        <f t="shared" ca="1" si="263"/>
        <v>Лапина</v>
      </c>
      <c r="AO305" s="10" t="str">
        <f t="shared" ca="1" si="293"/>
        <v/>
      </c>
      <c r="AP305" s="10" t="str">
        <f t="shared" ca="1" si="293"/>
        <v/>
      </c>
      <c r="AQ305" s="10" t="str">
        <f t="shared" ca="1" si="293"/>
        <v/>
      </c>
      <c r="AR305" s="10" t="str">
        <f t="shared" ca="1" si="293"/>
        <v/>
      </c>
      <c r="AS305" s="10" t="str">
        <f t="shared" ca="1" si="293"/>
        <v/>
      </c>
      <c r="AT305" s="10" t="str">
        <f t="shared" ca="1" si="290"/>
        <v/>
      </c>
      <c r="AU305" s="10" t="str">
        <f t="shared" ca="1" si="290"/>
        <v/>
      </c>
      <c r="AV305" s="10" t="e">
        <f t="shared" si="290"/>
        <v>#REF!</v>
      </c>
      <c r="AW305" s="10" t="str">
        <f t="shared" ca="1" si="290"/>
        <v/>
      </c>
      <c r="AX305" s="10" t="str">
        <f t="shared" si="290"/>
        <v/>
      </c>
      <c r="AZ305" s="12" t="str">
        <f t="shared" ca="1" si="294"/>
        <v/>
      </c>
      <c r="BA305" s="12" t="str">
        <f t="shared" ca="1" si="294"/>
        <v/>
      </c>
      <c r="BB305" s="12" t="str">
        <f t="shared" ca="1" si="294"/>
        <v/>
      </c>
      <c r="BC305" s="12" t="str">
        <f t="shared" ca="1" si="294"/>
        <v/>
      </c>
      <c r="BD305" s="12" t="str">
        <f t="shared" ca="1" si="294"/>
        <v/>
      </c>
      <c r="BE305" s="12" t="str">
        <f t="shared" ca="1" si="291"/>
        <v/>
      </c>
      <c r="BF305" s="12" t="str">
        <f t="shared" ca="1" si="291"/>
        <v/>
      </c>
      <c r="BG305" s="12" t="e">
        <f t="shared" si="291"/>
        <v>#REF!</v>
      </c>
      <c r="BH305" s="12" t="str">
        <f t="shared" ca="1" si="291"/>
        <v/>
      </c>
      <c r="BI305" s="12" t="str">
        <f t="shared" si="291"/>
        <v/>
      </c>
    </row>
    <row r="306" spans="1:61" ht="23.25" customHeight="1" x14ac:dyDescent="0.2">
      <c r="A306" s="1">
        <f ca="1">IF(COUNTIF($D306:$L306," ")=10,"",IF(VLOOKUP(MAX($A$1:A305),$A$1:C305,3,FALSE)=0,"",MAX($A$1:A305)+1))</f>
        <v>306</v>
      </c>
      <c r="C306" s="2"/>
      <c r="D306" s="23"/>
      <c r="E306" s="23"/>
      <c r="F306" s="23"/>
      <c r="G306" s="23"/>
      <c r="H306" s="23"/>
      <c r="I306" s="23"/>
      <c r="J306" s="23"/>
      <c r="K306" s="23"/>
      <c r="L306" s="23"/>
      <c r="M306" s="17"/>
      <c r="AD306" s="20"/>
      <c r="AE306" s="20"/>
      <c r="AF306" s="20"/>
      <c r="AG306" s="20"/>
      <c r="AH306" s="20"/>
      <c r="AI306" s="20"/>
      <c r="AJ306" s="20"/>
      <c r="AK306" s="20"/>
      <c r="AL306" s="20"/>
      <c r="AM306" s="20"/>
      <c r="AN306" s="11" t="str">
        <f t="shared" si="263"/>
        <v/>
      </c>
      <c r="AO306" s="10" t="str">
        <f t="shared" si="293"/>
        <v/>
      </c>
      <c r="AP306" s="10" t="str">
        <f t="shared" si="293"/>
        <v/>
      </c>
      <c r="AQ306" s="10" t="str">
        <f t="shared" si="293"/>
        <v/>
      </c>
      <c r="AR306" s="10" t="str">
        <f t="shared" si="293"/>
        <v/>
      </c>
      <c r="AS306" s="10" t="str">
        <f t="shared" si="293"/>
        <v/>
      </c>
      <c r="AT306" s="10" t="str">
        <f t="shared" si="290"/>
        <v/>
      </c>
      <c r="AU306" s="10" t="str">
        <f t="shared" si="290"/>
        <v/>
      </c>
      <c r="AV306" s="10" t="str">
        <f t="shared" si="290"/>
        <v/>
      </c>
      <c r="AW306" s="10" t="str">
        <f t="shared" si="290"/>
        <v/>
      </c>
      <c r="AX306" s="10" t="str">
        <f t="shared" si="290"/>
        <v/>
      </c>
      <c r="AZ306" s="12" t="str">
        <f t="shared" si="294"/>
        <v/>
      </c>
      <c r="BA306" s="12" t="str">
        <f t="shared" si="294"/>
        <v/>
      </c>
      <c r="BB306" s="12" t="str">
        <f t="shared" si="294"/>
        <v/>
      </c>
      <c r="BC306" s="12" t="str">
        <f t="shared" si="294"/>
        <v/>
      </c>
      <c r="BD306" s="12" t="str">
        <f t="shared" si="294"/>
        <v/>
      </c>
      <c r="BE306" s="12" t="str">
        <f t="shared" si="291"/>
        <v/>
      </c>
      <c r="BF306" s="12" t="str">
        <f t="shared" si="291"/>
        <v/>
      </c>
      <c r="BG306" s="12" t="str">
        <f t="shared" si="291"/>
        <v/>
      </c>
      <c r="BH306" s="12" t="str">
        <f t="shared" si="291"/>
        <v/>
      </c>
      <c r="BI306" s="12" t="str">
        <f t="shared" si="291"/>
        <v/>
      </c>
    </row>
    <row r="307" spans="1:61" ht="23.25" customHeight="1" x14ac:dyDescent="0.2">
      <c r="A307" s="1">
        <f ca="1">IF(COUNTIF($D308:$L314," ")=70,"",MAX($A$1:A306)+1)</f>
        <v>307</v>
      </c>
      <c r="B307" s="2" t="str">
        <f>IF($C307="","",$C307)</f>
        <v>Лепихова Е.А.</v>
      </c>
      <c r="C307" s="3" t="str">
        <f>IF(ISERROR(VLOOKUP((ROW()-1)/9+1,'[1]Преподавательский состав'!$A$2:$B$181,2,FALSE)),"",VLOOKUP((ROW()-1)/9+1,'[1]Преподавательский состав'!$A$2:$B$181,2,FALSE))</f>
        <v>Лепихова Е.А.</v>
      </c>
      <c r="D307" s="3" t="str">
        <f>IF($C307="","",T(" 8.00"))</f>
        <v xml:space="preserve"> 8.00</v>
      </c>
      <c r="E307" s="3" t="str">
        <f>IF($C307="","",T(" 9.40"))</f>
        <v xml:space="preserve"> 9.40</v>
      </c>
      <c r="F307" s="3" t="str">
        <f>IF($C307="","",T("11.20"))</f>
        <v>11.20</v>
      </c>
      <c r="G307" s="4" t="str">
        <f>IF($C307="","",T(""))</f>
        <v/>
      </c>
      <c r="H307" s="4" t="str">
        <f>IF($C307="","",T("13.30"))</f>
        <v>13.30</v>
      </c>
      <c r="I307" s="4" t="str">
        <f>IF($C307="","",T("15.10"))</f>
        <v>15.10</v>
      </c>
      <c r="J307" s="3" t="str">
        <f>IF($C307="","",T("17.00"))</f>
        <v>17.00</v>
      </c>
      <c r="K307" s="3" t="str">
        <f>IF($C307="","",T("18.40"))</f>
        <v>18.40</v>
      </c>
      <c r="L307" s="3"/>
      <c r="M307" s="25"/>
      <c r="AD307" s="20"/>
      <c r="AE307" s="20"/>
      <c r="AF307" s="20"/>
      <c r="AG307" s="20"/>
      <c r="AH307" s="20"/>
      <c r="AI307" s="20"/>
      <c r="AJ307" s="20"/>
      <c r="AK307" s="20"/>
      <c r="AL307" s="20"/>
      <c r="AM307" s="20"/>
      <c r="AN307" s="11" t="str">
        <f t="shared" si="263"/>
        <v/>
      </c>
      <c r="AO307" s="10" t="str">
        <f t="shared" si="293"/>
        <v/>
      </c>
      <c r="AP307" s="10" t="str">
        <f t="shared" si="293"/>
        <v/>
      </c>
      <c r="AQ307" s="10" t="str">
        <f t="shared" si="293"/>
        <v/>
      </c>
      <c r="AR307" s="10" t="str">
        <f t="shared" si="293"/>
        <v/>
      </c>
      <c r="AS307" s="10" t="str">
        <f t="shared" si="293"/>
        <v/>
      </c>
      <c r="AT307" s="10" t="str">
        <f t="shared" si="290"/>
        <v/>
      </c>
      <c r="AU307" s="10" t="str">
        <f t="shared" si="290"/>
        <v/>
      </c>
      <c r="AV307" s="10" t="str">
        <f t="shared" si="290"/>
        <v/>
      </c>
      <c r="AW307" s="10" t="str">
        <f t="shared" si="290"/>
        <v/>
      </c>
      <c r="AX307" s="10" t="str">
        <f t="shared" si="290"/>
        <v/>
      </c>
      <c r="AZ307" s="12" t="str">
        <f t="shared" si="294"/>
        <v/>
      </c>
      <c r="BA307" s="12" t="str">
        <f t="shared" si="294"/>
        <v/>
      </c>
      <c r="BB307" s="12" t="str">
        <f t="shared" si="294"/>
        <v/>
      </c>
      <c r="BC307" s="12" t="str">
        <f t="shared" si="294"/>
        <v/>
      </c>
      <c r="BD307" s="12" t="str">
        <f t="shared" si="294"/>
        <v/>
      </c>
      <c r="BE307" s="12" t="str">
        <f t="shared" si="291"/>
        <v/>
      </c>
      <c r="BF307" s="12" t="str">
        <f t="shared" si="291"/>
        <v/>
      </c>
      <c r="BG307" s="12" t="str">
        <f t="shared" si="291"/>
        <v/>
      </c>
      <c r="BH307" s="12" t="str">
        <f t="shared" si="291"/>
        <v/>
      </c>
      <c r="BI307" s="12" t="str">
        <f t="shared" si="291"/>
        <v/>
      </c>
    </row>
    <row r="308" spans="1:61" ht="23.25" customHeight="1" x14ac:dyDescent="0.2">
      <c r="A308" s="1">
        <f ca="1">IF(COUNTIF($D308:$L308," ")=10,"",IF(VLOOKUP(MAX($A$1:A307),$A$1:C307,3,FALSE)=0,"",MAX($A$1:A307)+1))</f>
        <v>308</v>
      </c>
      <c r="B308" s="13" t="str">
        <f>$B307</f>
        <v>Лепихова Е.А.</v>
      </c>
      <c r="C308" s="2" t="str">
        <f ca="1">IF($B308="","",$R$2)</f>
        <v>Пн 23.11.20</v>
      </c>
      <c r="D308" s="14" t="str">
        <f t="shared" ref="D308:K308" ca="1" si="311">IF($B308&gt;"",IF(ISERROR(SEARCH($B308,S$2))," ",MID(S$2,FIND("%курс ",S$2,FIND($B308,S$2))+6,7)&amp;"
("&amp;MID(S$2,FIND("ауд.",S$2,FIND($B308,S$2))+4,FIND("№",S$2,FIND("ауд.",S$2,FIND($B308,S$2)))-(FIND("ауд.",S$2,FIND($B308,S$2))+4))&amp;")"),"")</f>
        <v xml:space="preserve"> </v>
      </c>
      <c r="E308" s="14" t="str">
        <f t="shared" ca="1" si="311"/>
        <v>П -11-3
(К 103)</v>
      </c>
      <c r="F308" s="14" t="str">
        <f t="shared" ca="1" si="311"/>
        <v>П -11-3
(К 116)</v>
      </c>
      <c r="G308" s="14" t="str">
        <f t="shared" ca="1" si="311"/>
        <v xml:space="preserve"> </v>
      </c>
      <c r="H308" s="14" t="str">
        <f t="shared" ca="1" si="311"/>
        <v xml:space="preserve"> </v>
      </c>
      <c r="I308" s="14" t="str">
        <f t="shared" ca="1" si="311"/>
        <v xml:space="preserve"> </v>
      </c>
      <c r="J308" s="14" t="str">
        <f t="shared" ca="1" si="311"/>
        <v xml:space="preserve"> </v>
      </c>
      <c r="K308" s="14" t="str">
        <f t="shared" ca="1" si="311"/>
        <v xml:space="preserve"> </v>
      </c>
      <c r="L308" s="14"/>
      <c r="M308" s="25"/>
      <c r="AD308" s="20" t="str">
        <f t="shared" ref="AD308:AJ314" ca="1" si="312">IF(D308=" ","",IF(D308="","",CONCATENATE($C308," ",D$1," ",MID(D308,10,5))))</f>
        <v/>
      </c>
      <c r="AE308" s="20" t="str">
        <f t="shared" ca="1" si="312"/>
        <v>Пн 23.11.20  9.40 К 103</v>
      </c>
      <c r="AF308" s="20" t="str">
        <f t="shared" ca="1" si="312"/>
        <v>Пн 23.11.20 11.20 К 116</v>
      </c>
      <c r="AG308" s="20" t="str">
        <f t="shared" ca="1" si="312"/>
        <v/>
      </c>
      <c r="AH308" s="20" t="str">
        <f t="shared" ca="1" si="312"/>
        <v/>
      </c>
      <c r="AI308" s="20" t="str">
        <f t="shared" ca="1" si="312"/>
        <v/>
      </c>
      <c r="AJ308" s="20" t="str">
        <f t="shared" ca="1" si="312"/>
        <v/>
      </c>
      <c r="AK308" s="20" t="e">
        <f>IF(#REF!=" ","",IF(#REF!="","",CONCATENATE($C308," ",#REF!," ",MID(#REF!,10,5))))</f>
        <v>#REF!</v>
      </c>
      <c r="AL308" s="20" t="str">
        <f t="shared" ca="1" si="265"/>
        <v/>
      </c>
      <c r="AM308" s="20" t="str">
        <f t="shared" si="265"/>
        <v/>
      </c>
      <c r="AN308" s="11" t="str">
        <f t="shared" ca="1" si="263"/>
        <v>Лепихова</v>
      </c>
      <c r="AO308" s="10" t="str">
        <f t="shared" ca="1" si="293"/>
        <v/>
      </c>
      <c r="AP308" s="10" t="str">
        <f t="shared" ca="1" si="293"/>
        <v>Пн 23.11.20  9.40 К 103 Лепихова</v>
      </c>
      <c r="AQ308" s="10" t="str">
        <f t="shared" ca="1" si="293"/>
        <v>Пн 23.11.20 11.20 К 116 Лепихова</v>
      </c>
      <c r="AR308" s="10" t="str">
        <f t="shared" ca="1" si="293"/>
        <v/>
      </c>
      <c r="AS308" s="10" t="str">
        <f t="shared" ca="1" si="293"/>
        <v/>
      </c>
      <c r="AT308" s="10" t="str">
        <f t="shared" ca="1" si="290"/>
        <v/>
      </c>
      <c r="AU308" s="10" t="str">
        <f t="shared" ca="1" si="290"/>
        <v/>
      </c>
      <c r="AV308" s="10" t="e">
        <f t="shared" si="290"/>
        <v>#REF!</v>
      </c>
      <c r="AW308" s="10" t="str">
        <f t="shared" ca="1" si="290"/>
        <v/>
      </c>
      <c r="AX308" s="10" t="str">
        <f t="shared" si="290"/>
        <v/>
      </c>
      <c r="AZ308" s="12" t="str">
        <f t="shared" ca="1" si="294"/>
        <v/>
      </c>
      <c r="BA308" s="12">
        <f t="shared" ca="1" si="294"/>
        <v>308</v>
      </c>
      <c r="BB308" s="12">
        <f t="shared" ca="1" si="294"/>
        <v>308</v>
      </c>
      <c r="BC308" s="12" t="str">
        <f t="shared" ca="1" si="294"/>
        <v/>
      </c>
      <c r="BD308" s="12" t="str">
        <f t="shared" ca="1" si="294"/>
        <v/>
      </c>
      <c r="BE308" s="12" t="str">
        <f t="shared" ca="1" si="291"/>
        <v/>
      </c>
      <c r="BF308" s="12" t="str">
        <f t="shared" ca="1" si="291"/>
        <v/>
      </c>
      <c r="BG308" s="12" t="e">
        <f t="shared" si="291"/>
        <v>#REF!</v>
      </c>
      <c r="BH308" s="12" t="str">
        <f t="shared" ca="1" si="291"/>
        <v/>
      </c>
      <c r="BI308" s="12" t="str">
        <f t="shared" si="291"/>
        <v/>
      </c>
    </row>
    <row r="309" spans="1:61" ht="23.25" customHeight="1" x14ac:dyDescent="0.2">
      <c r="A309" s="1">
        <f ca="1">IF(COUNTIF($D309:$L309," ")=10,"",IF(VLOOKUP(MAX($A$1:A308),$A$1:C308,3,FALSE)=0,"",MAX($A$1:A308)+1))</f>
        <v>309</v>
      </c>
      <c r="B309" s="13" t="str">
        <f>$B307</f>
        <v>Лепихова Е.А.</v>
      </c>
      <c r="C309" s="2" t="str">
        <f ca="1">IF($B309="","",$R$3)</f>
        <v>Вт 24.11.20</v>
      </c>
      <c r="D309" s="14" t="str">
        <f t="shared" ref="D309:K309" ca="1" si="313">IF($B309&gt;"",IF(ISERROR(SEARCH($B309,S$3))," ",MID(S$3,FIND("%курс ",S$3,FIND($B309,S$3))+6,7)&amp;"
("&amp;MID(S$3,FIND("ауд.",S$3,FIND($B309,S$3))+4,FIND("№",S$3,FIND("ауд.",S$3,FIND($B309,S$3)))-(FIND("ауд.",S$3,FIND($B309,S$3))+4))&amp;")"),"")</f>
        <v xml:space="preserve"> </v>
      </c>
      <c r="E309" s="14" t="str">
        <f t="shared" ca="1" si="313"/>
        <v>С -11-2
(ДОТ)</v>
      </c>
      <c r="F309" s="14" t="str">
        <f t="shared" ca="1" si="313"/>
        <v xml:space="preserve"> </v>
      </c>
      <c r="G309" s="14" t="str">
        <f t="shared" ca="1" si="313"/>
        <v xml:space="preserve"> </v>
      </c>
      <c r="H309" s="14" t="str">
        <f t="shared" ca="1" si="313"/>
        <v xml:space="preserve"> </v>
      </c>
      <c r="I309" s="14" t="str">
        <f t="shared" ca="1" si="313"/>
        <v xml:space="preserve"> </v>
      </c>
      <c r="J309" s="14" t="str">
        <f t="shared" ca="1" si="313"/>
        <v>П -9 -2
(ДОТ)</v>
      </c>
      <c r="K309" s="14" t="str">
        <f t="shared" ca="1" si="313"/>
        <v xml:space="preserve"> </v>
      </c>
      <c r="L309" s="14"/>
      <c r="M309" s="25"/>
      <c r="AD309" s="20" t="str">
        <f t="shared" ca="1" si="312"/>
        <v/>
      </c>
      <c r="AE309" s="20" t="str">
        <f t="shared" ca="1" si="312"/>
        <v>Вт 24.11.20  9.40 ДОТ)</v>
      </c>
      <c r="AF309" s="20" t="str">
        <f t="shared" ca="1" si="312"/>
        <v/>
      </c>
      <c r="AG309" s="20" t="str">
        <f t="shared" ca="1" si="312"/>
        <v/>
      </c>
      <c r="AH309" s="20" t="str">
        <f t="shared" ca="1" si="312"/>
        <v/>
      </c>
      <c r="AI309" s="20" t="str">
        <f t="shared" ca="1" si="312"/>
        <v/>
      </c>
      <c r="AJ309" s="20" t="str">
        <f t="shared" ca="1" si="312"/>
        <v>Вт 24.11.20 17.00 ДОТ)</v>
      </c>
      <c r="AK309" s="20" t="e">
        <f>IF(#REF!=" ","",IF(#REF!="","",CONCATENATE($C309," ",#REF!," ",MID(#REF!,10,5))))</f>
        <v>#REF!</v>
      </c>
      <c r="AL309" s="20" t="str">
        <f t="shared" ca="1" si="265"/>
        <v/>
      </c>
      <c r="AM309" s="20" t="str">
        <f t="shared" si="265"/>
        <v/>
      </c>
      <c r="AN309" s="11" t="str">
        <f t="shared" ca="1" si="263"/>
        <v>Лепихова</v>
      </c>
      <c r="AO309" s="10" t="str">
        <f t="shared" ca="1" si="293"/>
        <v/>
      </c>
      <c r="AP309" s="10" t="str">
        <f t="shared" ca="1" si="293"/>
        <v>Вт 24.11.20  9.40 ДОТ) Лепихова</v>
      </c>
      <c r="AQ309" s="10" t="str">
        <f t="shared" ca="1" si="293"/>
        <v/>
      </c>
      <c r="AR309" s="10" t="str">
        <f t="shared" ca="1" si="293"/>
        <v/>
      </c>
      <c r="AS309" s="10" t="str">
        <f t="shared" ca="1" si="293"/>
        <v/>
      </c>
      <c r="AT309" s="10" t="str">
        <f t="shared" ca="1" si="290"/>
        <v/>
      </c>
      <c r="AU309" s="10" t="str">
        <f t="shared" ca="1" si="290"/>
        <v>Вт 24.11.20 17.00 ДОТ) Лепихова</v>
      </c>
      <c r="AV309" s="10" t="e">
        <f t="shared" si="290"/>
        <v>#REF!</v>
      </c>
      <c r="AW309" s="10" t="str">
        <f t="shared" ca="1" si="290"/>
        <v/>
      </c>
      <c r="AX309" s="10" t="str">
        <f t="shared" si="290"/>
        <v/>
      </c>
      <c r="AZ309" s="12" t="str">
        <f t="shared" ca="1" si="294"/>
        <v/>
      </c>
      <c r="BA309" s="12">
        <f t="shared" ca="1" si="294"/>
        <v>309</v>
      </c>
      <c r="BB309" s="12" t="str">
        <f t="shared" ca="1" si="294"/>
        <v/>
      </c>
      <c r="BC309" s="12" t="str">
        <f t="shared" ca="1" si="294"/>
        <v/>
      </c>
      <c r="BD309" s="12" t="str">
        <f t="shared" ca="1" si="294"/>
        <v/>
      </c>
      <c r="BE309" s="12" t="str">
        <f t="shared" ca="1" si="291"/>
        <v/>
      </c>
      <c r="BF309" s="12">
        <f t="shared" ca="1" si="291"/>
        <v>309</v>
      </c>
      <c r="BG309" s="12" t="e">
        <f t="shared" si="291"/>
        <v>#REF!</v>
      </c>
      <c r="BH309" s="12" t="str">
        <f t="shared" ca="1" si="291"/>
        <v/>
      </c>
      <c r="BI309" s="12" t="str">
        <f t="shared" si="291"/>
        <v/>
      </c>
    </row>
    <row r="310" spans="1:61" ht="23.25" customHeight="1" x14ac:dyDescent="0.2">
      <c r="A310" s="1">
        <f ca="1">IF(COUNTIF($D310:$L310," ")=10,"",IF(VLOOKUP(MAX($A$1:A309),$A$1:C309,3,FALSE)=0,"",MAX($A$1:A309)+1))</f>
        <v>310</v>
      </c>
      <c r="B310" s="13" t="str">
        <f>$B307</f>
        <v>Лепихова Е.А.</v>
      </c>
      <c r="C310" s="2" t="str">
        <f ca="1">IF($B310="","",$R$4)</f>
        <v>Ср 25.11.20</v>
      </c>
      <c r="D310" s="14" t="str">
        <f t="shared" ref="D310:K310" ca="1" si="314">IF($B310&gt;"",IF(ISERROR(SEARCH($B310,S$4))," ",MID(S$4,FIND("%курс ",S$4,FIND($B310,S$4))+6,7)&amp;"
("&amp;MID(S$4,FIND("ауд.",S$4,FIND($B310,S$4))+4,FIND("№",S$4,FIND("ауд.",S$4,FIND($B310,S$4)))-(FIND("ауд.",S$4,FIND($B310,S$4))+4))&amp;")"),"")</f>
        <v xml:space="preserve"> </v>
      </c>
      <c r="E310" s="14" t="str">
        <f t="shared" ca="1" si="314"/>
        <v xml:space="preserve"> </v>
      </c>
      <c r="F310" s="14" t="str">
        <f t="shared" ca="1" si="314"/>
        <v>СА -9-3
(ДОТ)</v>
      </c>
      <c r="G310" s="14" t="str">
        <f t="shared" ca="1" si="314"/>
        <v xml:space="preserve"> </v>
      </c>
      <c r="H310" s="14" t="str">
        <f t="shared" ca="1" si="314"/>
        <v xml:space="preserve"> </v>
      </c>
      <c r="I310" s="14" t="str">
        <f t="shared" ca="1" si="314"/>
        <v>П -9 -2
(ДОТ)</v>
      </c>
      <c r="J310" s="14" t="str">
        <f t="shared" ca="1" si="314"/>
        <v xml:space="preserve"> </v>
      </c>
      <c r="K310" s="14" t="str">
        <f t="shared" ca="1" si="314"/>
        <v xml:space="preserve"> </v>
      </c>
      <c r="L310" s="14"/>
      <c r="M310" s="25"/>
      <c r="AD310" s="20" t="str">
        <f t="shared" ca="1" si="312"/>
        <v/>
      </c>
      <c r="AE310" s="20" t="str">
        <f t="shared" ca="1" si="312"/>
        <v/>
      </c>
      <c r="AF310" s="20" t="str">
        <f t="shared" ca="1" si="312"/>
        <v>Ср 25.11.20 11.20 ДОТ)</v>
      </c>
      <c r="AG310" s="20" t="str">
        <f t="shared" ca="1" si="312"/>
        <v/>
      </c>
      <c r="AH310" s="20" t="str">
        <f t="shared" ca="1" si="312"/>
        <v/>
      </c>
      <c r="AI310" s="20" t="str">
        <f t="shared" ca="1" si="312"/>
        <v>Ср 25.11.20 15.10 ДОТ)</v>
      </c>
      <c r="AJ310" s="20" t="str">
        <f t="shared" ca="1" si="312"/>
        <v/>
      </c>
      <c r="AK310" s="20" t="e">
        <f>IF(#REF!=" ","",IF(#REF!="","",CONCATENATE($C310," ",#REF!," ",MID(#REF!,10,5))))</f>
        <v>#REF!</v>
      </c>
      <c r="AL310" s="20" t="str">
        <f t="shared" ca="1" si="265"/>
        <v/>
      </c>
      <c r="AM310" s="20" t="str">
        <f t="shared" si="265"/>
        <v/>
      </c>
      <c r="AN310" s="11" t="str">
        <f t="shared" ca="1" si="263"/>
        <v>Лепихова</v>
      </c>
      <c r="AO310" s="10" t="str">
        <f t="shared" ca="1" si="293"/>
        <v/>
      </c>
      <c r="AP310" s="10" t="str">
        <f t="shared" ca="1" si="293"/>
        <v/>
      </c>
      <c r="AQ310" s="10" t="str">
        <f t="shared" ca="1" si="293"/>
        <v>Ср 25.11.20 11.20 ДОТ) Лепихова</v>
      </c>
      <c r="AR310" s="10" t="str">
        <f t="shared" ca="1" si="293"/>
        <v/>
      </c>
      <c r="AS310" s="10" t="str">
        <f t="shared" ca="1" si="293"/>
        <v/>
      </c>
      <c r="AT310" s="10" t="str">
        <f t="shared" ca="1" si="290"/>
        <v>Ср 25.11.20 15.10 ДОТ) Лепихова</v>
      </c>
      <c r="AU310" s="10" t="str">
        <f t="shared" ca="1" si="290"/>
        <v/>
      </c>
      <c r="AV310" s="10" t="e">
        <f t="shared" si="290"/>
        <v>#REF!</v>
      </c>
      <c r="AW310" s="10" t="str">
        <f t="shared" ca="1" si="290"/>
        <v/>
      </c>
      <c r="AX310" s="10" t="str">
        <f t="shared" si="290"/>
        <v/>
      </c>
      <c r="AZ310" s="12" t="str">
        <f t="shared" ca="1" si="294"/>
        <v/>
      </c>
      <c r="BA310" s="12" t="str">
        <f t="shared" ca="1" si="294"/>
        <v/>
      </c>
      <c r="BB310" s="12">
        <f t="shared" ca="1" si="294"/>
        <v>310</v>
      </c>
      <c r="BC310" s="12" t="str">
        <f t="shared" ca="1" si="294"/>
        <v/>
      </c>
      <c r="BD310" s="12" t="str">
        <f t="shared" ca="1" si="294"/>
        <v/>
      </c>
      <c r="BE310" s="12">
        <f t="shared" ca="1" si="291"/>
        <v>310</v>
      </c>
      <c r="BF310" s="12" t="str">
        <f t="shared" ca="1" si="291"/>
        <v/>
      </c>
      <c r="BG310" s="12" t="e">
        <f t="shared" si="291"/>
        <v>#REF!</v>
      </c>
      <c r="BH310" s="12" t="str">
        <f t="shared" ca="1" si="291"/>
        <v/>
      </c>
      <c r="BI310" s="12" t="str">
        <f t="shared" si="291"/>
        <v/>
      </c>
    </row>
    <row r="311" spans="1:61" ht="23.25" customHeight="1" x14ac:dyDescent="0.2">
      <c r="A311" s="1">
        <f ca="1">IF(COUNTIF($D311:$L311," ")=10,"",IF(VLOOKUP(MAX($A$1:A310),$A$1:C310,3,FALSE)=0,"",MAX($A$1:A310)+1))</f>
        <v>311</v>
      </c>
      <c r="B311" s="13" t="str">
        <f>$B307</f>
        <v>Лепихова Е.А.</v>
      </c>
      <c r="C311" s="2" t="str">
        <f ca="1">IF($B311="","",$R$5)</f>
        <v>Чт 26.11.20</v>
      </c>
      <c r="D311" s="23" t="str">
        <f t="shared" ref="D311:K311" ca="1" si="315">IF($B311&gt;"",IF(ISERROR(SEARCH($B311,S$5))," ",MID(S$5,FIND("%курс ",S$5,FIND($B311,S$5))+6,7)&amp;"
("&amp;MID(S$5,FIND("ауд.",S$5,FIND($B311,S$5))+4,FIND("№",S$5,FIND("ауд.",S$5,FIND($B311,S$5)))-(FIND("ауд.",S$5,FIND($B311,S$5))+4))&amp;")"),"")</f>
        <v>П -9 -4
(К 302)</v>
      </c>
      <c r="E311" s="23" t="str">
        <f t="shared" ca="1" si="315"/>
        <v>П -9 -4
(К 303)</v>
      </c>
      <c r="F311" s="23" t="str">
        <f t="shared" ca="1" si="315"/>
        <v>П -9 -4
(К 306)</v>
      </c>
      <c r="G311" s="23" t="str">
        <f t="shared" ca="1" si="315"/>
        <v xml:space="preserve"> </v>
      </c>
      <c r="H311" s="23" t="str">
        <f t="shared" ca="1" si="315"/>
        <v>П -9 -4
(К 302)</v>
      </c>
      <c r="I311" s="23" t="str">
        <f t="shared" ca="1" si="315"/>
        <v>С -9 -2
(ДОТ)</v>
      </c>
      <c r="J311" s="23" t="str">
        <f t="shared" ca="1" si="315"/>
        <v>П -9 -2
(ДОТ)</v>
      </c>
      <c r="K311" s="23" t="str">
        <f t="shared" ca="1" si="315"/>
        <v>С -9 -2
(ДОТ)</v>
      </c>
      <c r="L311" s="23"/>
      <c r="M311" s="25"/>
      <c r="AD311" s="20" t="str">
        <f t="shared" ca="1" si="312"/>
        <v>Чт 26.11.20  8.00 К 302</v>
      </c>
      <c r="AE311" s="20" t="str">
        <f t="shared" ca="1" si="312"/>
        <v>Чт 26.11.20  9.40 К 303</v>
      </c>
      <c r="AF311" s="20" t="str">
        <f t="shared" ca="1" si="312"/>
        <v>Чт 26.11.20 11.20 К 306</v>
      </c>
      <c r="AG311" s="20" t="str">
        <f t="shared" ca="1" si="312"/>
        <v/>
      </c>
      <c r="AH311" s="20" t="str">
        <f t="shared" ca="1" si="312"/>
        <v>Чт 26.11.20 13.30 К 302</v>
      </c>
      <c r="AI311" s="20" t="str">
        <f t="shared" ca="1" si="312"/>
        <v>Чт 26.11.20 15.10 ДОТ)</v>
      </c>
      <c r="AJ311" s="20" t="str">
        <f t="shared" ca="1" si="312"/>
        <v>Чт 26.11.20 17.00 ДОТ)</v>
      </c>
      <c r="AK311" s="20" t="e">
        <f>IF(#REF!=" ","",IF(#REF!="","",CONCATENATE($C311," ",#REF!," ",MID(#REF!,10,5))))</f>
        <v>#REF!</v>
      </c>
      <c r="AL311" s="20" t="str">
        <f t="shared" ca="1" si="265"/>
        <v>Чт 26.11.20 18.40 ДОТ)</v>
      </c>
      <c r="AM311" s="20" t="str">
        <f t="shared" si="265"/>
        <v/>
      </c>
      <c r="AN311" s="11" t="str">
        <f t="shared" ca="1" si="263"/>
        <v>Лепихова</v>
      </c>
      <c r="AO311" s="10" t="str">
        <f t="shared" ca="1" si="293"/>
        <v>Чт 26.11.20  8.00 К 302 Лепихова</v>
      </c>
      <c r="AP311" s="10" t="str">
        <f t="shared" ca="1" si="293"/>
        <v>Чт 26.11.20  9.40 К 303 Лепихова</v>
      </c>
      <c r="AQ311" s="10" t="str">
        <f t="shared" ca="1" si="293"/>
        <v>Чт 26.11.20 11.20 К 306 Лепихова</v>
      </c>
      <c r="AR311" s="10" t="str">
        <f t="shared" ca="1" si="293"/>
        <v/>
      </c>
      <c r="AS311" s="10" t="str">
        <f t="shared" ca="1" si="293"/>
        <v>Чт 26.11.20 13.30 К 302 Лепихова</v>
      </c>
      <c r="AT311" s="10" t="str">
        <f t="shared" ca="1" si="290"/>
        <v>Чт 26.11.20 15.10 ДОТ) Лепихова</v>
      </c>
      <c r="AU311" s="10" t="str">
        <f t="shared" ca="1" si="290"/>
        <v>Чт 26.11.20 17.00 ДОТ) Лепихова</v>
      </c>
      <c r="AV311" s="10" t="e">
        <f t="shared" si="290"/>
        <v>#REF!</v>
      </c>
      <c r="AW311" s="10" t="str">
        <f t="shared" ca="1" si="290"/>
        <v>Чт 26.11.20 18.40 ДОТ) Лепихова</v>
      </c>
      <c r="AX311" s="10" t="str">
        <f t="shared" si="290"/>
        <v/>
      </c>
      <c r="AZ311" s="12">
        <f t="shared" ca="1" si="294"/>
        <v>311</v>
      </c>
      <c r="BA311" s="12">
        <f t="shared" ca="1" si="294"/>
        <v>311</v>
      </c>
      <c r="BB311" s="12">
        <f t="shared" ca="1" si="294"/>
        <v>311</v>
      </c>
      <c r="BC311" s="12" t="str">
        <f t="shared" ca="1" si="294"/>
        <v/>
      </c>
      <c r="BD311" s="12">
        <f t="shared" ca="1" si="294"/>
        <v>311</v>
      </c>
      <c r="BE311" s="12">
        <f t="shared" ca="1" si="291"/>
        <v>311</v>
      </c>
      <c r="BF311" s="12">
        <f t="shared" ca="1" si="291"/>
        <v>311</v>
      </c>
      <c r="BG311" s="12" t="e">
        <f t="shared" si="291"/>
        <v>#REF!</v>
      </c>
      <c r="BH311" s="12">
        <f t="shared" ca="1" si="291"/>
        <v>311</v>
      </c>
      <c r="BI311" s="12" t="str">
        <f t="shared" si="291"/>
        <v/>
      </c>
    </row>
    <row r="312" spans="1:61" ht="23.25" customHeight="1" x14ac:dyDescent="0.2">
      <c r="A312" s="1">
        <f ca="1">IF(COUNTIF($D312:$L312," ")=10,"",IF(VLOOKUP(MAX($A$1:A311),$A$1:C311,3,FALSE)=0,"",MAX($A$1:A311)+1))</f>
        <v>312</v>
      </c>
      <c r="B312" s="13" t="str">
        <f>$B307</f>
        <v>Лепихова Е.А.</v>
      </c>
      <c r="C312" s="2" t="str">
        <f ca="1">IF($B312="","",$R$6)</f>
        <v>Пт 27.11.20</v>
      </c>
      <c r="D312" s="23" t="str">
        <f t="shared" ref="D312:K312" ca="1" si="316">IF($B312&gt;"",IF(ISERROR(SEARCH($B312,S$6))," ",MID(S$6,FIND("%курс ",S$6,FIND($B312,S$6))+6,7)&amp;"
("&amp;MID(S$6,FIND("ауд.",S$6,FIND($B312,S$6))+4,FIND("№",S$6,FIND("ауд.",S$6,FIND($B312,S$6)))-(FIND("ауд.",S$6,FIND($B312,S$6))+4))&amp;")"),"")</f>
        <v xml:space="preserve"> </v>
      </c>
      <c r="E312" s="23" t="str">
        <f t="shared" ca="1" si="316"/>
        <v>П -9 -4
(К 116)</v>
      </c>
      <c r="F312" s="23" t="str">
        <f t="shared" ca="1" si="316"/>
        <v>П -9 -4
(К 116)</v>
      </c>
      <c r="G312" s="23" t="str">
        <f t="shared" ca="1" si="316"/>
        <v xml:space="preserve"> </v>
      </c>
      <c r="H312" s="23" t="str">
        <f t="shared" ca="1" si="316"/>
        <v xml:space="preserve"> </v>
      </c>
      <c r="I312" s="23" t="str">
        <f t="shared" ca="1" si="316"/>
        <v xml:space="preserve"> </v>
      </c>
      <c r="J312" s="23" t="str">
        <f t="shared" ca="1" si="316"/>
        <v xml:space="preserve"> </v>
      </c>
      <c r="K312" s="23" t="str">
        <f t="shared" ca="1" si="316"/>
        <v>П -9 -2
(ДОТ)</v>
      </c>
      <c r="L312" s="23"/>
      <c r="M312" s="25"/>
      <c r="AD312" s="20" t="str">
        <f t="shared" ca="1" si="312"/>
        <v/>
      </c>
      <c r="AE312" s="20" t="str">
        <f t="shared" ca="1" si="312"/>
        <v>Пт 27.11.20  9.40 К 116</v>
      </c>
      <c r="AF312" s="20" t="str">
        <f t="shared" ca="1" si="312"/>
        <v>Пт 27.11.20 11.20 К 116</v>
      </c>
      <c r="AG312" s="20" t="str">
        <f t="shared" ca="1" si="312"/>
        <v/>
      </c>
      <c r="AH312" s="20" t="str">
        <f t="shared" ca="1" si="312"/>
        <v/>
      </c>
      <c r="AI312" s="20" t="str">
        <f t="shared" ca="1" si="312"/>
        <v/>
      </c>
      <c r="AJ312" s="20" t="str">
        <f t="shared" ca="1" si="312"/>
        <v/>
      </c>
      <c r="AK312" s="20" t="e">
        <f>IF(#REF!=" ","",IF(#REF!="","",CONCATENATE($C312," ",#REF!," ",MID(#REF!,10,5))))</f>
        <v>#REF!</v>
      </c>
      <c r="AL312" s="20" t="str">
        <f t="shared" ca="1" si="265"/>
        <v>Пт 27.11.20 18.40 ДОТ)</v>
      </c>
      <c r="AM312" s="20" t="str">
        <f t="shared" si="265"/>
        <v/>
      </c>
      <c r="AN312" s="11" t="str">
        <f t="shared" ca="1" si="263"/>
        <v>Лепихова</v>
      </c>
      <c r="AO312" s="10" t="str">
        <f t="shared" ca="1" si="293"/>
        <v/>
      </c>
      <c r="AP312" s="10" t="str">
        <f t="shared" ca="1" si="293"/>
        <v>Пт 27.11.20  9.40 К 116 Лепихова</v>
      </c>
      <c r="AQ312" s="10" t="str">
        <f t="shared" ca="1" si="293"/>
        <v>Пт 27.11.20 11.20 К 116 Лепихова</v>
      </c>
      <c r="AR312" s="10" t="str">
        <f t="shared" ca="1" si="293"/>
        <v/>
      </c>
      <c r="AS312" s="10" t="str">
        <f t="shared" ca="1" si="293"/>
        <v/>
      </c>
      <c r="AT312" s="10" t="str">
        <f t="shared" ca="1" si="290"/>
        <v/>
      </c>
      <c r="AU312" s="10" t="str">
        <f t="shared" ca="1" si="290"/>
        <v/>
      </c>
      <c r="AV312" s="10" t="e">
        <f t="shared" si="290"/>
        <v>#REF!</v>
      </c>
      <c r="AW312" s="10" t="str">
        <f t="shared" ca="1" si="290"/>
        <v>Пт 27.11.20 18.40 ДОТ) Лепихова</v>
      </c>
      <c r="AX312" s="10" t="str">
        <f t="shared" si="290"/>
        <v/>
      </c>
      <c r="AZ312" s="12" t="str">
        <f t="shared" ca="1" si="294"/>
        <v/>
      </c>
      <c r="BA312" s="12">
        <f t="shared" ca="1" si="294"/>
        <v>312</v>
      </c>
      <c r="BB312" s="12">
        <f t="shared" ca="1" si="294"/>
        <v>312</v>
      </c>
      <c r="BC312" s="12" t="str">
        <f t="shared" ca="1" si="294"/>
        <v/>
      </c>
      <c r="BD312" s="12" t="str">
        <f t="shared" ca="1" si="294"/>
        <v/>
      </c>
      <c r="BE312" s="12" t="str">
        <f t="shared" ca="1" si="291"/>
        <v/>
      </c>
      <c r="BF312" s="12" t="str">
        <f t="shared" ca="1" si="291"/>
        <v/>
      </c>
      <c r="BG312" s="12" t="e">
        <f t="shared" si="291"/>
        <v>#REF!</v>
      </c>
      <c r="BH312" s="12">
        <f t="shared" ca="1" si="291"/>
        <v>312</v>
      </c>
      <c r="BI312" s="12" t="str">
        <f t="shared" si="291"/>
        <v/>
      </c>
    </row>
    <row r="313" spans="1:61" ht="23.25" customHeight="1" x14ac:dyDescent="0.2">
      <c r="A313" s="1">
        <f ca="1">IF(COUNTIF($D313:$L313," ")=10,"",IF(VLOOKUP(MAX($A$1:A312),$A$1:C312,3,FALSE)=0,"",MAX($A$1:A312)+1))</f>
        <v>313</v>
      </c>
      <c r="B313" s="13" t="str">
        <f>$B307</f>
        <v>Лепихова Е.А.</v>
      </c>
      <c r="C313" s="2" t="str">
        <f ca="1">IF($B313="","",$R$7)</f>
        <v>Сб 28.11.20</v>
      </c>
      <c r="D313" s="23" t="s">
        <v>1</v>
      </c>
      <c r="E313" s="23" t="str">
        <f t="shared" ref="E313:K313" ca="1" si="317">IF($B313&gt;"",IF(ISERROR(SEARCH($B313,T$7))," ",MID(T$7,FIND("%курс ",T$7,FIND($B313,T$7))+6,7)&amp;"
("&amp;MID(T$7,FIND("ауд.",T$7,FIND($B313,T$7))+4,FIND("№",T$7,FIND("ауд.",T$7,FIND($B313,T$7)))-(FIND("ауд.",T$7,FIND($B313,T$7))+4))&amp;")"),"")</f>
        <v>П -9 -4
(П-401)</v>
      </c>
      <c r="F313" s="23" t="str">
        <f t="shared" ca="1" si="317"/>
        <v>С -9 -2
(ДОТ)</v>
      </c>
      <c r="G313" s="23" t="str">
        <f t="shared" ca="1" si="317"/>
        <v xml:space="preserve"> </v>
      </c>
      <c r="H313" s="23" t="str">
        <f t="shared" ca="1" si="317"/>
        <v>С -9 -2
(ДОТ)</v>
      </c>
      <c r="I313" s="23" t="str">
        <f t="shared" ca="1" si="317"/>
        <v xml:space="preserve"> </v>
      </c>
      <c r="J313" s="23" t="str">
        <f t="shared" ca="1" si="317"/>
        <v xml:space="preserve"> </v>
      </c>
      <c r="K313" s="23" t="str">
        <f t="shared" ca="1" si="317"/>
        <v xml:space="preserve"> </v>
      </c>
      <c r="L313" s="23"/>
      <c r="M313" s="25"/>
      <c r="AD313" s="20" t="str">
        <f t="shared" ca="1" si="312"/>
        <v xml:space="preserve">Сб 28.11.20  8.00   (К </v>
      </c>
      <c r="AE313" s="20" t="str">
        <f t="shared" ca="1" si="312"/>
        <v>Сб 28.11.20  9.40 П-401</v>
      </c>
      <c r="AF313" s="20" t="str">
        <f t="shared" ca="1" si="312"/>
        <v>Сб 28.11.20 11.20 ДОТ)</v>
      </c>
      <c r="AG313" s="20" t="str">
        <f t="shared" ca="1" si="312"/>
        <v/>
      </c>
      <c r="AH313" s="20" t="str">
        <f t="shared" ca="1" si="312"/>
        <v>Сб 28.11.20 13.30 ДОТ)</v>
      </c>
      <c r="AI313" s="20" t="str">
        <f t="shared" ca="1" si="312"/>
        <v/>
      </c>
      <c r="AJ313" s="20" t="str">
        <f t="shared" ca="1" si="312"/>
        <v/>
      </c>
      <c r="AK313" s="20" t="e">
        <f>IF(#REF!=" ","",IF(#REF!="","",CONCATENATE($C313," ",#REF!," ",MID(#REF!,10,5))))</f>
        <v>#REF!</v>
      </c>
      <c r="AL313" s="20" t="str">
        <f t="shared" ca="1" si="265"/>
        <v/>
      </c>
      <c r="AM313" s="20" t="str">
        <f t="shared" si="265"/>
        <v/>
      </c>
      <c r="AN313" s="11" t="str">
        <f t="shared" ca="1" si="263"/>
        <v>Лепихова</v>
      </c>
      <c r="AO313" s="10" t="str">
        <f t="shared" ca="1" si="293"/>
        <v>Сб 28.11.20  8.00   (К  Лепихова</v>
      </c>
      <c r="AP313" s="10" t="str">
        <f t="shared" ca="1" si="293"/>
        <v>Сб 28.11.20  9.40 П-401 Лепихова</v>
      </c>
      <c r="AQ313" s="10" t="str">
        <f t="shared" ca="1" si="293"/>
        <v>Сб 28.11.20 11.20 ДОТ) Лепихова</v>
      </c>
      <c r="AR313" s="10" t="str">
        <f t="shared" ca="1" si="293"/>
        <v/>
      </c>
      <c r="AS313" s="10" t="str">
        <f t="shared" ca="1" si="293"/>
        <v>Сб 28.11.20 13.30 ДОТ) Лепихова</v>
      </c>
      <c r="AT313" s="10" t="str">
        <f t="shared" ca="1" si="290"/>
        <v/>
      </c>
      <c r="AU313" s="10" t="str">
        <f t="shared" ca="1" si="290"/>
        <v/>
      </c>
      <c r="AV313" s="10" t="e">
        <f t="shared" si="290"/>
        <v>#REF!</v>
      </c>
      <c r="AW313" s="10" t="str">
        <f t="shared" ca="1" si="290"/>
        <v/>
      </c>
      <c r="AX313" s="10" t="str">
        <f t="shared" si="290"/>
        <v/>
      </c>
      <c r="AZ313" s="12">
        <f t="shared" ca="1" si="294"/>
        <v>313</v>
      </c>
      <c r="BA313" s="12">
        <f t="shared" ca="1" si="294"/>
        <v>313</v>
      </c>
      <c r="BB313" s="12">
        <f t="shared" ca="1" si="294"/>
        <v>313</v>
      </c>
      <c r="BC313" s="12" t="str">
        <f t="shared" ca="1" si="294"/>
        <v/>
      </c>
      <c r="BD313" s="12">
        <f t="shared" ca="1" si="294"/>
        <v>313</v>
      </c>
      <c r="BE313" s="12" t="str">
        <f t="shared" ca="1" si="291"/>
        <v/>
      </c>
      <c r="BF313" s="12" t="str">
        <f t="shared" ca="1" si="291"/>
        <v/>
      </c>
      <c r="BG313" s="12" t="e">
        <f t="shared" si="291"/>
        <v>#REF!</v>
      </c>
      <c r="BH313" s="12" t="str">
        <f t="shared" ca="1" si="291"/>
        <v/>
      </c>
      <c r="BI313" s="12" t="str">
        <f t="shared" si="291"/>
        <v/>
      </c>
    </row>
    <row r="314" spans="1:61" ht="23.25" customHeight="1" x14ac:dyDescent="0.2">
      <c r="A314" s="1">
        <f ca="1">IF(COUNTIF($D314:$L314," ")=10,"",IF(VLOOKUP(MAX($A$1:A313),$A$1:C313,3,FALSE)=0,"",MAX($A$1:A313)+1))</f>
        <v>314</v>
      </c>
      <c r="B314" s="13" t="str">
        <f>$B307</f>
        <v>Лепихова Е.А.</v>
      </c>
      <c r="C314" s="2" t="str">
        <f ca="1">IF($B314="","",$R$8)</f>
        <v>Вс 29.11.20</v>
      </c>
      <c r="D314" s="23" t="str">
        <f t="shared" ref="D314:K314" ca="1" si="318">IF($B314&gt;"",IF(ISERROR(SEARCH($B314,S$8))," ",MID(S$8,FIND("%курс ",S$8,FIND($B314,S$8))+6,7)&amp;"
("&amp;MID(S$8,FIND("ауд.",S$8,FIND($B314,S$8))+4,FIND("№",S$8,FIND("ауд.",S$8,FIND($B314,S$8)))-(FIND("ауд.",S$8,FIND($B314,S$8))+4))&amp;")"),"")</f>
        <v xml:space="preserve"> </v>
      </c>
      <c r="E314" s="23" t="str">
        <f t="shared" ca="1" si="318"/>
        <v xml:space="preserve"> </v>
      </c>
      <c r="F314" s="23" t="str">
        <f t="shared" ca="1" si="318"/>
        <v xml:space="preserve"> </v>
      </c>
      <c r="G314" s="23" t="str">
        <f t="shared" ca="1" si="318"/>
        <v xml:space="preserve"> </v>
      </c>
      <c r="H314" s="23" t="str">
        <f t="shared" ca="1" si="318"/>
        <v xml:space="preserve"> </v>
      </c>
      <c r="I314" s="23" t="str">
        <f t="shared" ca="1" si="318"/>
        <v xml:space="preserve"> </v>
      </c>
      <c r="J314" s="23" t="str">
        <f t="shared" ca="1" si="318"/>
        <v xml:space="preserve"> </v>
      </c>
      <c r="K314" s="23" t="str">
        <f t="shared" ca="1" si="318"/>
        <v xml:space="preserve"> </v>
      </c>
      <c r="L314" s="23"/>
      <c r="M314" s="17"/>
      <c r="AD314" s="20" t="str">
        <f t="shared" ca="1" si="312"/>
        <v/>
      </c>
      <c r="AE314" s="20" t="str">
        <f t="shared" ca="1" si="312"/>
        <v/>
      </c>
      <c r="AF314" s="20" t="str">
        <f t="shared" ca="1" si="312"/>
        <v/>
      </c>
      <c r="AG314" s="20" t="str">
        <f t="shared" ca="1" si="312"/>
        <v/>
      </c>
      <c r="AH314" s="20" t="str">
        <f t="shared" ca="1" si="312"/>
        <v/>
      </c>
      <c r="AI314" s="20" t="str">
        <f t="shared" ca="1" si="312"/>
        <v/>
      </c>
      <c r="AJ314" s="20" t="str">
        <f t="shared" ca="1" si="312"/>
        <v/>
      </c>
      <c r="AK314" s="20" t="e">
        <f>IF(#REF!=" ","",IF(#REF!="","",CONCATENATE($C314," ",#REF!," ",MID(#REF!,10,5))))</f>
        <v>#REF!</v>
      </c>
      <c r="AL314" s="20" t="str">
        <f t="shared" ca="1" si="265"/>
        <v/>
      </c>
      <c r="AM314" s="20" t="str">
        <f t="shared" si="265"/>
        <v/>
      </c>
      <c r="AN314" s="11" t="str">
        <f t="shared" ca="1" si="263"/>
        <v>Лепихова</v>
      </c>
      <c r="AO314" s="10" t="str">
        <f t="shared" ca="1" si="293"/>
        <v/>
      </c>
      <c r="AP314" s="10" t="str">
        <f t="shared" ca="1" si="293"/>
        <v/>
      </c>
      <c r="AQ314" s="10" t="str">
        <f t="shared" ca="1" si="293"/>
        <v/>
      </c>
      <c r="AR314" s="10" t="str">
        <f t="shared" ca="1" si="293"/>
        <v/>
      </c>
      <c r="AS314" s="10" t="str">
        <f t="shared" ca="1" si="293"/>
        <v/>
      </c>
      <c r="AT314" s="10" t="str">
        <f t="shared" ca="1" si="290"/>
        <v/>
      </c>
      <c r="AU314" s="10" t="str">
        <f t="shared" ca="1" si="290"/>
        <v/>
      </c>
      <c r="AV314" s="10" t="e">
        <f t="shared" si="290"/>
        <v>#REF!</v>
      </c>
      <c r="AW314" s="10" t="str">
        <f t="shared" ca="1" si="290"/>
        <v/>
      </c>
      <c r="AX314" s="10" t="str">
        <f t="shared" si="290"/>
        <v/>
      </c>
      <c r="AZ314" s="12" t="str">
        <f t="shared" ca="1" si="294"/>
        <v/>
      </c>
      <c r="BA314" s="12" t="str">
        <f t="shared" ca="1" si="294"/>
        <v/>
      </c>
      <c r="BB314" s="12" t="str">
        <f t="shared" ca="1" si="294"/>
        <v/>
      </c>
      <c r="BC314" s="12" t="str">
        <f t="shared" ca="1" si="294"/>
        <v/>
      </c>
      <c r="BD314" s="12" t="str">
        <f t="shared" ca="1" si="294"/>
        <v/>
      </c>
      <c r="BE314" s="12" t="str">
        <f t="shared" ca="1" si="291"/>
        <v/>
      </c>
      <c r="BF314" s="12" t="str">
        <f t="shared" ca="1" si="291"/>
        <v/>
      </c>
      <c r="BG314" s="12" t="e">
        <f t="shared" si="291"/>
        <v>#REF!</v>
      </c>
      <c r="BH314" s="12" t="str">
        <f t="shared" ca="1" si="291"/>
        <v/>
      </c>
      <c r="BI314" s="12" t="str">
        <f t="shared" si="291"/>
        <v/>
      </c>
    </row>
    <row r="315" spans="1:61" ht="23.25" customHeight="1" x14ac:dyDescent="0.2">
      <c r="A315" s="1">
        <f ca="1">IF(COUNTIF($D315:$L315," ")=10,"",IF(VLOOKUP(MAX($A$1:A314),$A$1:C314,3,FALSE)=0,"",MAX($A$1:A314)+1))</f>
        <v>315</v>
      </c>
      <c r="C315" s="2"/>
      <c r="D315" s="23"/>
      <c r="E315" s="23"/>
      <c r="F315" s="23"/>
      <c r="G315" s="23"/>
      <c r="H315" s="23"/>
      <c r="I315" s="23"/>
      <c r="J315" s="23"/>
      <c r="K315" s="23"/>
      <c r="L315" s="23"/>
      <c r="M315" s="25"/>
      <c r="AD315" s="20"/>
      <c r="AE315" s="20"/>
      <c r="AF315" s="20"/>
      <c r="AG315" s="20"/>
      <c r="AH315" s="20"/>
      <c r="AI315" s="20"/>
      <c r="AJ315" s="20"/>
      <c r="AK315" s="20"/>
      <c r="AL315" s="20"/>
      <c r="AM315" s="20"/>
      <c r="AN315" s="11" t="str">
        <f t="shared" si="263"/>
        <v/>
      </c>
      <c r="AO315" s="10" t="str">
        <f t="shared" si="293"/>
        <v/>
      </c>
      <c r="AP315" s="10" t="str">
        <f t="shared" si="293"/>
        <v/>
      </c>
      <c r="AQ315" s="10" t="str">
        <f t="shared" si="293"/>
        <v/>
      </c>
      <c r="AR315" s="10" t="str">
        <f t="shared" si="293"/>
        <v/>
      </c>
      <c r="AS315" s="10" t="str">
        <f t="shared" si="293"/>
        <v/>
      </c>
      <c r="AT315" s="10" t="str">
        <f t="shared" si="290"/>
        <v/>
      </c>
      <c r="AU315" s="10" t="str">
        <f t="shared" si="290"/>
        <v/>
      </c>
      <c r="AV315" s="10" t="str">
        <f t="shared" si="290"/>
        <v/>
      </c>
      <c r="AW315" s="10" t="str">
        <f t="shared" si="290"/>
        <v/>
      </c>
      <c r="AX315" s="10" t="str">
        <f t="shared" si="290"/>
        <v/>
      </c>
      <c r="AZ315" s="12" t="str">
        <f t="shared" si="294"/>
        <v/>
      </c>
      <c r="BA315" s="12" t="str">
        <f t="shared" si="294"/>
        <v/>
      </c>
      <c r="BB315" s="12" t="str">
        <f t="shared" si="294"/>
        <v/>
      </c>
      <c r="BC315" s="12" t="str">
        <f t="shared" si="294"/>
        <v/>
      </c>
      <c r="BD315" s="12" t="str">
        <f t="shared" si="294"/>
        <v/>
      </c>
      <c r="BE315" s="12" t="str">
        <f t="shared" si="291"/>
        <v/>
      </c>
      <c r="BF315" s="12" t="str">
        <f t="shared" si="291"/>
        <v/>
      </c>
      <c r="BG315" s="12" t="str">
        <f t="shared" si="291"/>
        <v/>
      </c>
      <c r="BH315" s="12" t="str">
        <f t="shared" si="291"/>
        <v/>
      </c>
      <c r="BI315" s="12" t="str">
        <f t="shared" si="291"/>
        <v/>
      </c>
    </row>
    <row r="316" spans="1:61" ht="23.25" customHeight="1" x14ac:dyDescent="0.2">
      <c r="A316" s="1">
        <f ca="1">IF(COUNTIF($D317:$L323," ")=70,"",MAX($A$1:A315)+1)</f>
        <v>316</v>
      </c>
      <c r="B316" s="2" t="str">
        <f>IF($C316="","",$C316)</f>
        <v>Лило А.В.</v>
      </c>
      <c r="C316" s="3" t="str">
        <f>IF(ISERROR(VLOOKUP((ROW()-1)/9+1,'[1]Преподавательский состав'!$A$2:$B$181,2,FALSE)),"",VLOOKUP((ROW()-1)/9+1,'[1]Преподавательский состав'!$A$2:$B$181,2,FALSE))</f>
        <v>Лило А.В.</v>
      </c>
      <c r="D316" s="3" t="str">
        <f>IF($C316="","",T(" 8.00"))</f>
        <v xml:space="preserve"> 8.00</v>
      </c>
      <c r="E316" s="3" t="str">
        <f>IF($C316="","",T(" 9.40"))</f>
        <v xml:space="preserve"> 9.40</v>
      </c>
      <c r="F316" s="3" t="str">
        <f>IF($C316="","",T("11.20"))</f>
        <v>11.20</v>
      </c>
      <c r="G316" s="4" t="str">
        <f>IF($C316="","",T(""))</f>
        <v/>
      </c>
      <c r="H316" s="4" t="str">
        <f>IF($C316="","",T("13.30"))</f>
        <v>13.30</v>
      </c>
      <c r="I316" s="4" t="str">
        <f>IF($C316="","",T("15.10"))</f>
        <v>15.10</v>
      </c>
      <c r="J316" s="3" t="str">
        <f>IF($C316="","",T("17.00"))</f>
        <v>17.00</v>
      </c>
      <c r="K316" s="3" t="str">
        <f>IF($C316="","",T("18.40"))</f>
        <v>18.40</v>
      </c>
      <c r="L316" s="3"/>
      <c r="M316" s="25"/>
      <c r="AD316" s="20"/>
      <c r="AE316" s="20"/>
      <c r="AF316" s="20"/>
      <c r="AG316" s="20"/>
      <c r="AH316" s="20"/>
      <c r="AI316" s="20"/>
      <c r="AJ316" s="20"/>
      <c r="AK316" s="20"/>
      <c r="AL316" s="20"/>
      <c r="AM316" s="20"/>
      <c r="AN316" s="11" t="str">
        <f t="shared" si="263"/>
        <v/>
      </c>
      <c r="AO316" s="10" t="str">
        <f t="shared" si="293"/>
        <v/>
      </c>
      <c r="AP316" s="10" t="str">
        <f t="shared" si="293"/>
        <v/>
      </c>
      <c r="AQ316" s="10" t="str">
        <f t="shared" si="293"/>
        <v/>
      </c>
      <c r="AR316" s="10" t="str">
        <f t="shared" si="293"/>
        <v/>
      </c>
      <c r="AS316" s="10" t="str">
        <f t="shared" si="293"/>
        <v/>
      </c>
      <c r="AT316" s="10" t="str">
        <f t="shared" si="290"/>
        <v/>
      </c>
      <c r="AU316" s="10" t="str">
        <f t="shared" si="290"/>
        <v/>
      </c>
      <c r="AV316" s="10" t="str">
        <f t="shared" si="290"/>
        <v/>
      </c>
      <c r="AW316" s="10" t="str">
        <f t="shared" si="290"/>
        <v/>
      </c>
      <c r="AX316" s="10" t="str">
        <f t="shared" si="290"/>
        <v/>
      </c>
      <c r="AZ316" s="12" t="str">
        <f t="shared" si="294"/>
        <v/>
      </c>
      <c r="BA316" s="12" t="str">
        <f t="shared" si="294"/>
        <v/>
      </c>
      <c r="BB316" s="12" t="str">
        <f t="shared" si="294"/>
        <v/>
      </c>
      <c r="BC316" s="12" t="str">
        <f t="shared" si="294"/>
        <v/>
      </c>
      <c r="BD316" s="12" t="str">
        <f t="shared" si="294"/>
        <v/>
      </c>
      <c r="BE316" s="12" t="str">
        <f t="shared" si="291"/>
        <v/>
      </c>
      <c r="BF316" s="12" t="str">
        <f t="shared" si="291"/>
        <v/>
      </c>
      <c r="BG316" s="12" t="str">
        <f t="shared" si="291"/>
        <v/>
      </c>
      <c r="BH316" s="12" t="str">
        <f t="shared" si="291"/>
        <v/>
      </c>
      <c r="BI316" s="12" t="str">
        <f t="shared" si="291"/>
        <v/>
      </c>
    </row>
    <row r="317" spans="1:61" ht="23.25" customHeight="1" x14ac:dyDescent="0.2">
      <c r="A317" s="1">
        <f ca="1">IF(COUNTIF($D317:$L317," ")=10,"",IF(VLOOKUP(MAX($A$1:A316),$A$1:C316,3,FALSE)=0,"",MAX($A$1:A316)+1))</f>
        <v>317</v>
      </c>
      <c r="B317" s="13" t="str">
        <f>$B316</f>
        <v>Лило А.В.</v>
      </c>
      <c r="C317" s="2" t="str">
        <f ca="1">IF($B317="","",$R$2)</f>
        <v>Пн 23.11.20</v>
      </c>
      <c r="D317" s="14" t="str">
        <f t="shared" ref="D317:K317" ca="1" si="319">IF($B317&gt;"",IF(ISERROR(SEARCH($B317,S$2))," ",MID(S$2,FIND("%курс ",S$2,FIND($B317,S$2))+6,7)&amp;"
("&amp;MID(S$2,FIND("ауд.",S$2,FIND($B317,S$2))+4,FIND("№",S$2,FIND("ауд.",S$2,FIND($B317,S$2)))-(FIND("ауд.",S$2,FIND($B317,S$2))+4))&amp;")"),"")</f>
        <v>П -9 -1
(П-306)</v>
      </c>
      <c r="E317" s="14" t="str">
        <f t="shared" ca="1" si="319"/>
        <v>П -9 -1
(П-307)</v>
      </c>
      <c r="F317" s="14" t="str">
        <f t="shared" ca="1" si="319"/>
        <v>П -9 -1
(П-304)</v>
      </c>
      <c r="G317" s="14" t="str">
        <f t="shared" ca="1" si="319"/>
        <v xml:space="preserve"> </v>
      </c>
      <c r="H317" s="14" t="str">
        <f t="shared" ca="1" si="319"/>
        <v>П -9 -1
(П-309)</v>
      </c>
      <c r="I317" s="14" t="str">
        <f t="shared" ca="1" si="319"/>
        <v xml:space="preserve"> </v>
      </c>
      <c r="J317" s="14" t="str">
        <f t="shared" ca="1" si="319"/>
        <v xml:space="preserve"> </v>
      </c>
      <c r="K317" s="14" t="str">
        <f t="shared" ca="1" si="319"/>
        <v xml:space="preserve"> </v>
      </c>
      <c r="L317" s="14"/>
      <c r="M317" s="25"/>
      <c r="AD317" s="20" t="str">
        <f t="shared" ref="AD317:AJ323" ca="1" si="320">IF(D317=" ","",IF(D317="","",CONCATENATE($C317," ",D$1," ",MID(D317,10,5))))</f>
        <v>Пн 23.11.20  8.00 П-306</v>
      </c>
      <c r="AE317" s="20" t="str">
        <f t="shared" ca="1" si="320"/>
        <v>Пн 23.11.20  9.40 П-307</v>
      </c>
      <c r="AF317" s="20" t="str">
        <f t="shared" ca="1" si="320"/>
        <v>Пн 23.11.20 11.20 П-304</v>
      </c>
      <c r="AG317" s="20" t="str">
        <f t="shared" ca="1" si="320"/>
        <v/>
      </c>
      <c r="AH317" s="20" t="str">
        <f t="shared" ca="1" si="320"/>
        <v>Пн 23.11.20 13.30 П-309</v>
      </c>
      <c r="AI317" s="20" t="str">
        <f t="shared" ca="1" si="320"/>
        <v/>
      </c>
      <c r="AJ317" s="20" t="str">
        <f t="shared" ca="1" si="320"/>
        <v/>
      </c>
      <c r="AK317" s="20" t="e">
        <f>IF(#REF!=" ","",IF(#REF!="","",CONCATENATE($C317," ",#REF!," ",MID(#REF!,10,5))))</f>
        <v>#REF!</v>
      </c>
      <c r="AL317" s="20" t="str">
        <f t="shared" ca="1" si="265"/>
        <v/>
      </c>
      <c r="AM317" s="20" t="str">
        <f t="shared" si="265"/>
        <v/>
      </c>
      <c r="AN317" s="11" t="str">
        <f t="shared" ca="1" si="263"/>
        <v>Лило</v>
      </c>
      <c r="AO317" s="10" t="str">
        <f t="shared" ca="1" si="293"/>
        <v>Пн 23.11.20  8.00 П-306 Лило</v>
      </c>
      <c r="AP317" s="10" t="str">
        <f t="shared" ca="1" si="293"/>
        <v>Пн 23.11.20  9.40 П-307 Лило</v>
      </c>
      <c r="AQ317" s="10" t="str">
        <f t="shared" ca="1" si="293"/>
        <v>Пн 23.11.20 11.20 П-304 Лило</v>
      </c>
      <c r="AR317" s="10" t="str">
        <f t="shared" ca="1" si="293"/>
        <v/>
      </c>
      <c r="AS317" s="10" t="str">
        <f t="shared" ca="1" si="293"/>
        <v>Пн 23.11.20 13.30 П-309 Лило</v>
      </c>
      <c r="AT317" s="10" t="str">
        <f t="shared" ca="1" si="290"/>
        <v/>
      </c>
      <c r="AU317" s="10" t="str">
        <f t="shared" ca="1" si="290"/>
        <v/>
      </c>
      <c r="AV317" s="10" t="e">
        <f t="shared" si="290"/>
        <v>#REF!</v>
      </c>
      <c r="AW317" s="10" t="str">
        <f t="shared" ca="1" si="290"/>
        <v/>
      </c>
      <c r="AX317" s="10" t="str">
        <f t="shared" si="290"/>
        <v/>
      </c>
      <c r="AZ317" s="12">
        <f t="shared" ca="1" si="294"/>
        <v>317</v>
      </c>
      <c r="BA317" s="12">
        <f t="shared" ca="1" si="294"/>
        <v>317</v>
      </c>
      <c r="BB317" s="12">
        <f t="shared" ca="1" si="294"/>
        <v>317</v>
      </c>
      <c r="BC317" s="12" t="str">
        <f t="shared" ca="1" si="294"/>
        <v/>
      </c>
      <c r="BD317" s="12">
        <f t="shared" ca="1" si="294"/>
        <v>317</v>
      </c>
      <c r="BE317" s="12" t="str">
        <f t="shared" ca="1" si="291"/>
        <v/>
      </c>
      <c r="BF317" s="12" t="str">
        <f t="shared" ca="1" si="291"/>
        <v/>
      </c>
      <c r="BG317" s="12" t="e">
        <f t="shared" si="291"/>
        <v>#REF!</v>
      </c>
      <c r="BH317" s="12" t="str">
        <f t="shared" ca="1" si="291"/>
        <v/>
      </c>
      <c r="BI317" s="12" t="str">
        <f t="shared" si="291"/>
        <v/>
      </c>
    </row>
    <row r="318" spans="1:61" ht="23.25" customHeight="1" x14ac:dyDescent="0.2">
      <c r="A318" s="1">
        <f ca="1">IF(COUNTIF($D318:$L318," ")=10,"",IF(VLOOKUP(MAX($A$1:A317),$A$1:C317,3,FALSE)=0,"",MAX($A$1:A317)+1))</f>
        <v>318</v>
      </c>
      <c r="B318" s="13" t="str">
        <f>$B316</f>
        <v>Лило А.В.</v>
      </c>
      <c r="C318" s="2" t="str">
        <f ca="1">IF($B318="","",$R$3)</f>
        <v>Вт 24.11.20</v>
      </c>
      <c r="D318" s="14" t="str">
        <f t="shared" ref="D318:K318" ca="1" si="321">IF($B318&gt;"",IF(ISERROR(SEARCH($B318,S$3))," ",MID(S$3,FIND("%курс ",S$3,FIND($B318,S$3))+6,7)&amp;"
("&amp;MID(S$3,FIND("ауд.",S$3,FIND($B318,S$3))+4,FIND("№",S$3,FIND("ауд.",S$3,FIND($B318,S$3)))-(FIND("ауд.",S$3,FIND($B318,S$3))+4))&amp;")"),"")</f>
        <v>П -9 -1
(П-301)</v>
      </c>
      <c r="E318" s="14" t="str">
        <f t="shared" ca="1" si="321"/>
        <v>П -9 -1
(П-405)</v>
      </c>
      <c r="F318" s="14" t="str">
        <f t="shared" ca="1" si="321"/>
        <v>П -9 -1
(П-304)</v>
      </c>
      <c r="G318" s="14" t="str">
        <f t="shared" ca="1" si="321"/>
        <v xml:space="preserve"> </v>
      </c>
      <c r="H318" s="14" t="str">
        <f t="shared" ca="1" si="321"/>
        <v>П -9 -1
(П-411)</v>
      </c>
      <c r="I318" s="14" t="str">
        <f t="shared" ca="1" si="321"/>
        <v xml:space="preserve"> </v>
      </c>
      <c r="J318" s="14" t="str">
        <f t="shared" ca="1" si="321"/>
        <v xml:space="preserve"> </v>
      </c>
      <c r="K318" s="14" t="str">
        <f t="shared" ca="1" si="321"/>
        <v xml:space="preserve"> </v>
      </c>
      <c r="L318" s="14"/>
      <c r="M318" s="25"/>
      <c r="AD318" s="20" t="str">
        <f t="shared" ca="1" si="320"/>
        <v>Вт 24.11.20  8.00 П-301</v>
      </c>
      <c r="AE318" s="20" t="str">
        <f t="shared" ca="1" si="320"/>
        <v>Вт 24.11.20  9.40 П-405</v>
      </c>
      <c r="AF318" s="20" t="str">
        <f t="shared" ca="1" si="320"/>
        <v>Вт 24.11.20 11.20 П-304</v>
      </c>
      <c r="AG318" s="20" t="str">
        <f t="shared" ca="1" si="320"/>
        <v/>
      </c>
      <c r="AH318" s="20" t="str">
        <f t="shared" ca="1" si="320"/>
        <v>Вт 24.11.20 13.30 П-411</v>
      </c>
      <c r="AI318" s="20" t="str">
        <f t="shared" ca="1" si="320"/>
        <v/>
      </c>
      <c r="AJ318" s="20" t="str">
        <f t="shared" ca="1" si="320"/>
        <v/>
      </c>
      <c r="AK318" s="20" t="e">
        <f>IF(#REF!=" ","",IF(#REF!="","",CONCATENATE($C318," ",#REF!," ",MID(#REF!,10,5))))</f>
        <v>#REF!</v>
      </c>
      <c r="AL318" s="20" t="str">
        <f t="shared" ca="1" si="265"/>
        <v/>
      </c>
      <c r="AM318" s="20" t="str">
        <f t="shared" si="265"/>
        <v/>
      </c>
      <c r="AN318" s="11" t="str">
        <f t="shared" ca="1" si="263"/>
        <v>Лило</v>
      </c>
      <c r="AO318" s="10" t="str">
        <f t="shared" ca="1" si="293"/>
        <v>Вт 24.11.20  8.00 П-301 Лило</v>
      </c>
      <c r="AP318" s="10" t="str">
        <f t="shared" ca="1" si="293"/>
        <v>Вт 24.11.20  9.40 П-405 Лило</v>
      </c>
      <c r="AQ318" s="10" t="str">
        <f t="shared" ca="1" si="293"/>
        <v>Вт 24.11.20 11.20 П-304 Лило</v>
      </c>
      <c r="AR318" s="10" t="str">
        <f t="shared" ca="1" si="293"/>
        <v/>
      </c>
      <c r="AS318" s="10" t="str">
        <f t="shared" ca="1" si="293"/>
        <v>Вт 24.11.20 13.30 П-411 Лило</v>
      </c>
      <c r="AT318" s="10" t="str">
        <f t="shared" ca="1" si="290"/>
        <v/>
      </c>
      <c r="AU318" s="10" t="str">
        <f t="shared" ca="1" si="290"/>
        <v/>
      </c>
      <c r="AV318" s="10" t="e">
        <f t="shared" si="290"/>
        <v>#REF!</v>
      </c>
      <c r="AW318" s="10" t="str">
        <f t="shared" ca="1" si="290"/>
        <v/>
      </c>
      <c r="AX318" s="10" t="str">
        <f t="shared" si="290"/>
        <v/>
      </c>
      <c r="AZ318" s="12">
        <f t="shared" ca="1" si="294"/>
        <v>318</v>
      </c>
      <c r="BA318" s="12">
        <f t="shared" ca="1" si="294"/>
        <v>318</v>
      </c>
      <c r="BB318" s="12">
        <f t="shared" ca="1" si="294"/>
        <v>318</v>
      </c>
      <c r="BC318" s="12" t="str">
        <f t="shared" ca="1" si="294"/>
        <v/>
      </c>
      <c r="BD318" s="12">
        <f t="shared" ca="1" si="294"/>
        <v>318</v>
      </c>
      <c r="BE318" s="12" t="str">
        <f t="shared" ca="1" si="291"/>
        <v/>
      </c>
      <c r="BF318" s="12" t="str">
        <f t="shared" ca="1" si="291"/>
        <v/>
      </c>
      <c r="BG318" s="12" t="e">
        <f t="shared" si="291"/>
        <v>#REF!</v>
      </c>
      <c r="BH318" s="12" t="str">
        <f t="shared" ca="1" si="291"/>
        <v/>
      </c>
      <c r="BI318" s="12" t="str">
        <f t="shared" si="291"/>
        <v/>
      </c>
    </row>
    <row r="319" spans="1:61" ht="23.25" customHeight="1" x14ac:dyDescent="0.2">
      <c r="A319" s="1">
        <f ca="1">IF(COUNTIF($D319:$L319," ")=10,"",IF(VLOOKUP(MAX($A$1:A318),$A$1:C318,3,FALSE)=0,"",MAX($A$1:A318)+1))</f>
        <v>319</v>
      </c>
      <c r="B319" s="13" t="str">
        <f>$B316</f>
        <v>Лило А.В.</v>
      </c>
      <c r="C319" s="2" t="str">
        <f ca="1">IF($B319="","",$R$4)</f>
        <v>Ср 25.11.20</v>
      </c>
      <c r="D319" s="14" t="str">
        <f t="shared" ref="D319:K319" ca="1" si="322">IF($B319&gt;"",IF(ISERROR(SEARCH($B319,S$4))," ",MID(S$4,FIND("%курс ",S$4,FIND($B319,S$4))+6,7)&amp;"
("&amp;MID(S$4,FIND("ауд.",S$4,FIND($B319,S$4))+4,FIND("№",S$4,FIND("ауд.",S$4,FIND($B319,S$4)))-(FIND("ауд.",S$4,FIND($B319,S$4))+4))&amp;")"),"")</f>
        <v>П -9 -1
(П-304)</v>
      </c>
      <c r="E319" s="14" t="str">
        <f t="shared" ca="1" si="322"/>
        <v>П -9 -1
(П-301)</v>
      </c>
      <c r="F319" s="14" t="str">
        <f t="shared" ca="1" si="322"/>
        <v>П -9 -1
(П-107)</v>
      </c>
      <c r="G319" s="14" t="str">
        <f t="shared" ca="1" si="322"/>
        <v xml:space="preserve"> </v>
      </c>
      <c r="H319" s="14" t="str">
        <f t="shared" ca="1" si="322"/>
        <v>П -9 -1
(П-304)</v>
      </c>
      <c r="I319" s="14" t="str">
        <f t="shared" ca="1" si="322"/>
        <v xml:space="preserve"> </v>
      </c>
      <c r="J319" s="14" t="str">
        <f t="shared" ca="1" si="322"/>
        <v xml:space="preserve"> </v>
      </c>
      <c r="K319" s="14" t="str">
        <f t="shared" ca="1" si="322"/>
        <v xml:space="preserve"> </v>
      </c>
      <c r="L319" s="14"/>
      <c r="M319" s="25"/>
      <c r="AD319" s="20" t="str">
        <f t="shared" ca="1" si="320"/>
        <v>Ср 25.11.20  8.00 П-304</v>
      </c>
      <c r="AE319" s="20" t="str">
        <f t="shared" ca="1" si="320"/>
        <v>Ср 25.11.20  9.40 П-301</v>
      </c>
      <c r="AF319" s="20" t="str">
        <f t="shared" ca="1" si="320"/>
        <v>Ср 25.11.20 11.20 П-107</v>
      </c>
      <c r="AG319" s="20" t="str">
        <f t="shared" ca="1" si="320"/>
        <v/>
      </c>
      <c r="AH319" s="20" t="str">
        <f t="shared" ca="1" si="320"/>
        <v>Ср 25.11.20 13.30 П-304</v>
      </c>
      <c r="AI319" s="20" t="str">
        <f t="shared" ca="1" si="320"/>
        <v/>
      </c>
      <c r="AJ319" s="20" t="str">
        <f t="shared" ca="1" si="320"/>
        <v/>
      </c>
      <c r="AK319" s="20" t="e">
        <f>IF(#REF!=" ","",IF(#REF!="","",CONCATENATE($C319," ",#REF!," ",MID(#REF!,10,5))))</f>
        <v>#REF!</v>
      </c>
      <c r="AL319" s="20" t="str">
        <f t="shared" ca="1" si="265"/>
        <v/>
      </c>
      <c r="AM319" s="20" t="str">
        <f t="shared" si="265"/>
        <v/>
      </c>
      <c r="AN319" s="11" t="str">
        <f t="shared" ca="1" si="263"/>
        <v>Лило</v>
      </c>
      <c r="AO319" s="10" t="str">
        <f t="shared" ca="1" si="293"/>
        <v>Ср 25.11.20  8.00 П-304 Лило</v>
      </c>
      <c r="AP319" s="10" t="str">
        <f t="shared" ca="1" si="293"/>
        <v>Ср 25.11.20  9.40 П-301 Лило</v>
      </c>
      <c r="AQ319" s="10" t="str">
        <f t="shared" ca="1" si="293"/>
        <v>Ср 25.11.20 11.20 П-107 Лило</v>
      </c>
      <c r="AR319" s="10" t="str">
        <f t="shared" ca="1" si="293"/>
        <v/>
      </c>
      <c r="AS319" s="10" t="str">
        <f t="shared" ca="1" si="293"/>
        <v>Ср 25.11.20 13.30 П-304 Лило</v>
      </c>
      <c r="AT319" s="10" t="str">
        <f t="shared" ca="1" si="290"/>
        <v/>
      </c>
      <c r="AU319" s="10" t="str">
        <f t="shared" ca="1" si="290"/>
        <v/>
      </c>
      <c r="AV319" s="10" t="e">
        <f t="shared" si="290"/>
        <v>#REF!</v>
      </c>
      <c r="AW319" s="10" t="str">
        <f t="shared" ca="1" si="290"/>
        <v/>
      </c>
      <c r="AX319" s="10" t="str">
        <f t="shared" si="290"/>
        <v/>
      </c>
      <c r="AZ319" s="12">
        <f t="shared" ca="1" si="294"/>
        <v>319</v>
      </c>
      <c r="BA319" s="12">
        <f t="shared" ca="1" si="294"/>
        <v>319</v>
      </c>
      <c r="BB319" s="12">
        <f t="shared" ca="1" si="294"/>
        <v>319</v>
      </c>
      <c r="BC319" s="12" t="str">
        <f t="shared" ca="1" si="294"/>
        <v/>
      </c>
      <c r="BD319" s="12">
        <f t="shared" ca="1" si="294"/>
        <v>319</v>
      </c>
      <c r="BE319" s="12" t="str">
        <f t="shared" ca="1" si="291"/>
        <v/>
      </c>
      <c r="BF319" s="12" t="str">
        <f t="shared" ca="1" si="291"/>
        <v/>
      </c>
      <c r="BG319" s="12" t="e">
        <f t="shared" si="291"/>
        <v>#REF!</v>
      </c>
      <c r="BH319" s="12" t="str">
        <f t="shared" ca="1" si="291"/>
        <v/>
      </c>
      <c r="BI319" s="12" t="str">
        <f t="shared" si="291"/>
        <v/>
      </c>
    </row>
    <row r="320" spans="1:61" ht="23.25" customHeight="1" x14ac:dyDescent="0.2">
      <c r="A320" s="1">
        <f ca="1">IF(COUNTIF($D320:$L320," ")=10,"",IF(VLOOKUP(MAX($A$1:A319),$A$1:C319,3,FALSE)=0,"",MAX($A$1:A319)+1))</f>
        <v>320</v>
      </c>
      <c r="B320" s="13" t="str">
        <f>$B316</f>
        <v>Лило А.В.</v>
      </c>
      <c r="C320" s="2" t="str">
        <f ca="1">IF($B320="","",$R$5)</f>
        <v>Чт 26.11.20</v>
      </c>
      <c r="D320" s="23" t="str">
        <f t="shared" ref="D320:K320" ca="1" si="323">IF($B320&gt;"",IF(ISERROR(SEARCH($B320,S$5))," ",MID(S$5,FIND("%курс ",S$5,FIND($B320,S$5))+6,7)&amp;"
("&amp;MID(S$5,FIND("ауд.",S$5,FIND($B320,S$5))+4,FIND("№",S$5,FIND("ауд.",S$5,FIND($B320,S$5)))-(FIND("ауд.",S$5,FIND($B320,S$5))+4))&amp;")"),"")</f>
        <v>П -9 -1
(П-309)</v>
      </c>
      <c r="E320" s="23" t="str">
        <f t="shared" ca="1" si="323"/>
        <v>П -9 -1
(П-307)</v>
      </c>
      <c r="F320" s="23" t="str">
        <f t="shared" ca="1" si="323"/>
        <v>П -9 -1
(П-310)</v>
      </c>
      <c r="G320" s="23" t="str">
        <f t="shared" ca="1" si="323"/>
        <v xml:space="preserve"> </v>
      </c>
      <c r="H320" s="23" t="str">
        <f t="shared" ca="1" si="323"/>
        <v>П -9 -1
(П-304)</v>
      </c>
      <c r="I320" s="23" t="str">
        <f t="shared" ca="1" si="323"/>
        <v xml:space="preserve"> </v>
      </c>
      <c r="J320" s="23" t="str">
        <f t="shared" ca="1" si="323"/>
        <v xml:space="preserve"> </v>
      </c>
      <c r="K320" s="23" t="str">
        <f t="shared" ca="1" si="323"/>
        <v xml:space="preserve"> </v>
      </c>
      <c r="L320" s="23"/>
      <c r="M320" s="25"/>
      <c r="AD320" s="20" t="str">
        <f t="shared" ca="1" si="320"/>
        <v>Чт 26.11.20  8.00 П-309</v>
      </c>
      <c r="AE320" s="20" t="str">
        <f t="shared" ca="1" si="320"/>
        <v>Чт 26.11.20  9.40 П-307</v>
      </c>
      <c r="AF320" s="20" t="str">
        <f t="shared" ca="1" si="320"/>
        <v>Чт 26.11.20 11.20 П-310</v>
      </c>
      <c r="AG320" s="20" t="str">
        <f t="shared" ca="1" si="320"/>
        <v/>
      </c>
      <c r="AH320" s="20" t="str">
        <f t="shared" ca="1" si="320"/>
        <v>Чт 26.11.20 13.30 П-304</v>
      </c>
      <c r="AI320" s="20" t="str">
        <f t="shared" ca="1" si="320"/>
        <v/>
      </c>
      <c r="AJ320" s="20" t="str">
        <f t="shared" ca="1" si="320"/>
        <v/>
      </c>
      <c r="AK320" s="20" t="e">
        <f>IF(#REF!=" ","",IF(#REF!="","",CONCATENATE($C320," ",#REF!," ",MID(#REF!,10,5))))</f>
        <v>#REF!</v>
      </c>
      <c r="AL320" s="20" t="str">
        <f t="shared" ca="1" si="265"/>
        <v/>
      </c>
      <c r="AM320" s="20" t="str">
        <f t="shared" si="265"/>
        <v/>
      </c>
      <c r="AN320" s="11" t="str">
        <f t="shared" ca="1" si="263"/>
        <v>Лило</v>
      </c>
      <c r="AO320" s="10" t="str">
        <f t="shared" ca="1" si="293"/>
        <v>Чт 26.11.20  8.00 П-309 Лило</v>
      </c>
      <c r="AP320" s="10" t="str">
        <f t="shared" ca="1" si="293"/>
        <v>Чт 26.11.20  9.40 П-307 Лило</v>
      </c>
      <c r="AQ320" s="10" t="str">
        <f t="shared" ca="1" si="293"/>
        <v>Чт 26.11.20 11.20 П-310 Лило</v>
      </c>
      <c r="AR320" s="10" t="str">
        <f t="shared" ca="1" si="293"/>
        <v/>
      </c>
      <c r="AS320" s="10" t="str">
        <f t="shared" ca="1" si="293"/>
        <v>Чт 26.11.20 13.30 П-304 Лило</v>
      </c>
      <c r="AT320" s="10" t="str">
        <f t="shared" ca="1" si="290"/>
        <v/>
      </c>
      <c r="AU320" s="10" t="str">
        <f t="shared" ca="1" si="290"/>
        <v/>
      </c>
      <c r="AV320" s="10" t="e">
        <f t="shared" si="290"/>
        <v>#REF!</v>
      </c>
      <c r="AW320" s="10" t="str">
        <f t="shared" ca="1" si="290"/>
        <v/>
      </c>
      <c r="AX320" s="10" t="str">
        <f t="shared" si="290"/>
        <v/>
      </c>
      <c r="AZ320" s="12">
        <f t="shared" ca="1" si="294"/>
        <v>320</v>
      </c>
      <c r="BA320" s="12">
        <f t="shared" ca="1" si="294"/>
        <v>320</v>
      </c>
      <c r="BB320" s="12">
        <f t="shared" ca="1" si="294"/>
        <v>320</v>
      </c>
      <c r="BC320" s="12" t="str">
        <f t="shared" ca="1" si="294"/>
        <v/>
      </c>
      <c r="BD320" s="12">
        <f t="shared" ca="1" si="294"/>
        <v>320</v>
      </c>
      <c r="BE320" s="12" t="str">
        <f t="shared" ca="1" si="291"/>
        <v/>
      </c>
      <c r="BF320" s="12" t="str">
        <f t="shared" ca="1" si="291"/>
        <v/>
      </c>
      <c r="BG320" s="12" t="e">
        <f t="shared" si="291"/>
        <v>#REF!</v>
      </c>
      <c r="BH320" s="12" t="str">
        <f t="shared" ca="1" si="291"/>
        <v/>
      </c>
      <c r="BI320" s="12" t="str">
        <f t="shared" si="291"/>
        <v/>
      </c>
    </row>
    <row r="321" spans="1:61" ht="23.25" customHeight="1" x14ac:dyDescent="0.2">
      <c r="A321" s="1">
        <f ca="1">IF(COUNTIF($D321:$L321," ")=10,"",IF(VLOOKUP(MAX($A$1:A320),$A$1:C320,3,FALSE)=0,"",MAX($A$1:A320)+1))</f>
        <v>321</v>
      </c>
      <c r="B321" s="13" t="str">
        <f>$B316</f>
        <v>Лило А.В.</v>
      </c>
      <c r="C321" s="2" t="str">
        <f ca="1">IF($B321="","",$R$6)</f>
        <v>Пт 27.11.20</v>
      </c>
      <c r="D321" s="23" t="str">
        <f t="shared" ref="D321:K321" ca="1" si="324">IF($B321&gt;"",IF(ISERROR(SEARCH($B321,S$6))," ",MID(S$6,FIND("%курс ",S$6,FIND($B321,S$6))+6,7)&amp;"
("&amp;MID(S$6,FIND("ауд.",S$6,FIND($B321,S$6))+4,FIND("№",S$6,FIND("ауд.",S$6,FIND($B321,S$6)))-(FIND("ауд.",S$6,FIND($B321,S$6))+4))&amp;")"),"")</f>
        <v>П -9 -1
(П-304)</v>
      </c>
      <c r="E321" s="23" t="str">
        <f t="shared" ca="1" si="324"/>
        <v>П -9 -1
(П-205)</v>
      </c>
      <c r="F321" s="23" t="str">
        <f t="shared" ca="1" si="324"/>
        <v>П -9 -1
(П-202)</v>
      </c>
      <c r="G321" s="23" t="str">
        <f t="shared" ca="1" si="324"/>
        <v xml:space="preserve"> </v>
      </c>
      <c r="H321" s="23" t="str">
        <f t="shared" ca="1" si="324"/>
        <v>П -9 -1
(П-402)</v>
      </c>
      <c r="I321" s="23" t="str">
        <f t="shared" ca="1" si="324"/>
        <v xml:space="preserve"> </v>
      </c>
      <c r="J321" s="23" t="str">
        <f t="shared" ca="1" si="324"/>
        <v xml:space="preserve"> </v>
      </c>
      <c r="K321" s="23" t="str">
        <f t="shared" ca="1" si="324"/>
        <v xml:space="preserve"> </v>
      </c>
      <c r="L321" s="23"/>
      <c r="M321" s="25"/>
      <c r="AD321" s="20" t="str">
        <f t="shared" ca="1" si="320"/>
        <v>Пт 27.11.20  8.00 П-304</v>
      </c>
      <c r="AE321" s="20" t="str">
        <f t="shared" ca="1" si="320"/>
        <v>Пт 27.11.20  9.40 П-205</v>
      </c>
      <c r="AF321" s="20" t="str">
        <f t="shared" ca="1" si="320"/>
        <v>Пт 27.11.20 11.20 П-202</v>
      </c>
      <c r="AG321" s="20" t="str">
        <f t="shared" ca="1" si="320"/>
        <v/>
      </c>
      <c r="AH321" s="20" t="str">
        <f t="shared" ca="1" si="320"/>
        <v>Пт 27.11.20 13.30 П-402</v>
      </c>
      <c r="AI321" s="20" t="str">
        <f t="shared" ca="1" si="320"/>
        <v/>
      </c>
      <c r="AJ321" s="20" t="str">
        <f t="shared" ca="1" si="320"/>
        <v/>
      </c>
      <c r="AK321" s="20" t="e">
        <f>IF(#REF!=" ","",IF(#REF!="","",CONCATENATE($C321," ",#REF!," ",MID(#REF!,10,5))))</f>
        <v>#REF!</v>
      </c>
      <c r="AL321" s="20" t="str">
        <f t="shared" ca="1" si="265"/>
        <v/>
      </c>
      <c r="AM321" s="20" t="str">
        <f t="shared" si="265"/>
        <v/>
      </c>
      <c r="AN321" s="11" t="str">
        <f t="shared" ca="1" si="263"/>
        <v>Лило</v>
      </c>
      <c r="AO321" s="10" t="str">
        <f t="shared" ca="1" si="293"/>
        <v>Пт 27.11.20  8.00 П-304 Лило</v>
      </c>
      <c r="AP321" s="10" t="str">
        <f t="shared" ca="1" si="293"/>
        <v>Пт 27.11.20  9.40 П-205 Лило</v>
      </c>
      <c r="AQ321" s="10" t="str">
        <f t="shared" ca="1" si="293"/>
        <v>Пт 27.11.20 11.20 П-202 Лило</v>
      </c>
      <c r="AR321" s="10" t="str">
        <f t="shared" ca="1" si="293"/>
        <v/>
      </c>
      <c r="AS321" s="10" t="str">
        <f t="shared" ca="1" si="293"/>
        <v>Пт 27.11.20 13.30 П-402 Лило</v>
      </c>
      <c r="AT321" s="10" t="str">
        <f t="shared" ca="1" si="290"/>
        <v/>
      </c>
      <c r="AU321" s="10" t="str">
        <f t="shared" ca="1" si="290"/>
        <v/>
      </c>
      <c r="AV321" s="10" t="e">
        <f t="shared" si="290"/>
        <v>#REF!</v>
      </c>
      <c r="AW321" s="10" t="str">
        <f t="shared" ca="1" si="290"/>
        <v/>
      </c>
      <c r="AX321" s="10" t="str">
        <f t="shared" si="290"/>
        <v/>
      </c>
      <c r="AZ321" s="12">
        <f t="shared" ca="1" si="294"/>
        <v>321</v>
      </c>
      <c r="BA321" s="12">
        <f t="shared" ca="1" si="294"/>
        <v>321</v>
      </c>
      <c r="BB321" s="12">
        <f t="shared" ca="1" si="294"/>
        <v>321</v>
      </c>
      <c r="BC321" s="12" t="str">
        <f t="shared" ca="1" si="294"/>
        <v/>
      </c>
      <c r="BD321" s="12">
        <f t="shared" ca="1" si="294"/>
        <v>321</v>
      </c>
      <c r="BE321" s="12" t="str">
        <f t="shared" ca="1" si="291"/>
        <v/>
      </c>
      <c r="BF321" s="12" t="str">
        <f t="shared" ca="1" si="291"/>
        <v/>
      </c>
      <c r="BG321" s="12" t="e">
        <f t="shared" si="291"/>
        <v>#REF!</v>
      </c>
      <c r="BH321" s="12" t="str">
        <f t="shared" ca="1" si="291"/>
        <v/>
      </c>
      <c r="BI321" s="12" t="str">
        <f t="shared" si="291"/>
        <v/>
      </c>
    </row>
    <row r="322" spans="1:61" ht="23.25" customHeight="1" x14ac:dyDescent="0.2">
      <c r="A322" s="1">
        <f ca="1">IF(COUNTIF($D322:$L322," ")=10,"",IF(VLOOKUP(MAX($A$1:A321),$A$1:C321,3,FALSE)=0,"",MAX($A$1:A321)+1))</f>
        <v>322</v>
      </c>
      <c r="B322" s="13" t="str">
        <f>$B316</f>
        <v>Лило А.В.</v>
      </c>
      <c r="C322" s="2" t="str">
        <f ca="1">IF($B322="","",$R$7)</f>
        <v>Сб 28.11.20</v>
      </c>
      <c r="D322" s="23" t="str">
        <f t="shared" ref="D322:K322" ca="1" si="325">IF($B322&gt;"",IF(ISERROR(SEARCH($B322,S$7))," ",MID(S$7,FIND("%курс ",S$7,FIND($B322,S$7))+6,7)&amp;"
("&amp;MID(S$7,FIND("ауд.",S$7,FIND($B322,S$7))+4,FIND("№",S$7,FIND("ауд.",S$7,FIND($B322,S$7)))-(FIND("ауд.",S$7,FIND($B322,S$7))+4))&amp;")"),"")</f>
        <v>П -9 -1
(П-202)</v>
      </c>
      <c r="E322" s="23" t="str">
        <f t="shared" ca="1" si="325"/>
        <v>П -9 -1
(П-206)</v>
      </c>
      <c r="F322" s="23" t="str">
        <f t="shared" ca="1" si="325"/>
        <v>П -9 -1
(П-205)</v>
      </c>
      <c r="G322" s="23" t="str">
        <f t="shared" ca="1" si="325"/>
        <v xml:space="preserve"> </v>
      </c>
      <c r="H322" s="23" t="str">
        <f t="shared" ca="1" si="325"/>
        <v xml:space="preserve"> </v>
      </c>
      <c r="I322" s="23" t="str">
        <f t="shared" ca="1" si="325"/>
        <v xml:space="preserve"> </v>
      </c>
      <c r="J322" s="23" t="str">
        <f t="shared" ca="1" si="325"/>
        <v xml:space="preserve"> </v>
      </c>
      <c r="K322" s="23" t="str">
        <f t="shared" ca="1" si="325"/>
        <v xml:space="preserve"> </v>
      </c>
      <c r="L322" s="23"/>
      <c r="M322" s="17"/>
      <c r="AD322" s="20" t="str">
        <f t="shared" ca="1" si="320"/>
        <v>Сб 28.11.20  8.00 П-202</v>
      </c>
      <c r="AE322" s="20" t="str">
        <f t="shared" ca="1" si="320"/>
        <v>Сб 28.11.20  9.40 П-206</v>
      </c>
      <c r="AF322" s="20" t="str">
        <f t="shared" ca="1" si="320"/>
        <v>Сб 28.11.20 11.20 П-205</v>
      </c>
      <c r="AG322" s="20" t="str">
        <f t="shared" ca="1" si="320"/>
        <v/>
      </c>
      <c r="AH322" s="20" t="str">
        <f t="shared" ca="1" si="320"/>
        <v/>
      </c>
      <c r="AI322" s="20" t="str">
        <f t="shared" ca="1" si="320"/>
        <v/>
      </c>
      <c r="AJ322" s="20" t="str">
        <f t="shared" ca="1" si="320"/>
        <v/>
      </c>
      <c r="AK322" s="20" t="e">
        <f>IF(#REF!=" ","",IF(#REF!="","",CONCATENATE($C322," ",#REF!," ",MID(#REF!,10,5))))</f>
        <v>#REF!</v>
      </c>
      <c r="AL322" s="20" t="str">
        <f t="shared" ca="1" si="265"/>
        <v/>
      </c>
      <c r="AM322" s="20" t="str">
        <f t="shared" si="265"/>
        <v/>
      </c>
      <c r="AN322" s="11" t="str">
        <f t="shared" ref="AN322:AN385" ca="1" si="326">IF(COUNTBLANK(AD322:AM322)=10,"",MID($B322,1,FIND(" ",$B322)-1))</f>
        <v>Лило</v>
      </c>
      <c r="AO322" s="10" t="str">
        <f t="shared" ca="1" si="293"/>
        <v>Сб 28.11.20  8.00 П-202 Лило</v>
      </c>
      <c r="AP322" s="10" t="str">
        <f t="shared" ca="1" si="293"/>
        <v>Сб 28.11.20  9.40 П-206 Лило</v>
      </c>
      <c r="AQ322" s="10" t="str">
        <f t="shared" ca="1" si="293"/>
        <v>Сб 28.11.20 11.20 П-205 Лило</v>
      </c>
      <c r="AR322" s="10" t="str">
        <f t="shared" ca="1" si="293"/>
        <v/>
      </c>
      <c r="AS322" s="10" t="str">
        <f t="shared" ca="1" si="293"/>
        <v/>
      </c>
      <c r="AT322" s="10" t="str">
        <f t="shared" ca="1" si="290"/>
        <v/>
      </c>
      <c r="AU322" s="10" t="str">
        <f t="shared" ca="1" si="290"/>
        <v/>
      </c>
      <c r="AV322" s="10" t="e">
        <f t="shared" si="290"/>
        <v>#REF!</v>
      </c>
      <c r="AW322" s="10" t="str">
        <f t="shared" ca="1" si="290"/>
        <v/>
      </c>
      <c r="AX322" s="10" t="str">
        <f t="shared" si="290"/>
        <v/>
      </c>
      <c r="AZ322" s="12">
        <f t="shared" ca="1" si="294"/>
        <v>322</v>
      </c>
      <c r="BA322" s="12">
        <f t="shared" ca="1" si="294"/>
        <v>322</v>
      </c>
      <c r="BB322" s="12">
        <f t="shared" ca="1" si="294"/>
        <v>322</v>
      </c>
      <c r="BC322" s="12" t="str">
        <f t="shared" ca="1" si="294"/>
        <v/>
      </c>
      <c r="BD322" s="12" t="str">
        <f t="shared" ca="1" si="294"/>
        <v/>
      </c>
      <c r="BE322" s="12" t="str">
        <f t="shared" ca="1" si="291"/>
        <v/>
      </c>
      <c r="BF322" s="12" t="str">
        <f t="shared" ca="1" si="291"/>
        <v/>
      </c>
      <c r="BG322" s="12" t="e">
        <f t="shared" si="291"/>
        <v>#REF!</v>
      </c>
      <c r="BH322" s="12" t="str">
        <f t="shared" ca="1" si="291"/>
        <v/>
      </c>
      <c r="BI322" s="12" t="str">
        <f t="shared" si="291"/>
        <v/>
      </c>
    </row>
    <row r="323" spans="1:61" ht="23.25" customHeight="1" x14ac:dyDescent="0.2">
      <c r="A323" s="1">
        <f ca="1">IF(COUNTIF($D323:$L323," ")=10,"",IF(VLOOKUP(MAX($A$1:A322),$A$1:C322,3,FALSE)=0,"",MAX($A$1:A322)+1))</f>
        <v>323</v>
      </c>
      <c r="B323" s="13" t="str">
        <f>$B316</f>
        <v>Лило А.В.</v>
      </c>
      <c r="C323" s="2" t="str">
        <f ca="1">IF($B323="","",$R$8)</f>
        <v>Вс 29.11.20</v>
      </c>
      <c r="D323" s="23" t="str">
        <f t="shared" ref="D323:K323" ca="1" si="327">IF($B323&gt;"",IF(ISERROR(SEARCH($B323,S$8))," ",MID(S$8,FIND("%курс ",S$8,FIND($B323,S$8))+6,7)&amp;"
("&amp;MID(S$8,FIND("ауд.",S$8,FIND($B323,S$8))+4,FIND("№",S$8,FIND("ауд.",S$8,FIND($B323,S$8)))-(FIND("ауд.",S$8,FIND($B323,S$8))+4))&amp;")"),"")</f>
        <v xml:space="preserve"> </v>
      </c>
      <c r="E323" s="23" t="str">
        <f t="shared" ca="1" si="327"/>
        <v xml:space="preserve"> </v>
      </c>
      <c r="F323" s="23" t="str">
        <f t="shared" ca="1" si="327"/>
        <v xml:space="preserve"> </v>
      </c>
      <c r="G323" s="23" t="str">
        <f t="shared" ca="1" si="327"/>
        <v xml:space="preserve"> </v>
      </c>
      <c r="H323" s="23" t="str">
        <f t="shared" ca="1" si="327"/>
        <v xml:space="preserve"> </v>
      </c>
      <c r="I323" s="23" t="str">
        <f t="shared" ca="1" si="327"/>
        <v xml:space="preserve"> </v>
      </c>
      <c r="J323" s="23" t="str">
        <f t="shared" ca="1" si="327"/>
        <v xml:space="preserve"> </v>
      </c>
      <c r="K323" s="23" t="str">
        <f t="shared" ca="1" si="327"/>
        <v xml:space="preserve"> </v>
      </c>
      <c r="L323" s="23"/>
      <c r="M323" s="25"/>
      <c r="AD323" s="20" t="str">
        <f t="shared" ca="1" si="320"/>
        <v/>
      </c>
      <c r="AE323" s="20" t="str">
        <f t="shared" ca="1" si="320"/>
        <v/>
      </c>
      <c r="AF323" s="20" t="str">
        <f t="shared" ca="1" si="320"/>
        <v/>
      </c>
      <c r="AG323" s="20" t="str">
        <f t="shared" ca="1" si="320"/>
        <v/>
      </c>
      <c r="AH323" s="20" t="str">
        <f t="shared" ca="1" si="320"/>
        <v/>
      </c>
      <c r="AI323" s="20" t="str">
        <f t="shared" ca="1" si="320"/>
        <v/>
      </c>
      <c r="AJ323" s="20" t="str">
        <f t="shared" ca="1" si="320"/>
        <v/>
      </c>
      <c r="AK323" s="20" t="e">
        <f>IF(#REF!=" ","",IF(#REF!="","",CONCATENATE($C323," ",#REF!," ",MID(#REF!,10,5))))</f>
        <v>#REF!</v>
      </c>
      <c r="AL323" s="20" t="str">
        <f t="shared" ref="AL323:AM386" ca="1" si="328">IF(K323=" ","",IF(K323="","",CONCATENATE($C323," ",K$1," ",MID(K323,10,5))))</f>
        <v/>
      </c>
      <c r="AM323" s="20" t="str">
        <f t="shared" si="328"/>
        <v/>
      </c>
      <c r="AN323" s="11" t="str">
        <f t="shared" ca="1" si="326"/>
        <v>Лило</v>
      </c>
      <c r="AO323" s="10" t="str">
        <f t="shared" ca="1" si="293"/>
        <v/>
      </c>
      <c r="AP323" s="10" t="str">
        <f t="shared" ca="1" si="293"/>
        <v/>
      </c>
      <c r="AQ323" s="10" t="str">
        <f t="shared" ca="1" si="293"/>
        <v/>
      </c>
      <c r="AR323" s="10" t="str">
        <f t="shared" ca="1" si="293"/>
        <v/>
      </c>
      <c r="AS323" s="10" t="str">
        <f t="shared" ca="1" si="293"/>
        <v/>
      </c>
      <c r="AT323" s="10" t="str">
        <f t="shared" ca="1" si="290"/>
        <v/>
      </c>
      <c r="AU323" s="10" t="str">
        <f t="shared" ca="1" si="290"/>
        <v/>
      </c>
      <c r="AV323" s="10" t="e">
        <f t="shared" si="290"/>
        <v>#REF!</v>
      </c>
      <c r="AW323" s="10" t="str">
        <f t="shared" ca="1" si="290"/>
        <v/>
      </c>
      <c r="AX323" s="10" t="str">
        <f t="shared" si="290"/>
        <v/>
      </c>
      <c r="AZ323" s="12" t="str">
        <f t="shared" ca="1" si="294"/>
        <v/>
      </c>
      <c r="BA323" s="12" t="str">
        <f t="shared" ca="1" si="294"/>
        <v/>
      </c>
      <c r="BB323" s="12" t="str">
        <f t="shared" ca="1" si="294"/>
        <v/>
      </c>
      <c r="BC323" s="12" t="str">
        <f t="shared" ca="1" si="294"/>
        <v/>
      </c>
      <c r="BD323" s="12" t="str">
        <f t="shared" ca="1" si="294"/>
        <v/>
      </c>
      <c r="BE323" s="12" t="str">
        <f t="shared" ca="1" si="291"/>
        <v/>
      </c>
      <c r="BF323" s="12" t="str">
        <f t="shared" ca="1" si="291"/>
        <v/>
      </c>
      <c r="BG323" s="12" t="e">
        <f t="shared" si="291"/>
        <v>#REF!</v>
      </c>
      <c r="BH323" s="12" t="str">
        <f t="shared" ca="1" si="291"/>
        <v/>
      </c>
      <c r="BI323" s="12" t="str">
        <f t="shared" si="291"/>
        <v/>
      </c>
    </row>
    <row r="324" spans="1:61" ht="23.25" customHeight="1" x14ac:dyDescent="0.2">
      <c r="A324" s="1">
        <f ca="1">IF(COUNTIF($D324:$L324," ")=10,"",IF(VLOOKUP(MAX($A$1:A323),$A$1:C323,3,FALSE)=0,"",MAX($A$1:A323)+1))</f>
        <v>324</v>
      </c>
      <c r="C324" s="2"/>
      <c r="D324" s="23"/>
      <c r="E324" s="23"/>
      <c r="F324" s="23"/>
      <c r="G324" s="23"/>
      <c r="H324" s="23"/>
      <c r="I324" s="23"/>
      <c r="J324" s="23"/>
      <c r="K324" s="23"/>
      <c r="L324" s="23"/>
      <c r="M324" s="25"/>
      <c r="AD324" s="20"/>
      <c r="AE324" s="20"/>
      <c r="AF324" s="20"/>
      <c r="AG324" s="20"/>
      <c r="AH324" s="20"/>
      <c r="AI324" s="20"/>
      <c r="AJ324" s="20"/>
      <c r="AK324" s="20"/>
      <c r="AL324" s="20"/>
      <c r="AM324" s="20"/>
      <c r="AN324" s="11" t="str">
        <f t="shared" si="326"/>
        <v/>
      </c>
      <c r="AO324" s="10" t="str">
        <f t="shared" si="293"/>
        <v/>
      </c>
      <c r="AP324" s="10" t="str">
        <f t="shared" si="293"/>
        <v/>
      </c>
      <c r="AQ324" s="10" t="str">
        <f t="shared" si="293"/>
        <v/>
      </c>
      <c r="AR324" s="10" t="str">
        <f t="shared" si="293"/>
        <v/>
      </c>
      <c r="AS324" s="10" t="str">
        <f t="shared" si="293"/>
        <v/>
      </c>
      <c r="AT324" s="10" t="str">
        <f t="shared" si="290"/>
        <v/>
      </c>
      <c r="AU324" s="10" t="str">
        <f t="shared" si="290"/>
        <v/>
      </c>
      <c r="AV324" s="10" t="str">
        <f t="shared" si="290"/>
        <v/>
      </c>
      <c r="AW324" s="10" t="str">
        <f t="shared" si="290"/>
        <v/>
      </c>
      <c r="AX324" s="10" t="str">
        <f t="shared" si="290"/>
        <v/>
      </c>
      <c r="AZ324" s="12" t="str">
        <f t="shared" si="294"/>
        <v/>
      </c>
      <c r="BA324" s="12" t="str">
        <f t="shared" si="294"/>
        <v/>
      </c>
      <c r="BB324" s="12" t="str">
        <f t="shared" si="294"/>
        <v/>
      </c>
      <c r="BC324" s="12" t="str">
        <f t="shared" si="294"/>
        <v/>
      </c>
      <c r="BD324" s="12" t="str">
        <f t="shared" si="294"/>
        <v/>
      </c>
      <c r="BE324" s="12" t="str">
        <f t="shared" si="291"/>
        <v/>
      </c>
      <c r="BF324" s="12" t="str">
        <f t="shared" si="291"/>
        <v/>
      </c>
      <c r="BG324" s="12" t="str">
        <f t="shared" si="291"/>
        <v/>
      </c>
      <c r="BH324" s="12" t="str">
        <f t="shared" si="291"/>
        <v/>
      </c>
      <c r="BI324" s="12" t="str">
        <f t="shared" si="291"/>
        <v/>
      </c>
    </row>
    <row r="325" spans="1:61" ht="23.25" customHeight="1" x14ac:dyDescent="0.2">
      <c r="A325" s="1">
        <f ca="1">IF(COUNTIF($D326:$L332," ")=70,"",MAX($A$1:A324)+1)</f>
        <v>325</v>
      </c>
      <c r="B325" s="2" t="str">
        <f>IF($C325="","",$C325)</f>
        <v>Лысаченко Е.Н.</v>
      </c>
      <c r="C325" s="3" t="str">
        <f>IF(ISERROR(VLOOKUP((ROW()-1)/9+1,'[1]Преподавательский состав'!$A$2:$B$181,2,FALSE)),"",VLOOKUP((ROW()-1)/9+1,'[1]Преподавательский состав'!$A$2:$B$181,2,FALSE))</f>
        <v>Лысаченко Е.Н.</v>
      </c>
      <c r="D325" s="3" t="str">
        <f>IF($C325="","",T(" 8.00"))</f>
        <v xml:space="preserve"> 8.00</v>
      </c>
      <c r="E325" s="3" t="str">
        <f>IF($C325="","",T(" 9.40"))</f>
        <v xml:space="preserve"> 9.40</v>
      </c>
      <c r="F325" s="3" t="str">
        <f>IF($C325="","",T("11.20"))</f>
        <v>11.20</v>
      </c>
      <c r="G325" s="4" t="str">
        <f>IF($C325="","",T(""))</f>
        <v/>
      </c>
      <c r="H325" s="4" t="str">
        <f>IF($C325="","",T("13.30"))</f>
        <v>13.30</v>
      </c>
      <c r="I325" s="4" t="str">
        <f>IF($C325="","",T("15.10"))</f>
        <v>15.10</v>
      </c>
      <c r="J325" s="3" t="str">
        <f>IF($C325="","",T("17.00"))</f>
        <v>17.00</v>
      </c>
      <c r="K325" s="3" t="str">
        <f>IF($C325="","",T("18.40"))</f>
        <v>18.40</v>
      </c>
      <c r="L325" s="3"/>
      <c r="M325" s="25"/>
      <c r="AD325" s="20"/>
      <c r="AE325" s="20"/>
      <c r="AF325" s="20"/>
      <c r="AG325" s="20"/>
      <c r="AH325" s="20"/>
      <c r="AI325" s="20"/>
      <c r="AJ325" s="20"/>
      <c r="AK325" s="20"/>
      <c r="AL325" s="20"/>
      <c r="AM325" s="20"/>
      <c r="AN325" s="11" t="str">
        <f t="shared" si="326"/>
        <v/>
      </c>
      <c r="AO325" s="10" t="str">
        <f t="shared" si="293"/>
        <v/>
      </c>
      <c r="AP325" s="10" t="str">
        <f t="shared" si="293"/>
        <v/>
      </c>
      <c r="AQ325" s="10" t="str">
        <f t="shared" si="293"/>
        <v/>
      </c>
      <c r="AR325" s="10" t="str">
        <f t="shared" si="293"/>
        <v/>
      </c>
      <c r="AS325" s="10" t="str">
        <f t="shared" si="293"/>
        <v/>
      </c>
      <c r="AT325" s="10" t="str">
        <f t="shared" si="290"/>
        <v/>
      </c>
      <c r="AU325" s="10" t="str">
        <f t="shared" si="290"/>
        <v/>
      </c>
      <c r="AV325" s="10" t="str">
        <f t="shared" si="290"/>
        <v/>
      </c>
      <c r="AW325" s="10" t="str">
        <f t="shared" si="290"/>
        <v/>
      </c>
      <c r="AX325" s="10" t="str">
        <f t="shared" si="290"/>
        <v/>
      </c>
      <c r="AZ325" s="12" t="str">
        <f t="shared" si="294"/>
        <v/>
      </c>
      <c r="BA325" s="12" t="str">
        <f t="shared" si="294"/>
        <v/>
      </c>
      <c r="BB325" s="12" t="str">
        <f t="shared" si="294"/>
        <v/>
      </c>
      <c r="BC325" s="12" t="str">
        <f t="shared" si="294"/>
        <v/>
      </c>
      <c r="BD325" s="12" t="str">
        <f t="shared" si="294"/>
        <v/>
      </c>
      <c r="BE325" s="12" t="str">
        <f t="shared" si="291"/>
        <v/>
      </c>
      <c r="BF325" s="12" t="str">
        <f t="shared" si="291"/>
        <v/>
      </c>
      <c r="BG325" s="12" t="str">
        <f t="shared" si="291"/>
        <v/>
      </c>
      <c r="BH325" s="12" t="str">
        <f t="shared" si="291"/>
        <v/>
      </c>
      <c r="BI325" s="12" t="str">
        <f t="shared" si="291"/>
        <v/>
      </c>
    </row>
    <row r="326" spans="1:61" ht="23.25" customHeight="1" x14ac:dyDescent="0.2">
      <c r="A326" s="1">
        <f ca="1">IF(COUNTIF($D326:$L326," ")=10,"",IF(VLOOKUP(MAX($A$1:A325),$A$1:C325,3,FALSE)=0,"",MAX($A$1:A325)+1))</f>
        <v>326</v>
      </c>
      <c r="B326" s="13" t="str">
        <f>$B325</f>
        <v>Лысаченко Е.Н.</v>
      </c>
      <c r="C326" s="2" t="str">
        <f ca="1">IF($B326="","",$R$2)</f>
        <v>Пн 23.11.20</v>
      </c>
      <c r="D326" s="14" t="str">
        <f t="shared" ref="D326:K326" ca="1" si="329">IF($B326&gt;"",IF(ISERROR(SEARCH($B326,S$2))," ",MID(S$2,FIND("%курс ",S$2,FIND($B326,S$2))+6,7)&amp;"
("&amp;MID(S$2,FIND("ауд.",S$2,FIND($B326,S$2))+4,FIND("№",S$2,FIND("ауд.",S$2,FIND($B326,S$2)))-(FIND("ауд.",S$2,FIND($B326,S$2))+4))&amp;")"),"")</f>
        <v xml:space="preserve"> </v>
      </c>
      <c r="E326" s="14" t="str">
        <f t="shared" ca="1" si="329"/>
        <v xml:space="preserve"> </v>
      </c>
      <c r="F326" s="14" t="str">
        <f t="shared" ca="1" si="329"/>
        <v xml:space="preserve"> </v>
      </c>
      <c r="G326" s="14" t="str">
        <f t="shared" ca="1" si="329"/>
        <v xml:space="preserve"> </v>
      </c>
      <c r="H326" s="14" t="str">
        <f t="shared" ca="1" si="329"/>
        <v xml:space="preserve"> </v>
      </c>
      <c r="I326" s="14" t="str">
        <f t="shared" ca="1" si="329"/>
        <v>П -11-1
(П-102)</v>
      </c>
      <c r="J326" s="14" t="str">
        <f t="shared" ca="1" si="329"/>
        <v>П -11-1
(П-107)</v>
      </c>
      <c r="K326" s="14" t="str">
        <f t="shared" ca="1" si="329"/>
        <v>П -11-1
(П-102)</v>
      </c>
      <c r="L326" s="14"/>
      <c r="M326" s="25"/>
      <c r="AD326" s="20" t="str">
        <f t="shared" ref="AD326:AJ332" ca="1" si="330">IF(D326=" ","",IF(D326="","",CONCATENATE($C326," ",D$1," ",MID(D326,10,5))))</f>
        <v/>
      </c>
      <c r="AE326" s="20" t="str">
        <f t="shared" ca="1" si="330"/>
        <v/>
      </c>
      <c r="AF326" s="20" t="str">
        <f t="shared" ca="1" si="330"/>
        <v/>
      </c>
      <c r="AG326" s="20" t="str">
        <f t="shared" ca="1" si="330"/>
        <v/>
      </c>
      <c r="AH326" s="20" t="str">
        <f t="shared" ca="1" si="330"/>
        <v/>
      </c>
      <c r="AI326" s="20" t="str">
        <f t="shared" ca="1" si="330"/>
        <v>Пн 23.11.20 15.10 П-102</v>
      </c>
      <c r="AJ326" s="20" t="str">
        <f t="shared" ca="1" si="330"/>
        <v>Пн 23.11.20 17.00 П-107</v>
      </c>
      <c r="AK326" s="20" t="e">
        <f>IF(#REF!=" ","",IF(#REF!="","",CONCATENATE($C326," ",#REF!," ",MID(#REF!,10,5))))</f>
        <v>#REF!</v>
      </c>
      <c r="AL326" s="20" t="str">
        <f t="shared" ca="1" si="328"/>
        <v>Пн 23.11.20 18.40 П-102</v>
      </c>
      <c r="AM326" s="20" t="str">
        <f t="shared" si="328"/>
        <v/>
      </c>
      <c r="AN326" s="11" t="str">
        <f t="shared" ca="1" si="326"/>
        <v>Лысаченко</v>
      </c>
      <c r="AO326" s="10" t="str">
        <f t="shared" ca="1" si="293"/>
        <v/>
      </c>
      <c r="AP326" s="10" t="str">
        <f t="shared" ca="1" si="293"/>
        <v/>
      </c>
      <c r="AQ326" s="10" t="str">
        <f t="shared" ca="1" si="293"/>
        <v/>
      </c>
      <c r="AR326" s="10" t="str">
        <f t="shared" ca="1" si="293"/>
        <v/>
      </c>
      <c r="AS326" s="10" t="str">
        <f t="shared" ca="1" si="293"/>
        <v/>
      </c>
      <c r="AT326" s="10" t="str">
        <f t="shared" ca="1" si="290"/>
        <v>Пн 23.11.20 15.10 П-102 Лысаченко</v>
      </c>
      <c r="AU326" s="10" t="str">
        <f t="shared" ca="1" si="290"/>
        <v>Пн 23.11.20 17.00 П-107 Лысаченко</v>
      </c>
      <c r="AV326" s="10" t="e">
        <f t="shared" si="290"/>
        <v>#REF!</v>
      </c>
      <c r="AW326" s="10" t="str">
        <f t="shared" ca="1" si="290"/>
        <v>Пн 23.11.20 18.40 П-102 Лысаченко</v>
      </c>
      <c r="AX326" s="10" t="str">
        <f t="shared" si="290"/>
        <v/>
      </c>
      <c r="AZ326" s="12" t="str">
        <f t="shared" ca="1" si="294"/>
        <v/>
      </c>
      <c r="BA326" s="12" t="str">
        <f t="shared" ca="1" si="294"/>
        <v/>
      </c>
      <c r="BB326" s="12" t="str">
        <f t="shared" ca="1" si="294"/>
        <v/>
      </c>
      <c r="BC326" s="12" t="str">
        <f t="shared" ca="1" si="294"/>
        <v/>
      </c>
      <c r="BD326" s="12" t="str">
        <f t="shared" ca="1" si="294"/>
        <v/>
      </c>
      <c r="BE326" s="12">
        <f t="shared" ca="1" si="291"/>
        <v>326</v>
      </c>
      <c r="BF326" s="12">
        <f t="shared" ca="1" si="291"/>
        <v>326</v>
      </c>
      <c r="BG326" s="12" t="e">
        <f t="shared" si="291"/>
        <v>#REF!</v>
      </c>
      <c r="BH326" s="12">
        <f t="shared" ca="1" si="291"/>
        <v>326</v>
      </c>
      <c r="BI326" s="12" t="str">
        <f t="shared" si="291"/>
        <v/>
      </c>
    </row>
    <row r="327" spans="1:61" ht="23.25" customHeight="1" x14ac:dyDescent="0.2">
      <c r="A327" s="1">
        <f ca="1">IF(COUNTIF($D327:$L327," ")=10,"",IF(VLOOKUP(MAX($A$1:A326),$A$1:C326,3,FALSE)=0,"",MAX($A$1:A326)+1))</f>
        <v>327</v>
      </c>
      <c r="B327" s="13" t="str">
        <f>$B325</f>
        <v>Лысаченко Е.Н.</v>
      </c>
      <c r="C327" s="2" t="str">
        <f ca="1">IF($B327="","",$R$3)</f>
        <v>Вт 24.11.20</v>
      </c>
      <c r="D327" s="14" t="str">
        <f t="shared" ref="D327:K327" ca="1" si="331">IF($B327&gt;"",IF(ISERROR(SEARCH($B327,S$3))," ",MID(S$3,FIND("%курс ",S$3,FIND($B327,S$3))+6,7)&amp;"
("&amp;MID(S$3,FIND("ауд.",S$3,FIND($B327,S$3))+4,FIND("№",S$3,FIND("ауд.",S$3,FIND($B327,S$3)))-(FIND("ауд.",S$3,FIND($B327,S$3))+4))&amp;")"),"")</f>
        <v xml:space="preserve"> </v>
      </c>
      <c r="E327" s="14" t="str">
        <f t="shared" ca="1" si="331"/>
        <v xml:space="preserve"> </v>
      </c>
      <c r="F327" s="14" t="str">
        <f t="shared" ca="1" si="331"/>
        <v xml:space="preserve"> </v>
      </c>
      <c r="G327" s="14" t="str">
        <f t="shared" ca="1" si="331"/>
        <v xml:space="preserve"> </v>
      </c>
      <c r="H327" s="14" t="str">
        <f t="shared" ca="1" si="331"/>
        <v xml:space="preserve"> </v>
      </c>
      <c r="I327" s="14" t="str">
        <f t="shared" ca="1" si="331"/>
        <v xml:space="preserve"> </v>
      </c>
      <c r="J327" s="14" t="str">
        <f t="shared" ca="1" si="331"/>
        <v xml:space="preserve"> </v>
      </c>
      <c r="K327" s="14" t="str">
        <f t="shared" ca="1" si="331"/>
        <v>П -11-1
(П-310)</v>
      </c>
      <c r="L327" s="14"/>
      <c r="M327" s="25"/>
      <c r="AD327" s="20" t="str">
        <f t="shared" ca="1" si="330"/>
        <v/>
      </c>
      <c r="AE327" s="20" t="str">
        <f t="shared" ca="1" si="330"/>
        <v/>
      </c>
      <c r="AF327" s="20" t="str">
        <f t="shared" ca="1" si="330"/>
        <v/>
      </c>
      <c r="AG327" s="20" t="str">
        <f t="shared" ca="1" si="330"/>
        <v/>
      </c>
      <c r="AH327" s="20" t="str">
        <f t="shared" ca="1" si="330"/>
        <v/>
      </c>
      <c r="AI327" s="20" t="str">
        <f t="shared" ca="1" si="330"/>
        <v/>
      </c>
      <c r="AJ327" s="20" t="str">
        <f t="shared" ca="1" si="330"/>
        <v/>
      </c>
      <c r="AK327" s="20" t="e">
        <f>IF(#REF!=" ","",IF(#REF!="","",CONCATENATE($C327," ",#REF!," ",MID(#REF!,10,5))))</f>
        <v>#REF!</v>
      </c>
      <c r="AL327" s="20" t="str">
        <f t="shared" ca="1" si="328"/>
        <v>Вт 24.11.20 18.40 П-310</v>
      </c>
      <c r="AM327" s="20" t="str">
        <f t="shared" si="328"/>
        <v/>
      </c>
      <c r="AN327" s="11" t="str">
        <f t="shared" ca="1" si="326"/>
        <v>Лысаченко</v>
      </c>
      <c r="AO327" s="10" t="str">
        <f t="shared" ca="1" si="293"/>
        <v/>
      </c>
      <c r="AP327" s="10" t="str">
        <f t="shared" ca="1" si="293"/>
        <v/>
      </c>
      <c r="AQ327" s="10" t="str">
        <f t="shared" ca="1" si="293"/>
        <v/>
      </c>
      <c r="AR327" s="10" t="str">
        <f t="shared" ca="1" si="293"/>
        <v/>
      </c>
      <c r="AS327" s="10" t="str">
        <f t="shared" ca="1" si="293"/>
        <v/>
      </c>
      <c r="AT327" s="10" t="str">
        <f t="shared" ca="1" si="290"/>
        <v/>
      </c>
      <c r="AU327" s="10" t="str">
        <f t="shared" ca="1" si="290"/>
        <v/>
      </c>
      <c r="AV327" s="10" t="e">
        <f t="shared" si="290"/>
        <v>#REF!</v>
      </c>
      <c r="AW327" s="10" t="str">
        <f t="shared" ca="1" si="290"/>
        <v>Вт 24.11.20 18.40 П-310 Лысаченко</v>
      </c>
      <c r="AX327" s="10" t="str">
        <f t="shared" si="290"/>
        <v/>
      </c>
      <c r="AZ327" s="12" t="str">
        <f t="shared" ca="1" si="294"/>
        <v/>
      </c>
      <c r="BA327" s="12" t="str">
        <f t="shared" ca="1" si="294"/>
        <v/>
      </c>
      <c r="BB327" s="12" t="str">
        <f t="shared" ca="1" si="294"/>
        <v/>
      </c>
      <c r="BC327" s="12" t="str">
        <f t="shared" ca="1" si="294"/>
        <v/>
      </c>
      <c r="BD327" s="12" t="str">
        <f t="shared" ca="1" si="294"/>
        <v/>
      </c>
      <c r="BE327" s="12" t="str">
        <f t="shared" ca="1" si="291"/>
        <v/>
      </c>
      <c r="BF327" s="12" t="str">
        <f t="shared" ca="1" si="291"/>
        <v/>
      </c>
      <c r="BG327" s="12" t="e">
        <f t="shared" si="291"/>
        <v>#REF!</v>
      </c>
      <c r="BH327" s="12">
        <f t="shared" ca="1" si="291"/>
        <v>327</v>
      </c>
      <c r="BI327" s="12" t="str">
        <f t="shared" si="291"/>
        <v/>
      </c>
    </row>
    <row r="328" spans="1:61" ht="23.25" customHeight="1" x14ac:dyDescent="0.2">
      <c r="A328" s="1">
        <f ca="1">IF(COUNTIF($D328:$L328," ")=10,"",IF(VLOOKUP(MAX($A$1:A327),$A$1:C327,3,FALSE)=0,"",MAX($A$1:A327)+1))</f>
        <v>328</v>
      </c>
      <c r="B328" s="13" t="str">
        <f>$B325</f>
        <v>Лысаченко Е.Н.</v>
      </c>
      <c r="C328" s="2" t="str">
        <f ca="1">IF($B328="","",$R$4)</f>
        <v>Ср 25.11.20</v>
      </c>
      <c r="D328" s="14" t="str">
        <f t="shared" ref="D328:K328" ca="1" si="332">IF($B328&gt;"",IF(ISERROR(SEARCH($B328,S$4))," ",MID(S$4,FIND("%курс ",S$4,FIND($B328,S$4))+6,7)&amp;"
("&amp;MID(S$4,FIND("ауд.",S$4,FIND($B328,S$4))+4,FIND("№",S$4,FIND("ауд.",S$4,FIND($B328,S$4)))-(FIND("ауд.",S$4,FIND($B328,S$4))+4))&amp;")"),"")</f>
        <v xml:space="preserve"> </v>
      </c>
      <c r="E328" s="14" t="str">
        <f t="shared" ca="1" si="332"/>
        <v xml:space="preserve"> </v>
      </c>
      <c r="F328" s="14" t="str">
        <f t="shared" ca="1" si="332"/>
        <v xml:space="preserve"> </v>
      </c>
      <c r="G328" s="14" t="str">
        <f t="shared" ca="1" si="332"/>
        <v xml:space="preserve"> </v>
      </c>
      <c r="H328" s="14" t="str">
        <f t="shared" ca="1" si="332"/>
        <v xml:space="preserve"> </v>
      </c>
      <c r="I328" s="14" t="str">
        <f t="shared" ca="1" si="332"/>
        <v>П -11-1
(П-202)</v>
      </c>
      <c r="J328" s="14" t="str">
        <f t="shared" ca="1" si="332"/>
        <v>П -11-1
(П-205)</v>
      </c>
      <c r="K328" s="14" t="str">
        <f t="shared" ca="1" si="332"/>
        <v>С -9 -2
(ДОТ)</v>
      </c>
      <c r="L328" s="14"/>
      <c r="M328" s="25"/>
      <c r="AD328" s="20" t="str">
        <f t="shared" ca="1" si="330"/>
        <v/>
      </c>
      <c r="AE328" s="20" t="str">
        <f t="shared" ca="1" si="330"/>
        <v/>
      </c>
      <c r="AF328" s="20" t="str">
        <f t="shared" ca="1" si="330"/>
        <v/>
      </c>
      <c r="AG328" s="20" t="str">
        <f t="shared" ca="1" si="330"/>
        <v/>
      </c>
      <c r="AH328" s="20" t="str">
        <f t="shared" ca="1" si="330"/>
        <v/>
      </c>
      <c r="AI328" s="20" t="str">
        <f t="shared" ca="1" si="330"/>
        <v>Ср 25.11.20 15.10 П-202</v>
      </c>
      <c r="AJ328" s="20" t="str">
        <f t="shared" ca="1" si="330"/>
        <v>Ср 25.11.20 17.00 П-205</v>
      </c>
      <c r="AK328" s="20" t="e">
        <f>IF(#REF!=" ","",IF(#REF!="","",CONCATENATE($C328," ",#REF!," ",MID(#REF!,10,5))))</f>
        <v>#REF!</v>
      </c>
      <c r="AL328" s="20" t="str">
        <f t="shared" ca="1" si="328"/>
        <v>Ср 25.11.20 18.40 ДОТ)</v>
      </c>
      <c r="AM328" s="20" t="str">
        <f t="shared" si="328"/>
        <v/>
      </c>
      <c r="AN328" s="11" t="str">
        <f t="shared" ca="1" si="326"/>
        <v>Лысаченко</v>
      </c>
      <c r="AO328" s="10" t="str">
        <f t="shared" ca="1" si="293"/>
        <v/>
      </c>
      <c r="AP328" s="10" t="str">
        <f t="shared" ca="1" si="293"/>
        <v/>
      </c>
      <c r="AQ328" s="10" t="str">
        <f t="shared" ca="1" si="293"/>
        <v/>
      </c>
      <c r="AR328" s="10" t="str">
        <f t="shared" ca="1" si="293"/>
        <v/>
      </c>
      <c r="AS328" s="10" t="str">
        <f t="shared" ca="1" si="293"/>
        <v/>
      </c>
      <c r="AT328" s="10" t="str">
        <f t="shared" ca="1" si="290"/>
        <v>Ср 25.11.20 15.10 П-202 Лысаченко</v>
      </c>
      <c r="AU328" s="10" t="str">
        <f t="shared" ca="1" si="290"/>
        <v>Ср 25.11.20 17.00 П-205 Лысаченко</v>
      </c>
      <c r="AV328" s="10" t="e">
        <f t="shared" si="290"/>
        <v>#REF!</v>
      </c>
      <c r="AW328" s="10" t="str">
        <f t="shared" ca="1" si="290"/>
        <v>Ср 25.11.20 18.40 ДОТ) Лысаченко</v>
      </c>
      <c r="AX328" s="10" t="str">
        <f t="shared" si="290"/>
        <v/>
      </c>
      <c r="AZ328" s="12" t="str">
        <f t="shared" ca="1" si="294"/>
        <v/>
      </c>
      <c r="BA328" s="12" t="str">
        <f t="shared" ca="1" si="294"/>
        <v/>
      </c>
      <c r="BB328" s="12" t="str">
        <f t="shared" ca="1" si="294"/>
        <v/>
      </c>
      <c r="BC328" s="12" t="str">
        <f t="shared" ca="1" si="294"/>
        <v/>
      </c>
      <c r="BD328" s="12" t="str">
        <f t="shared" ca="1" si="294"/>
        <v/>
      </c>
      <c r="BE328" s="12">
        <f t="shared" ca="1" si="291"/>
        <v>328</v>
      </c>
      <c r="BF328" s="12">
        <f t="shared" ca="1" si="291"/>
        <v>328</v>
      </c>
      <c r="BG328" s="12" t="e">
        <f t="shared" si="291"/>
        <v>#REF!</v>
      </c>
      <c r="BH328" s="12">
        <f t="shared" ca="1" si="291"/>
        <v>328</v>
      </c>
      <c r="BI328" s="12" t="str">
        <f t="shared" si="291"/>
        <v/>
      </c>
    </row>
    <row r="329" spans="1:61" ht="23.25" customHeight="1" x14ac:dyDescent="0.2">
      <c r="A329" s="1">
        <f ca="1">IF(COUNTIF($D329:$L329," ")=10,"",IF(VLOOKUP(MAX($A$1:A328),$A$1:C328,3,FALSE)=0,"",MAX($A$1:A328)+1))</f>
        <v>329</v>
      </c>
      <c r="B329" s="13" t="str">
        <f>$B325</f>
        <v>Лысаченко Е.Н.</v>
      </c>
      <c r="C329" s="2" t="str">
        <f ca="1">IF($B329="","",$R$5)</f>
        <v>Чт 26.11.20</v>
      </c>
      <c r="D329" s="23" t="str">
        <f t="shared" ref="D329:K329" ca="1" si="333">IF($B329&gt;"",IF(ISERROR(SEARCH($B329,S$5))," ",MID(S$5,FIND("%курс ",S$5,FIND($B329,S$5))+6,7)&amp;"
("&amp;MID(S$5,FIND("ауд.",S$5,FIND($B329,S$5))+4,FIND("№",S$5,FIND("ауд.",S$5,FIND($B329,S$5)))-(FIND("ауд.",S$5,FIND($B329,S$5))+4))&amp;")"),"")</f>
        <v xml:space="preserve"> </v>
      </c>
      <c r="E329" s="23" t="str">
        <f t="shared" ca="1" si="333"/>
        <v xml:space="preserve"> </v>
      </c>
      <c r="F329" s="23" t="str">
        <f t="shared" ca="1" si="333"/>
        <v xml:space="preserve"> </v>
      </c>
      <c r="G329" s="23" t="str">
        <f t="shared" ca="1" si="333"/>
        <v xml:space="preserve"> </v>
      </c>
      <c r="H329" s="23" t="str">
        <f t="shared" ca="1" si="333"/>
        <v xml:space="preserve"> </v>
      </c>
      <c r="I329" s="23" t="str">
        <f t="shared" ca="1" si="333"/>
        <v>П -11-1
(П-102)</v>
      </c>
      <c r="J329" s="23" t="str">
        <f t="shared" ca="1" si="333"/>
        <v>С -9 -2
(ДОТ)</v>
      </c>
      <c r="K329" s="23" t="str">
        <f t="shared" ca="1" si="333"/>
        <v xml:space="preserve"> </v>
      </c>
      <c r="L329" s="23"/>
      <c r="M329" s="25"/>
      <c r="AD329" s="20" t="str">
        <f t="shared" ca="1" si="330"/>
        <v/>
      </c>
      <c r="AE329" s="20" t="str">
        <f t="shared" ca="1" si="330"/>
        <v/>
      </c>
      <c r="AF329" s="20" t="str">
        <f t="shared" ca="1" si="330"/>
        <v/>
      </c>
      <c r="AG329" s="20" t="str">
        <f t="shared" ca="1" si="330"/>
        <v/>
      </c>
      <c r="AH329" s="20" t="str">
        <f t="shared" ca="1" si="330"/>
        <v/>
      </c>
      <c r="AI329" s="20" t="str">
        <f t="shared" ca="1" si="330"/>
        <v>Чт 26.11.20 15.10 П-102</v>
      </c>
      <c r="AJ329" s="20" t="str">
        <f t="shared" ca="1" si="330"/>
        <v>Чт 26.11.20 17.00 ДОТ)</v>
      </c>
      <c r="AK329" s="20" t="e">
        <f>IF(#REF!=" ","",IF(#REF!="","",CONCATENATE($C329," ",#REF!," ",MID(#REF!,10,5))))</f>
        <v>#REF!</v>
      </c>
      <c r="AL329" s="20" t="str">
        <f t="shared" ca="1" si="328"/>
        <v/>
      </c>
      <c r="AM329" s="20" t="str">
        <f t="shared" si="328"/>
        <v/>
      </c>
      <c r="AN329" s="11" t="str">
        <f t="shared" ca="1" si="326"/>
        <v>Лысаченко</v>
      </c>
      <c r="AO329" s="10" t="str">
        <f t="shared" ca="1" si="293"/>
        <v/>
      </c>
      <c r="AP329" s="10" t="str">
        <f t="shared" ca="1" si="293"/>
        <v/>
      </c>
      <c r="AQ329" s="10" t="str">
        <f t="shared" ca="1" si="293"/>
        <v/>
      </c>
      <c r="AR329" s="10" t="str">
        <f t="shared" ca="1" si="293"/>
        <v/>
      </c>
      <c r="AS329" s="10" t="str">
        <f t="shared" ca="1" si="293"/>
        <v/>
      </c>
      <c r="AT329" s="10" t="str">
        <f t="shared" ca="1" si="290"/>
        <v>Чт 26.11.20 15.10 П-102 Лысаченко</v>
      </c>
      <c r="AU329" s="10" t="str">
        <f t="shared" ca="1" si="290"/>
        <v>Чт 26.11.20 17.00 ДОТ) Лысаченко</v>
      </c>
      <c r="AV329" s="10" t="e">
        <f t="shared" si="290"/>
        <v>#REF!</v>
      </c>
      <c r="AW329" s="10" t="str">
        <f t="shared" ca="1" si="290"/>
        <v/>
      </c>
      <c r="AX329" s="10" t="str">
        <f t="shared" si="290"/>
        <v/>
      </c>
      <c r="AZ329" s="12" t="str">
        <f t="shared" ca="1" si="294"/>
        <v/>
      </c>
      <c r="BA329" s="12" t="str">
        <f t="shared" ca="1" si="294"/>
        <v/>
      </c>
      <c r="BB329" s="12" t="str">
        <f t="shared" ca="1" si="294"/>
        <v/>
      </c>
      <c r="BC329" s="12" t="str">
        <f t="shared" ca="1" si="294"/>
        <v/>
      </c>
      <c r="BD329" s="12" t="str">
        <f t="shared" ca="1" si="294"/>
        <v/>
      </c>
      <c r="BE329" s="12">
        <f t="shared" ca="1" si="291"/>
        <v>329</v>
      </c>
      <c r="BF329" s="12">
        <f t="shared" ca="1" si="291"/>
        <v>329</v>
      </c>
      <c r="BG329" s="12" t="e">
        <f t="shared" si="291"/>
        <v>#REF!</v>
      </c>
      <c r="BH329" s="12" t="str">
        <f t="shared" ca="1" si="291"/>
        <v/>
      </c>
      <c r="BI329" s="12" t="str">
        <f t="shared" si="291"/>
        <v/>
      </c>
    </row>
    <row r="330" spans="1:61" ht="23.25" customHeight="1" x14ac:dyDescent="0.2">
      <c r="A330" s="1">
        <f ca="1">IF(COUNTIF($D330:$L330," ")=10,"",IF(VLOOKUP(MAX($A$1:A329),$A$1:C329,3,FALSE)=0,"",MAX($A$1:A329)+1))</f>
        <v>330</v>
      </c>
      <c r="B330" s="13" t="str">
        <f>$B325</f>
        <v>Лысаченко Е.Н.</v>
      </c>
      <c r="C330" s="2" t="str">
        <f ca="1">IF($B330="","",$R$6)</f>
        <v>Пт 27.11.20</v>
      </c>
      <c r="D330" s="23" t="str">
        <f t="shared" ref="D330:K330" ca="1" si="334">IF($B330&gt;"",IF(ISERROR(SEARCH($B330,S$6))," ",MID(S$6,FIND("%курс ",S$6,FIND($B330,S$6))+6,7)&amp;"
("&amp;MID(S$6,FIND("ауд.",S$6,FIND($B330,S$6))+4,FIND("№",S$6,FIND("ауд.",S$6,FIND($B330,S$6)))-(FIND("ауд.",S$6,FIND($B330,S$6))+4))&amp;")"),"")</f>
        <v xml:space="preserve"> </v>
      </c>
      <c r="E330" s="23" t="str">
        <f t="shared" ca="1" si="334"/>
        <v xml:space="preserve"> </v>
      </c>
      <c r="F330" s="23" t="str">
        <f t="shared" ca="1" si="334"/>
        <v xml:space="preserve"> </v>
      </c>
      <c r="G330" s="23" t="str">
        <f t="shared" ca="1" si="334"/>
        <v xml:space="preserve"> </v>
      </c>
      <c r="H330" s="23" t="str">
        <f t="shared" ca="1" si="334"/>
        <v xml:space="preserve"> </v>
      </c>
      <c r="I330" s="23" t="str">
        <f t="shared" ca="1" si="334"/>
        <v>П -11-1
(П-302)</v>
      </c>
      <c r="J330" s="23" t="str">
        <f t="shared" ca="1" si="334"/>
        <v xml:space="preserve"> </v>
      </c>
      <c r="K330" s="23" t="str">
        <f t="shared" ca="1" si="334"/>
        <v>П -11-1
(П-102)</v>
      </c>
      <c r="L330" s="23"/>
      <c r="M330" s="17"/>
      <c r="AD330" s="20" t="str">
        <f t="shared" ca="1" si="330"/>
        <v/>
      </c>
      <c r="AE330" s="20" t="str">
        <f t="shared" ca="1" si="330"/>
        <v/>
      </c>
      <c r="AF330" s="20" t="str">
        <f t="shared" ca="1" si="330"/>
        <v/>
      </c>
      <c r="AG330" s="20" t="str">
        <f t="shared" ca="1" si="330"/>
        <v/>
      </c>
      <c r="AH330" s="20" t="str">
        <f t="shared" ca="1" si="330"/>
        <v/>
      </c>
      <c r="AI330" s="20" t="str">
        <f t="shared" ca="1" si="330"/>
        <v>Пт 27.11.20 15.10 П-302</v>
      </c>
      <c r="AJ330" s="20" t="str">
        <f t="shared" ca="1" si="330"/>
        <v/>
      </c>
      <c r="AK330" s="20" t="e">
        <f>IF(#REF!=" ","",IF(#REF!="","",CONCATENATE($C330," ",#REF!," ",MID(#REF!,10,5))))</f>
        <v>#REF!</v>
      </c>
      <c r="AL330" s="20" t="str">
        <f t="shared" ca="1" si="328"/>
        <v>Пт 27.11.20 18.40 П-102</v>
      </c>
      <c r="AM330" s="20" t="str">
        <f t="shared" si="328"/>
        <v/>
      </c>
      <c r="AN330" s="11" t="str">
        <f t="shared" ca="1" si="326"/>
        <v>Лысаченко</v>
      </c>
      <c r="AO330" s="10" t="str">
        <f t="shared" ca="1" si="293"/>
        <v/>
      </c>
      <c r="AP330" s="10" t="str">
        <f t="shared" ca="1" si="293"/>
        <v/>
      </c>
      <c r="AQ330" s="10" t="str">
        <f t="shared" ca="1" si="293"/>
        <v/>
      </c>
      <c r="AR330" s="10" t="str">
        <f t="shared" ca="1" si="293"/>
        <v/>
      </c>
      <c r="AS330" s="10" t="str">
        <f t="shared" ca="1" si="293"/>
        <v/>
      </c>
      <c r="AT330" s="10" t="str">
        <f t="shared" ca="1" si="290"/>
        <v>Пт 27.11.20 15.10 П-302 Лысаченко</v>
      </c>
      <c r="AU330" s="10" t="str">
        <f t="shared" ca="1" si="290"/>
        <v/>
      </c>
      <c r="AV330" s="10" t="e">
        <f t="shared" si="290"/>
        <v>#REF!</v>
      </c>
      <c r="AW330" s="10" t="str">
        <f t="shared" ca="1" si="290"/>
        <v>Пт 27.11.20 18.40 П-102 Лысаченко</v>
      </c>
      <c r="AX330" s="10" t="str">
        <f t="shared" si="290"/>
        <v/>
      </c>
      <c r="AZ330" s="12" t="str">
        <f t="shared" ca="1" si="294"/>
        <v/>
      </c>
      <c r="BA330" s="12" t="str">
        <f t="shared" ca="1" si="294"/>
        <v/>
      </c>
      <c r="BB330" s="12" t="str">
        <f t="shared" ca="1" si="294"/>
        <v/>
      </c>
      <c r="BC330" s="12" t="str">
        <f t="shared" ca="1" si="294"/>
        <v/>
      </c>
      <c r="BD330" s="12" t="str">
        <f t="shared" ca="1" si="294"/>
        <v/>
      </c>
      <c r="BE330" s="12">
        <f t="shared" ca="1" si="291"/>
        <v>330</v>
      </c>
      <c r="BF330" s="12" t="str">
        <f t="shared" ca="1" si="291"/>
        <v/>
      </c>
      <c r="BG330" s="12" t="e">
        <f t="shared" si="291"/>
        <v>#REF!</v>
      </c>
      <c r="BH330" s="12">
        <f t="shared" ca="1" si="291"/>
        <v>330</v>
      </c>
      <c r="BI330" s="12" t="str">
        <f t="shared" si="291"/>
        <v/>
      </c>
    </row>
    <row r="331" spans="1:61" ht="23.25" customHeight="1" x14ac:dyDescent="0.2">
      <c r="A331" s="1">
        <f ca="1">IF(COUNTIF($D331:$L331," ")=10,"",IF(VLOOKUP(MAX($A$1:A330),$A$1:C330,3,FALSE)=0,"",MAX($A$1:A330)+1))</f>
        <v>331</v>
      </c>
      <c r="B331" s="13" t="str">
        <f>$B325</f>
        <v>Лысаченко Е.Н.</v>
      </c>
      <c r="C331" s="2" t="str">
        <f ca="1">IF($B331="","",$R$7)</f>
        <v>Сб 28.11.20</v>
      </c>
      <c r="D331" s="23" t="str">
        <f t="shared" ref="D331:K331" ca="1" si="335">IF($B331&gt;"",IF(ISERROR(SEARCH($B331,S$7))," ",MID(S$7,FIND("%курс ",S$7,FIND($B331,S$7))+6,7)&amp;"
("&amp;MID(S$7,FIND("ауд.",S$7,FIND($B331,S$7))+4,FIND("№",S$7,FIND("ауд.",S$7,FIND($B331,S$7)))-(FIND("ауд.",S$7,FIND($B331,S$7))+4))&amp;")"),"")</f>
        <v xml:space="preserve"> </v>
      </c>
      <c r="E331" s="23" t="str">
        <f t="shared" ca="1" si="335"/>
        <v>П -11-1
(П-405)</v>
      </c>
      <c r="F331" s="23" t="str">
        <f t="shared" ca="1" si="335"/>
        <v>П -11-1
(П-405)</v>
      </c>
      <c r="G331" s="23" t="str">
        <f t="shared" ca="1" si="335"/>
        <v xml:space="preserve"> </v>
      </c>
      <c r="H331" s="23" t="str">
        <f t="shared" ca="1" si="335"/>
        <v>П -11-1
(П-405)</v>
      </c>
      <c r="I331" s="23" t="str">
        <f t="shared" ca="1" si="335"/>
        <v xml:space="preserve"> </v>
      </c>
      <c r="J331" s="23" t="str">
        <f t="shared" ca="1" si="335"/>
        <v xml:space="preserve"> </v>
      </c>
      <c r="K331" s="23" t="str">
        <f t="shared" ca="1" si="335"/>
        <v xml:space="preserve"> </v>
      </c>
      <c r="L331" s="23"/>
      <c r="M331" s="25"/>
      <c r="AD331" s="20" t="str">
        <f t="shared" ca="1" si="330"/>
        <v/>
      </c>
      <c r="AE331" s="20" t="str">
        <f t="shared" ca="1" si="330"/>
        <v>Сб 28.11.20  9.40 П-405</v>
      </c>
      <c r="AF331" s="20" t="str">
        <f t="shared" ca="1" si="330"/>
        <v>Сб 28.11.20 11.20 П-405</v>
      </c>
      <c r="AG331" s="20" t="str">
        <f t="shared" ca="1" si="330"/>
        <v/>
      </c>
      <c r="AH331" s="20" t="str">
        <f t="shared" ca="1" si="330"/>
        <v>Сб 28.11.20 13.30 П-405</v>
      </c>
      <c r="AI331" s="20" t="str">
        <f t="shared" ca="1" si="330"/>
        <v/>
      </c>
      <c r="AJ331" s="20" t="str">
        <f t="shared" ca="1" si="330"/>
        <v/>
      </c>
      <c r="AK331" s="20" t="e">
        <f>IF(#REF!=" ","",IF(#REF!="","",CONCATENATE($C331," ",#REF!," ",MID(#REF!,10,5))))</f>
        <v>#REF!</v>
      </c>
      <c r="AL331" s="20" t="str">
        <f t="shared" ca="1" si="328"/>
        <v/>
      </c>
      <c r="AM331" s="20" t="str">
        <f t="shared" si="328"/>
        <v/>
      </c>
      <c r="AN331" s="11" t="str">
        <f t="shared" ca="1" si="326"/>
        <v>Лысаченко</v>
      </c>
      <c r="AO331" s="10" t="str">
        <f t="shared" ca="1" si="293"/>
        <v/>
      </c>
      <c r="AP331" s="10" t="str">
        <f t="shared" ca="1" si="293"/>
        <v>Сб 28.11.20  9.40 П-405 Лысаченко</v>
      </c>
      <c r="AQ331" s="10" t="str">
        <f t="shared" ca="1" si="293"/>
        <v>Сб 28.11.20 11.20 П-405 Лысаченко</v>
      </c>
      <c r="AR331" s="10" t="str">
        <f t="shared" ca="1" si="293"/>
        <v/>
      </c>
      <c r="AS331" s="10" t="str">
        <f t="shared" ca="1" si="293"/>
        <v>Сб 28.11.20 13.30 П-405 Лысаченко</v>
      </c>
      <c r="AT331" s="10" t="str">
        <f t="shared" ca="1" si="290"/>
        <v/>
      </c>
      <c r="AU331" s="10" t="str">
        <f t="shared" ca="1" si="290"/>
        <v/>
      </c>
      <c r="AV331" s="10" t="e">
        <f t="shared" si="290"/>
        <v>#REF!</v>
      </c>
      <c r="AW331" s="10" t="str">
        <f t="shared" ca="1" si="290"/>
        <v/>
      </c>
      <c r="AX331" s="10" t="str">
        <f t="shared" si="290"/>
        <v/>
      </c>
      <c r="AZ331" s="12" t="str">
        <f t="shared" ca="1" si="294"/>
        <v/>
      </c>
      <c r="BA331" s="12">
        <f t="shared" ca="1" si="294"/>
        <v>331</v>
      </c>
      <c r="BB331" s="12">
        <f t="shared" ca="1" si="294"/>
        <v>331</v>
      </c>
      <c r="BC331" s="12" t="str">
        <f t="shared" ca="1" si="294"/>
        <v/>
      </c>
      <c r="BD331" s="12">
        <f t="shared" ca="1" si="294"/>
        <v>331</v>
      </c>
      <c r="BE331" s="12" t="str">
        <f t="shared" ca="1" si="291"/>
        <v/>
      </c>
      <c r="BF331" s="12" t="str">
        <f t="shared" ca="1" si="291"/>
        <v/>
      </c>
      <c r="BG331" s="12" t="e">
        <f t="shared" si="291"/>
        <v>#REF!</v>
      </c>
      <c r="BH331" s="12" t="str">
        <f t="shared" ca="1" si="291"/>
        <v/>
      </c>
      <c r="BI331" s="12" t="str">
        <f t="shared" si="291"/>
        <v/>
      </c>
    </row>
    <row r="332" spans="1:61" ht="23.25" customHeight="1" x14ac:dyDescent="0.2">
      <c r="A332" s="1">
        <f ca="1">IF(COUNTIF($D332:$L332," ")=10,"",IF(VLOOKUP(MAX($A$1:A331),$A$1:C331,3,FALSE)=0,"",MAX($A$1:A331)+1))</f>
        <v>332</v>
      </c>
      <c r="B332" s="13" t="str">
        <f>$B325</f>
        <v>Лысаченко Е.Н.</v>
      </c>
      <c r="C332" s="2" t="str">
        <f ca="1">IF($B332="","",$R$8)</f>
        <v>Вс 29.11.20</v>
      </c>
      <c r="D332" s="23" t="str">
        <f t="shared" ref="D332:K332" ca="1" si="336">IF($B332&gt;"",IF(ISERROR(SEARCH($B332,S$8))," ",MID(S$8,FIND("%курс ",S$8,FIND($B332,S$8))+6,7)&amp;"
("&amp;MID(S$8,FIND("ауд.",S$8,FIND($B332,S$8))+4,FIND("№",S$8,FIND("ауд.",S$8,FIND($B332,S$8)))-(FIND("ауд.",S$8,FIND($B332,S$8))+4))&amp;")"),"")</f>
        <v xml:space="preserve"> </v>
      </c>
      <c r="E332" s="23" t="str">
        <f t="shared" ca="1" si="336"/>
        <v xml:space="preserve"> </v>
      </c>
      <c r="F332" s="23" t="str">
        <f t="shared" ca="1" si="336"/>
        <v xml:space="preserve"> </v>
      </c>
      <c r="G332" s="23" t="str">
        <f t="shared" ca="1" si="336"/>
        <v xml:space="preserve"> </v>
      </c>
      <c r="H332" s="23" t="str">
        <f t="shared" ca="1" si="336"/>
        <v xml:space="preserve"> </v>
      </c>
      <c r="I332" s="23" t="str">
        <f t="shared" ca="1" si="336"/>
        <v xml:space="preserve"> </v>
      </c>
      <c r="J332" s="23" t="str">
        <f t="shared" ca="1" si="336"/>
        <v xml:space="preserve"> </v>
      </c>
      <c r="K332" s="23" t="str">
        <f t="shared" ca="1" si="336"/>
        <v xml:space="preserve"> </v>
      </c>
      <c r="L332" s="23"/>
      <c r="M332" s="25"/>
      <c r="AD332" s="20" t="str">
        <f t="shared" ca="1" si="330"/>
        <v/>
      </c>
      <c r="AE332" s="20" t="str">
        <f t="shared" ca="1" si="330"/>
        <v/>
      </c>
      <c r="AF332" s="20" t="str">
        <f t="shared" ca="1" si="330"/>
        <v/>
      </c>
      <c r="AG332" s="20" t="str">
        <f t="shared" ca="1" si="330"/>
        <v/>
      </c>
      <c r="AH332" s="20" t="str">
        <f t="shared" ca="1" si="330"/>
        <v/>
      </c>
      <c r="AI332" s="20" t="str">
        <f t="shared" ca="1" si="330"/>
        <v/>
      </c>
      <c r="AJ332" s="20" t="str">
        <f t="shared" ca="1" si="330"/>
        <v/>
      </c>
      <c r="AK332" s="20" t="e">
        <f>IF(#REF!=" ","",IF(#REF!="","",CONCATENATE($C332," ",#REF!," ",MID(#REF!,10,5))))</f>
        <v>#REF!</v>
      </c>
      <c r="AL332" s="20" t="str">
        <f t="shared" ca="1" si="328"/>
        <v/>
      </c>
      <c r="AM332" s="20" t="str">
        <f t="shared" si="328"/>
        <v/>
      </c>
      <c r="AN332" s="11" t="str">
        <f t="shared" ca="1" si="326"/>
        <v>Лысаченко</v>
      </c>
      <c r="AO332" s="10" t="str">
        <f t="shared" ca="1" si="293"/>
        <v/>
      </c>
      <c r="AP332" s="10" t="str">
        <f t="shared" ca="1" si="293"/>
        <v/>
      </c>
      <c r="AQ332" s="10" t="str">
        <f t="shared" ca="1" si="293"/>
        <v/>
      </c>
      <c r="AR332" s="10" t="str">
        <f t="shared" ca="1" si="293"/>
        <v/>
      </c>
      <c r="AS332" s="10" t="str">
        <f t="shared" ca="1" si="293"/>
        <v/>
      </c>
      <c r="AT332" s="10" t="str">
        <f t="shared" ca="1" si="290"/>
        <v/>
      </c>
      <c r="AU332" s="10" t="str">
        <f t="shared" ca="1" si="290"/>
        <v/>
      </c>
      <c r="AV332" s="10" t="e">
        <f t="shared" si="290"/>
        <v>#REF!</v>
      </c>
      <c r="AW332" s="10" t="str">
        <f t="shared" ca="1" si="290"/>
        <v/>
      </c>
      <c r="AX332" s="10" t="str">
        <f t="shared" si="290"/>
        <v/>
      </c>
      <c r="AZ332" s="12" t="str">
        <f t="shared" ca="1" si="294"/>
        <v/>
      </c>
      <c r="BA332" s="12" t="str">
        <f t="shared" ca="1" si="294"/>
        <v/>
      </c>
      <c r="BB332" s="12" t="str">
        <f t="shared" ca="1" si="294"/>
        <v/>
      </c>
      <c r="BC332" s="12" t="str">
        <f t="shared" ca="1" si="294"/>
        <v/>
      </c>
      <c r="BD332" s="12" t="str">
        <f t="shared" ca="1" si="294"/>
        <v/>
      </c>
      <c r="BE332" s="12" t="str">
        <f t="shared" ca="1" si="291"/>
        <v/>
      </c>
      <c r="BF332" s="12" t="str">
        <f t="shared" ca="1" si="291"/>
        <v/>
      </c>
      <c r="BG332" s="12" t="e">
        <f t="shared" si="291"/>
        <v>#REF!</v>
      </c>
      <c r="BH332" s="12" t="str">
        <f t="shared" ca="1" si="291"/>
        <v/>
      </c>
      <c r="BI332" s="12" t="str">
        <f t="shared" si="291"/>
        <v/>
      </c>
    </row>
    <row r="333" spans="1:61" ht="23.25" customHeight="1" x14ac:dyDescent="0.2">
      <c r="A333" s="1">
        <f ca="1">IF(COUNTIF($D333:$L333," ")=10,"",IF(VLOOKUP(MAX($A$1:A332),$A$1:C332,3,FALSE)=0,"",MAX($A$1:A332)+1))</f>
        <v>333</v>
      </c>
      <c r="C333" s="2"/>
      <c r="D333" s="23"/>
      <c r="E333" s="23"/>
      <c r="F333" s="23"/>
      <c r="G333" s="23"/>
      <c r="H333" s="23"/>
      <c r="I333" s="23"/>
      <c r="J333" s="23"/>
      <c r="K333" s="23"/>
      <c r="L333" s="23"/>
      <c r="M333" s="25"/>
      <c r="AD333" s="20"/>
      <c r="AE333" s="20"/>
      <c r="AF333" s="20"/>
      <c r="AG333" s="20"/>
      <c r="AH333" s="20"/>
      <c r="AI333" s="20"/>
      <c r="AJ333" s="20"/>
      <c r="AK333" s="20"/>
      <c r="AL333" s="20"/>
      <c r="AM333" s="20"/>
      <c r="AN333" s="11" t="str">
        <f t="shared" si="326"/>
        <v/>
      </c>
      <c r="AO333" s="10" t="str">
        <f t="shared" si="293"/>
        <v/>
      </c>
      <c r="AP333" s="10" t="str">
        <f t="shared" si="293"/>
        <v/>
      </c>
      <c r="AQ333" s="10" t="str">
        <f t="shared" si="293"/>
        <v/>
      </c>
      <c r="AR333" s="10" t="str">
        <f t="shared" si="293"/>
        <v/>
      </c>
      <c r="AS333" s="10" t="str">
        <f t="shared" si="293"/>
        <v/>
      </c>
      <c r="AT333" s="10" t="str">
        <f t="shared" si="290"/>
        <v/>
      </c>
      <c r="AU333" s="10" t="str">
        <f t="shared" si="290"/>
        <v/>
      </c>
      <c r="AV333" s="10" t="str">
        <f t="shared" si="290"/>
        <v/>
      </c>
      <c r="AW333" s="10" t="str">
        <f t="shared" si="290"/>
        <v/>
      </c>
      <c r="AX333" s="10" t="str">
        <f t="shared" si="290"/>
        <v/>
      </c>
      <c r="AZ333" s="12" t="str">
        <f t="shared" si="294"/>
        <v/>
      </c>
      <c r="BA333" s="12" t="str">
        <f t="shared" si="294"/>
        <v/>
      </c>
      <c r="BB333" s="12" t="str">
        <f t="shared" si="294"/>
        <v/>
      </c>
      <c r="BC333" s="12" t="str">
        <f t="shared" si="294"/>
        <v/>
      </c>
      <c r="BD333" s="12" t="str">
        <f t="shared" si="294"/>
        <v/>
      </c>
      <c r="BE333" s="12" t="str">
        <f t="shared" si="291"/>
        <v/>
      </c>
      <c r="BF333" s="12" t="str">
        <f t="shared" si="291"/>
        <v/>
      </c>
      <c r="BG333" s="12" t="str">
        <f t="shared" si="291"/>
        <v/>
      </c>
      <c r="BH333" s="12" t="str">
        <f t="shared" si="291"/>
        <v/>
      </c>
      <c r="BI333" s="12" t="str">
        <f t="shared" si="291"/>
        <v/>
      </c>
    </row>
    <row r="334" spans="1:61" ht="23.25" customHeight="1" x14ac:dyDescent="0.2">
      <c r="A334" s="1">
        <f ca="1">IF(COUNTIF($D335:$L341," ")=70,"",MAX($A$1:A333)+1)</f>
        <v>334</v>
      </c>
      <c r="B334" s="2" t="str">
        <f>IF($C334="","",$C334)</f>
        <v>Максимова А.С.</v>
      </c>
      <c r="C334" s="3" t="str">
        <f>IF(ISERROR(VLOOKUP((ROW()-1)/9+1,'[1]Преподавательский состав'!$A$2:$B$181,2,FALSE)),"",VLOOKUP((ROW()-1)/9+1,'[1]Преподавательский состав'!$A$2:$B$181,2,FALSE))</f>
        <v>Максимова А.С.</v>
      </c>
      <c r="D334" s="3" t="str">
        <f>IF($C334="","",T(" 8.00"))</f>
        <v xml:space="preserve"> 8.00</v>
      </c>
      <c r="E334" s="3" t="str">
        <f>IF($C334="","",T(" 9.40"))</f>
        <v xml:space="preserve"> 9.40</v>
      </c>
      <c r="F334" s="3" t="str">
        <f>IF($C334="","",T("11.20"))</f>
        <v>11.20</v>
      </c>
      <c r="G334" s="4" t="str">
        <f>IF($C334="","",T(""))</f>
        <v/>
      </c>
      <c r="H334" s="4" t="str">
        <f>IF($C334="","",T("13.30"))</f>
        <v>13.30</v>
      </c>
      <c r="I334" s="4" t="str">
        <f>IF($C334="","",T("15.10"))</f>
        <v>15.10</v>
      </c>
      <c r="J334" s="3" t="str">
        <f>IF($C334="","",T("17.00"))</f>
        <v>17.00</v>
      </c>
      <c r="K334" s="3" t="str">
        <f>IF($C334="","",T("18.40"))</f>
        <v>18.40</v>
      </c>
      <c r="L334" s="3"/>
      <c r="M334" s="25"/>
      <c r="AD334" s="20"/>
      <c r="AE334" s="20"/>
      <c r="AF334" s="20"/>
      <c r="AG334" s="20"/>
      <c r="AH334" s="20"/>
      <c r="AI334" s="20"/>
      <c r="AJ334" s="20"/>
      <c r="AK334" s="20"/>
      <c r="AL334" s="20"/>
      <c r="AM334" s="20"/>
      <c r="AN334" s="11" t="str">
        <f t="shared" si="326"/>
        <v/>
      </c>
      <c r="AO334" s="10" t="str">
        <f t="shared" si="293"/>
        <v/>
      </c>
      <c r="AP334" s="10" t="str">
        <f t="shared" si="293"/>
        <v/>
      </c>
      <c r="AQ334" s="10" t="str">
        <f t="shared" si="293"/>
        <v/>
      </c>
      <c r="AR334" s="10" t="str">
        <f t="shared" si="293"/>
        <v/>
      </c>
      <c r="AS334" s="10" t="str">
        <f t="shared" si="293"/>
        <v/>
      </c>
      <c r="AT334" s="10" t="str">
        <f t="shared" si="290"/>
        <v/>
      </c>
      <c r="AU334" s="10" t="str">
        <f t="shared" si="290"/>
        <v/>
      </c>
      <c r="AV334" s="10" t="str">
        <f t="shared" si="290"/>
        <v/>
      </c>
      <c r="AW334" s="10" t="str">
        <f t="shared" si="290"/>
        <v/>
      </c>
      <c r="AX334" s="10" t="str">
        <f t="shared" si="290"/>
        <v/>
      </c>
      <c r="AZ334" s="12" t="str">
        <f t="shared" si="294"/>
        <v/>
      </c>
      <c r="BA334" s="12" t="str">
        <f t="shared" si="294"/>
        <v/>
      </c>
      <c r="BB334" s="12" t="str">
        <f t="shared" si="294"/>
        <v/>
      </c>
      <c r="BC334" s="12" t="str">
        <f t="shared" si="294"/>
        <v/>
      </c>
      <c r="BD334" s="12" t="str">
        <f t="shared" si="294"/>
        <v/>
      </c>
      <c r="BE334" s="12" t="str">
        <f t="shared" si="291"/>
        <v/>
      </c>
      <c r="BF334" s="12" t="str">
        <f t="shared" si="291"/>
        <v/>
      </c>
      <c r="BG334" s="12" t="str">
        <f t="shared" si="291"/>
        <v/>
      </c>
      <c r="BH334" s="12" t="str">
        <f t="shared" si="291"/>
        <v/>
      </c>
      <c r="BI334" s="12" t="str">
        <f t="shared" si="291"/>
        <v/>
      </c>
    </row>
    <row r="335" spans="1:61" ht="23.25" customHeight="1" x14ac:dyDescent="0.2">
      <c r="A335" s="1">
        <f ca="1">IF(COUNTIF($D335:$L335," ")=10,"",IF(VLOOKUP(MAX($A$1:A334),$A$1:C334,3,FALSE)=0,"",MAX($A$1:A334)+1))</f>
        <v>335</v>
      </c>
      <c r="B335" s="13" t="str">
        <f>$B334</f>
        <v>Максимова А.С.</v>
      </c>
      <c r="C335" s="2" t="str">
        <f ca="1">IF($B335="","",$R$2)</f>
        <v>Пн 23.11.20</v>
      </c>
      <c r="D335" s="14" t="str">
        <f t="shared" ref="D335:K335" ca="1" si="337">IF($B335&gt;"",IF(ISERROR(SEARCH($B335,S$2))," ",MID(S$2,FIND("%курс ",S$2,FIND($B335,S$2))+6,7)&amp;"
("&amp;MID(S$2,FIND("ауд.",S$2,FIND($B335,S$2))+4,FIND("№",S$2,FIND("ауд.",S$2,FIND($B335,S$2)))-(FIND("ауд.",S$2,FIND($B335,S$2))+4))&amp;")"),"")</f>
        <v xml:space="preserve"> </v>
      </c>
      <c r="E335" s="14" t="str">
        <f t="shared" ca="1" si="337"/>
        <v xml:space="preserve"> </v>
      </c>
      <c r="F335" s="14" t="str">
        <f t="shared" ca="1" si="337"/>
        <v xml:space="preserve"> </v>
      </c>
      <c r="G335" s="14" t="str">
        <f t="shared" ca="1" si="337"/>
        <v xml:space="preserve"> </v>
      </c>
      <c r="H335" s="14" t="str">
        <f t="shared" ca="1" si="337"/>
        <v xml:space="preserve"> </v>
      </c>
      <c r="I335" s="14" t="str">
        <f t="shared" ca="1" si="337"/>
        <v xml:space="preserve"> </v>
      </c>
      <c r="J335" s="14" t="str">
        <f t="shared" ca="1" si="337"/>
        <v xml:space="preserve"> </v>
      </c>
      <c r="K335" s="14" t="str">
        <f t="shared" ca="1" si="337"/>
        <v xml:space="preserve"> </v>
      </c>
      <c r="L335" s="14"/>
      <c r="M335" s="25"/>
      <c r="AD335" s="20" t="str">
        <f t="shared" ref="AD335:AJ341" ca="1" si="338">IF(D335=" ","",IF(D335="","",CONCATENATE($C335," ",D$1," ",MID(D335,10,5))))</f>
        <v/>
      </c>
      <c r="AE335" s="20" t="str">
        <f t="shared" ca="1" si="338"/>
        <v/>
      </c>
      <c r="AF335" s="20" t="str">
        <f t="shared" ca="1" si="338"/>
        <v/>
      </c>
      <c r="AG335" s="20" t="str">
        <f t="shared" ca="1" si="338"/>
        <v/>
      </c>
      <c r="AH335" s="20" t="str">
        <f t="shared" ca="1" si="338"/>
        <v/>
      </c>
      <c r="AI335" s="20" t="str">
        <f t="shared" ca="1" si="338"/>
        <v/>
      </c>
      <c r="AJ335" s="20" t="str">
        <f t="shared" ca="1" si="338"/>
        <v/>
      </c>
      <c r="AK335" s="20" t="e">
        <f>IF(#REF!=" ","",IF(#REF!="","",CONCATENATE($C335," ",#REF!," ",MID(#REF!,10,5))))</f>
        <v>#REF!</v>
      </c>
      <c r="AL335" s="20" t="str">
        <f t="shared" ca="1" si="328"/>
        <v/>
      </c>
      <c r="AM335" s="20" t="str">
        <f t="shared" si="328"/>
        <v/>
      </c>
      <c r="AN335" s="11" t="str">
        <f t="shared" ca="1" si="326"/>
        <v>Максимова</v>
      </c>
      <c r="AO335" s="10" t="str">
        <f t="shared" ca="1" si="293"/>
        <v/>
      </c>
      <c r="AP335" s="10" t="str">
        <f t="shared" ca="1" si="293"/>
        <v/>
      </c>
      <c r="AQ335" s="10" t="str">
        <f t="shared" ca="1" si="293"/>
        <v/>
      </c>
      <c r="AR335" s="10" t="str">
        <f t="shared" ca="1" si="293"/>
        <v/>
      </c>
      <c r="AS335" s="10" t="str">
        <f t="shared" ca="1" si="293"/>
        <v/>
      </c>
      <c r="AT335" s="10" t="str">
        <f t="shared" ca="1" si="290"/>
        <v/>
      </c>
      <c r="AU335" s="10" t="str">
        <f t="shared" ca="1" si="290"/>
        <v/>
      </c>
      <c r="AV335" s="10" t="e">
        <f t="shared" si="290"/>
        <v>#REF!</v>
      </c>
      <c r="AW335" s="10" t="str">
        <f t="shared" ca="1" si="290"/>
        <v/>
      </c>
      <c r="AX335" s="10" t="str">
        <f t="shared" si="290"/>
        <v/>
      </c>
      <c r="AZ335" s="12" t="str">
        <f t="shared" ca="1" si="294"/>
        <v/>
      </c>
      <c r="BA335" s="12" t="str">
        <f t="shared" ca="1" si="294"/>
        <v/>
      </c>
      <c r="BB335" s="12" t="str">
        <f t="shared" ca="1" si="294"/>
        <v/>
      </c>
      <c r="BC335" s="12" t="str">
        <f t="shared" ca="1" si="294"/>
        <v/>
      </c>
      <c r="BD335" s="12" t="str">
        <f t="shared" ca="1" si="294"/>
        <v/>
      </c>
      <c r="BE335" s="12" t="str">
        <f t="shared" ca="1" si="291"/>
        <v/>
      </c>
      <c r="BF335" s="12" t="str">
        <f t="shared" ca="1" si="291"/>
        <v/>
      </c>
      <c r="BG335" s="12" t="e">
        <f t="shared" si="291"/>
        <v>#REF!</v>
      </c>
      <c r="BH335" s="12" t="str">
        <f t="shared" ca="1" si="291"/>
        <v/>
      </c>
      <c r="BI335" s="12" t="str">
        <f t="shared" si="291"/>
        <v/>
      </c>
    </row>
    <row r="336" spans="1:61" ht="23.25" customHeight="1" x14ac:dyDescent="0.2">
      <c r="A336" s="1">
        <f ca="1">IF(COUNTIF($D336:$L336," ")=10,"",IF(VLOOKUP(MAX($A$1:A335),$A$1:C335,3,FALSE)=0,"",MAX($A$1:A335)+1))</f>
        <v>336</v>
      </c>
      <c r="B336" s="13" t="str">
        <f>$B334</f>
        <v>Максимова А.С.</v>
      </c>
      <c r="C336" s="2" t="str">
        <f ca="1">IF($B336="","",$R$3)</f>
        <v>Вт 24.11.20</v>
      </c>
      <c r="D336" s="14" t="str">
        <f t="shared" ref="D336:K336" ca="1" si="339">IF($B336&gt;"",IF(ISERROR(SEARCH($B336,S$3))," ",MID(S$3,FIND("%курс ",S$3,FIND($B336,S$3))+6,7)&amp;"
("&amp;MID(S$3,FIND("ауд.",S$3,FIND($B336,S$3))+4,FIND("№",S$3,FIND("ауд.",S$3,FIND($B336,S$3)))-(FIND("ауд.",S$3,FIND($B336,S$3))+4))&amp;")"),"")</f>
        <v xml:space="preserve"> </v>
      </c>
      <c r="E336" s="14" t="str">
        <f t="shared" ca="1" si="339"/>
        <v xml:space="preserve"> </v>
      </c>
      <c r="F336" s="14" t="str">
        <f t="shared" ca="1" si="339"/>
        <v xml:space="preserve"> </v>
      </c>
      <c r="G336" s="14" t="str">
        <f t="shared" ca="1" si="339"/>
        <v xml:space="preserve"> </v>
      </c>
      <c r="H336" s="14" t="str">
        <f t="shared" ca="1" si="339"/>
        <v xml:space="preserve"> </v>
      </c>
      <c r="I336" s="14" t="str">
        <f t="shared" ca="1" si="339"/>
        <v xml:space="preserve"> </v>
      </c>
      <c r="J336" s="14" t="str">
        <f t="shared" ca="1" si="339"/>
        <v xml:space="preserve"> </v>
      </c>
      <c r="K336" s="14" t="str">
        <f t="shared" ca="1" si="339"/>
        <v xml:space="preserve"> </v>
      </c>
      <c r="L336" s="14"/>
      <c r="M336" s="25"/>
      <c r="AD336" s="20" t="str">
        <f t="shared" ca="1" si="338"/>
        <v/>
      </c>
      <c r="AE336" s="20" t="str">
        <f t="shared" ca="1" si="338"/>
        <v/>
      </c>
      <c r="AF336" s="20" t="str">
        <f t="shared" ca="1" si="338"/>
        <v/>
      </c>
      <c r="AG336" s="20" t="str">
        <f t="shared" ca="1" si="338"/>
        <v/>
      </c>
      <c r="AH336" s="20" t="str">
        <f t="shared" ca="1" si="338"/>
        <v/>
      </c>
      <c r="AI336" s="20" t="str">
        <f t="shared" ca="1" si="338"/>
        <v/>
      </c>
      <c r="AJ336" s="20" t="str">
        <f t="shared" ca="1" si="338"/>
        <v/>
      </c>
      <c r="AK336" s="20" t="e">
        <f>IF(#REF!=" ","",IF(#REF!="","",CONCATENATE($C336," ",#REF!," ",MID(#REF!,10,5))))</f>
        <v>#REF!</v>
      </c>
      <c r="AL336" s="20" t="str">
        <f t="shared" ca="1" si="328"/>
        <v/>
      </c>
      <c r="AM336" s="20" t="str">
        <f t="shared" si="328"/>
        <v/>
      </c>
      <c r="AN336" s="11" t="str">
        <f t="shared" ca="1" si="326"/>
        <v>Максимова</v>
      </c>
      <c r="AO336" s="10" t="str">
        <f t="shared" ca="1" si="293"/>
        <v/>
      </c>
      <c r="AP336" s="10" t="str">
        <f t="shared" ca="1" si="293"/>
        <v/>
      </c>
      <c r="AQ336" s="10" t="str">
        <f t="shared" ca="1" si="293"/>
        <v/>
      </c>
      <c r="AR336" s="10" t="str">
        <f t="shared" ca="1" si="293"/>
        <v/>
      </c>
      <c r="AS336" s="10" t="str">
        <f t="shared" ca="1" si="293"/>
        <v/>
      </c>
      <c r="AT336" s="10" t="str">
        <f t="shared" ca="1" si="290"/>
        <v/>
      </c>
      <c r="AU336" s="10" t="str">
        <f t="shared" ca="1" si="290"/>
        <v/>
      </c>
      <c r="AV336" s="10" t="e">
        <f t="shared" si="290"/>
        <v>#REF!</v>
      </c>
      <c r="AW336" s="10" t="str">
        <f t="shared" ca="1" si="290"/>
        <v/>
      </c>
      <c r="AX336" s="10" t="str">
        <f t="shared" si="290"/>
        <v/>
      </c>
      <c r="AZ336" s="12" t="str">
        <f t="shared" ca="1" si="294"/>
        <v/>
      </c>
      <c r="BA336" s="12" t="str">
        <f t="shared" ca="1" si="294"/>
        <v/>
      </c>
      <c r="BB336" s="12" t="str">
        <f t="shared" ca="1" si="294"/>
        <v/>
      </c>
      <c r="BC336" s="12" t="str">
        <f t="shared" ca="1" si="294"/>
        <v/>
      </c>
      <c r="BD336" s="12" t="str">
        <f t="shared" ca="1" si="294"/>
        <v/>
      </c>
      <c r="BE336" s="12" t="str">
        <f t="shared" ca="1" si="291"/>
        <v/>
      </c>
      <c r="BF336" s="12" t="str">
        <f t="shared" ca="1" si="291"/>
        <v/>
      </c>
      <c r="BG336" s="12" t="e">
        <f t="shared" si="291"/>
        <v>#REF!</v>
      </c>
      <c r="BH336" s="12" t="str">
        <f t="shared" ca="1" si="291"/>
        <v/>
      </c>
      <c r="BI336" s="12" t="str">
        <f t="shared" si="291"/>
        <v/>
      </c>
    </row>
    <row r="337" spans="1:61" ht="23.25" customHeight="1" x14ac:dyDescent="0.2">
      <c r="A337" s="1">
        <f ca="1">IF(COUNTIF($D337:$L337," ")=10,"",IF(VLOOKUP(MAX($A$1:A336),$A$1:C336,3,FALSE)=0,"",MAX($A$1:A336)+1))</f>
        <v>337</v>
      </c>
      <c r="B337" s="13" t="str">
        <f>$B334</f>
        <v>Максимова А.С.</v>
      </c>
      <c r="C337" s="2" t="str">
        <f ca="1">IF($B337="","",$R$4)</f>
        <v>Ср 25.11.20</v>
      </c>
      <c r="D337" s="14" t="str">
        <f t="shared" ref="D337:K337" ca="1" si="340">IF($B337&gt;"",IF(ISERROR(SEARCH($B337,S$4))," ",MID(S$4,FIND("%курс ",S$4,FIND($B337,S$4))+6,7)&amp;"
("&amp;MID(S$4,FIND("ауд.",S$4,FIND($B337,S$4))+4,FIND("№",S$4,FIND("ауд.",S$4,FIND($B337,S$4)))-(FIND("ауд.",S$4,FIND($B337,S$4))+4))&amp;")"),"")</f>
        <v xml:space="preserve"> </v>
      </c>
      <c r="E337" s="14" t="str">
        <f t="shared" ca="1" si="340"/>
        <v xml:space="preserve"> </v>
      </c>
      <c r="F337" s="14" t="str">
        <f t="shared" ca="1" si="340"/>
        <v xml:space="preserve"> </v>
      </c>
      <c r="G337" s="14" t="str">
        <f t="shared" ca="1" si="340"/>
        <v xml:space="preserve"> </v>
      </c>
      <c r="H337" s="14" t="str">
        <f t="shared" ca="1" si="340"/>
        <v xml:space="preserve"> </v>
      </c>
      <c r="I337" s="14" t="str">
        <f t="shared" ca="1" si="340"/>
        <v xml:space="preserve"> </v>
      </c>
      <c r="J337" s="14" t="str">
        <f t="shared" ca="1" si="340"/>
        <v xml:space="preserve"> </v>
      </c>
      <c r="K337" s="14" t="str">
        <f t="shared" ca="1" si="340"/>
        <v xml:space="preserve"> </v>
      </c>
      <c r="L337" s="14"/>
      <c r="M337" s="25"/>
      <c r="AD337" s="20" t="str">
        <f t="shared" ca="1" si="338"/>
        <v/>
      </c>
      <c r="AE337" s="20" t="str">
        <f t="shared" ca="1" si="338"/>
        <v/>
      </c>
      <c r="AF337" s="20" t="str">
        <f t="shared" ca="1" si="338"/>
        <v/>
      </c>
      <c r="AG337" s="20" t="str">
        <f t="shared" ca="1" si="338"/>
        <v/>
      </c>
      <c r="AH337" s="20" t="str">
        <f t="shared" ca="1" si="338"/>
        <v/>
      </c>
      <c r="AI337" s="20" t="str">
        <f t="shared" ca="1" si="338"/>
        <v/>
      </c>
      <c r="AJ337" s="20" t="str">
        <f t="shared" ca="1" si="338"/>
        <v/>
      </c>
      <c r="AK337" s="20" t="e">
        <f>IF(#REF!=" ","",IF(#REF!="","",CONCATENATE($C337," ",#REF!," ",MID(#REF!,10,5))))</f>
        <v>#REF!</v>
      </c>
      <c r="AL337" s="20" t="str">
        <f t="shared" ca="1" si="328"/>
        <v/>
      </c>
      <c r="AM337" s="20" t="str">
        <f t="shared" si="328"/>
        <v/>
      </c>
      <c r="AN337" s="11" t="str">
        <f t="shared" ca="1" si="326"/>
        <v>Максимова</v>
      </c>
      <c r="AO337" s="10" t="str">
        <f t="shared" ca="1" si="293"/>
        <v/>
      </c>
      <c r="AP337" s="10" t="str">
        <f t="shared" ca="1" si="293"/>
        <v/>
      </c>
      <c r="AQ337" s="10" t="str">
        <f t="shared" ca="1" si="293"/>
        <v/>
      </c>
      <c r="AR337" s="10" t="str">
        <f t="shared" ca="1" si="293"/>
        <v/>
      </c>
      <c r="AS337" s="10" t="str">
        <f t="shared" ca="1" si="293"/>
        <v/>
      </c>
      <c r="AT337" s="10" t="str">
        <f t="shared" ref="AT337:AX400" ca="1" si="341">IF(AI337="","",CONCATENATE(AI337," ",$AN337))</f>
        <v/>
      </c>
      <c r="AU337" s="10" t="str">
        <f t="shared" ca="1" si="341"/>
        <v/>
      </c>
      <c r="AV337" s="10" t="e">
        <f t="shared" si="341"/>
        <v>#REF!</v>
      </c>
      <c r="AW337" s="10" t="str">
        <f t="shared" ca="1" si="341"/>
        <v/>
      </c>
      <c r="AX337" s="10" t="str">
        <f t="shared" si="341"/>
        <v/>
      </c>
      <c r="AZ337" s="12" t="str">
        <f t="shared" ca="1" si="294"/>
        <v/>
      </c>
      <c r="BA337" s="12" t="str">
        <f t="shared" ca="1" si="294"/>
        <v/>
      </c>
      <c r="BB337" s="12" t="str">
        <f t="shared" ca="1" si="294"/>
        <v/>
      </c>
      <c r="BC337" s="12" t="str">
        <f t="shared" ca="1" si="294"/>
        <v/>
      </c>
      <c r="BD337" s="12" t="str">
        <f t="shared" ca="1" si="294"/>
        <v/>
      </c>
      <c r="BE337" s="12" t="str">
        <f t="shared" ref="BE337:BI400" ca="1" si="342">IF(AI337="","",ROW())</f>
        <v/>
      </c>
      <c r="BF337" s="12" t="str">
        <f t="shared" ca="1" si="342"/>
        <v/>
      </c>
      <c r="BG337" s="12" t="e">
        <f t="shared" si="342"/>
        <v>#REF!</v>
      </c>
      <c r="BH337" s="12" t="str">
        <f t="shared" ca="1" si="342"/>
        <v/>
      </c>
      <c r="BI337" s="12" t="str">
        <f t="shared" si="342"/>
        <v/>
      </c>
    </row>
    <row r="338" spans="1:61" ht="23.25" customHeight="1" x14ac:dyDescent="0.2">
      <c r="A338" s="1">
        <f ca="1">IF(COUNTIF($D338:$L338," ")=10,"",IF(VLOOKUP(MAX($A$1:A337),$A$1:C337,3,FALSE)=0,"",MAX($A$1:A337)+1))</f>
        <v>338</v>
      </c>
      <c r="B338" s="13" t="str">
        <f>$B334</f>
        <v>Максимова А.С.</v>
      </c>
      <c r="C338" s="2" t="str">
        <f ca="1">IF($B338="","",$R$5)</f>
        <v>Чт 26.11.20</v>
      </c>
      <c r="D338" s="23" t="str">
        <f t="shared" ref="D338:K338" ca="1" si="343">IF($B338&gt;"",IF(ISERROR(SEARCH($B338,S$5))," ",MID(S$5,FIND("%курс ",S$5,FIND($B338,S$5))+6,7)&amp;"
("&amp;MID(S$5,FIND("ауд.",S$5,FIND($B338,S$5))+4,FIND("№",S$5,FIND("ауд.",S$5,FIND($B338,S$5)))-(FIND("ауд.",S$5,FIND($B338,S$5))+4))&amp;")"),"")</f>
        <v xml:space="preserve"> </v>
      </c>
      <c r="E338" s="23" t="str">
        <f t="shared" ca="1" si="343"/>
        <v xml:space="preserve"> </v>
      </c>
      <c r="F338" s="23" t="str">
        <f t="shared" ca="1" si="343"/>
        <v xml:space="preserve"> </v>
      </c>
      <c r="G338" s="23" t="str">
        <f t="shared" ca="1" si="343"/>
        <v xml:space="preserve"> </v>
      </c>
      <c r="H338" s="23" t="str">
        <f t="shared" ca="1" si="343"/>
        <v xml:space="preserve"> </v>
      </c>
      <c r="I338" s="23" t="str">
        <f t="shared" ca="1" si="343"/>
        <v xml:space="preserve"> </v>
      </c>
      <c r="J338" s="23" t="str">
        <f t="shared" ca="1" si="343"/>
        <v xml:space="preserve"> </v>
      </c>
      <c r="K338" s="23" t="str">
        <f t="shared" ca="1" si="343"/>
        <v xml:space="preserve"> </v>
      </c>
      <c r="L338" s="23"/>
      <c r="M338" s="17"/>
      <c r="AD338" s="20" t="str">
        <f t="shared" ca="1" si="338"/>
        <v/>
      </c>
      <c r="AE338" s="20" t="str">
        <f t="shared" ca="1" si="338"/>
        <v/>
      </c>
      <c r="AF338" s="20" t="str">
        <f t="shared" ca="1" si="338"/>
        <v/>
      </c>
      <c r="AG338" s="20" t="str">
        <f t="shared" ca="1" si="338"/>
        <v/>
      </c>
      <c r="AH338" s="20" t="str">
        <f t="shared" ca="1" si="338"/>
        <v/>
      </c>
      <c r="AI338" s="20" t="str">
        <f t="shared" ca="1" si="338"/>
        <v/>
      </c>
      <c r="AJ338" s="20" t="str">
        <f t="shared" ca="1" si="338"/>
        <v/>
      </c>
      <c r="AK338" s="20" t="e">
        <f>IF(#REF!=" ","",IF(#REF!="","",CONCATENATE($C338," ",#REF!," ",MID(#REF!,10,5))))</f>
        <v>#REF!</v>
      </c>
      <c r="AL338" s="20" t="str">
        <f t="shared" ca="1" si="328"/>
        <v/>
      </c>
      <c r="AM338" s="20" t="str">
        <f t="shared" si="328"/>
        <v/>
      </c>
      <c r="AN338" s="11" t="str">
        <f t="shared" ca="1" si="326"/>
        <v>Максимова</v>
      </c>
      <c r="AO338" s="10" t="str">
        <f t="shared" ref="AO338:AS401" ca="1" si="344">IF(AD338="","",CONCATENATE(AD338," ",$AN338))</f>
        <v/>
      </c>
      <c r="AP338" s="10" t="str">
        <f t="shared" ca="1" si="344"/>
        <v/>
      </c>
      <c r="AQ338" s="10" t="str">
        <f t="shared" ca="1" si="344"/>
        <v/>
      </c>
      <c r="AR338" s="10" t="str">
        <f t="shared" ca="1" si="344"/>
        <v/>
      </c>
      <c r="AS338" s="10" t="str">
        <f t="shared" ca="1" si="344"/>
        <v/>
      </c>
      <c r="AT338" s="10" t="str">
        <f t="shared" ca="1" si="341"/>
        <v/>
      </c>
      <c r="AU338" s="10" t="str">
        <f t="shared" ca="1" si="341"/>
        <v/>
      </c>
      <c r="AV338" s="10" t="e">
        <f t="shared" si="341"/>
        <v>#REF!</v>
      </c>
      <c r="AW338" s="10" t="str">
        <f t="shared" ca="1" si="341"/>
        <v/>
      </c>
      <c r="AX338" s="10" t="str">
        <f t="shared" si="341"/>
        <v/>
      </c>
      <c r="AZ338" s="12" t="str">
        <f t="shared" ref="AZ338:BD401" ca="1" si="345">IF(AD338="","",ROW())</f>
        <v/>
      </c>
      <c r="BA338" s="12" t="str">
        <f t="shared" ca="1" si="345"/>
        <v/>
      </c>
      <c r="BB338" s="12" t="str">
        <f t="shared" ca="1" si="345"/>
        <v/>
      </c>
      <c r="BC338" s="12" t="str">
        <f t="shared" ca="1" si="345"/>
        <v/>
      </c>
      <c r="BD338" s="12" t="str">
        <f t="shared" ca="1" si="345"/>
        <v/>
      </c>
      <c r="BE338" s="12" t="str">
        <f t="shared" ca="1" si="342"/>
        <v/>
      </c>
      <c r="BF338" s="12" t="str">
        <f t="shared" ca="1" si="342"/>
        <v/>
      </c>
      <c r="BG338" s="12" t="e">
        <f t="shared" si="342"/>
        <v>#REF!</v>
      </c>
      <c r="BH338" s="12" t="str">
        <f t="shared" ca="1" si="342"/>
        <v/>
      </c>
      <c r="BI338" s="12" t="str">
        <f t="shared" si="342"/>
        <v/>
      </c>
    </row>
    <row r="339" spans="1:61" ht="23.25" customHeight="1" x14ac:dyDescent="0.2">
      <c r="A339" s="1">
        <f ca="1">IF(COUNTIF($D339:$L339," ")=10,"",IF(VLOOKUP(MAX($A$1:A338),$A$1:C338,3,FALSE)=0,"",MAX($A$1:A338)+1))</f>
        <v>339</v>
      </c>
      <c r="B339" s="13" t="str">
        <f>$B334</f>
        <v>Максимова А.С.</v>
      </c>
      <c r="C339" s="2" t="str">
        <f ca="1">IF($B339="","",$R$6)</f>
        <v>Пт 27.11.20</v>
      </c>
      <c r="D339" s="23" t="str">
        <f t="shared" ref="D339:K339" ca="1" si="346">IF($B339&gt;"",IF(ISERROR(SEARCH($B339,S$6))," ",MID(S$6,FIND("%курс ",S$6,FIND($B339,S$6))+6,7)&amp;"
("&amp;MID(S$6,FIND("ауд.",S$6,FIND($B339,S$6))+4,FIND("№",S$6,FIND("ауд.",S$6,FIND($B339,S$6)))-(FIND("ауд.",S$6,FIND($B339,S$6))+4))&amp;")"),"")</f>
        <v xml:space="preserve"> </v>
      </c>
      <c r="E339" s="23" t="str">
        <f t="shared" ca="1" si="346"/>
        <v xml:space="preserve"> </v>
      </c>
      <c r="F339" s="23" t="str">
        <f t="shared" ca="1" si="346"/>
        <v xml:space="preserve"> </v>
      </c>
      <c r="G339" s="23" t="str">
        <f t="shared" ca="1" si="346"/>
        <v xml:space="preserve"> </v>
      </c>
      <c r="H339" s="23" t="str">
        <f t="shared" ca="1" si="346"/>
        <v xml:space="preserve"> </v>
      </c>
      <c r="I339" s="23" t="str">
        <f t="shared" ca="1" si="346"/>
        <v xml:space="preserve"> </v>
      </c>
      <c r="J339" s="23" t="str">
        <f t="shared" ca="1" si="346"/>
        <v xml:space="preserve"> </v>
      </c>
      <c r="K339" s="23" t="str">
        <f t="shared" ca="1" si="346"/>
        <v xml:space="preserve"> </v>
      </c>
      <c r="L339" s="23"/>
      <c r="M339" s="25"/>
      <c r="AD339" s="20" t="str">
        <f t="shared" ca="1" si="338"/>
        <v/>
      </c>
      <c r="AE339" s="20" t="str">
        <f t="shared" ca="1" si="338"/>
        <v/>
      </c>
      <c r="AF339" s="20" t="str">
        <f t="shared" ca="1" si="338"/>
        <v/>
      </c>
      <c r="AG339" s="20" t="str">
        <f t="shared" ca="1" si="338"/>
        <v/>
      </c>
      <c r="AH339" s="20" t="str">
        <f t="shared" ca="1" si="338"/>
        <v/>
      </c>
      <c r="AI339" s="20" t="str">
        <f t="shared" ca="1" si="338"/>
        <v/>
      </c>
      <c r="AJ339" s="20" t="str">
        <f t="shared" ca="1" si="338"/>
        <v/>
      </c>
      <c r="AK339" s="20" t="e">
        <f>IF(#REF!=" ","",IF(#REF!="","",CONCATENATE($C339," ",#REF!," ",MID(#REF!,10,5))))</f>
        <v>#REF!</v>
      </c>
      <c r="AL339" s="20" t="str">
        <f t="shared" ca="1" si="328"/>
        <v/>
      </c>
      <c r="AM339" s="20" t="str">
        <f t="shared" si="328"/>
        <v/>
      </c>
      <c r="AN339" s="11" t="str">
        <f t="shared" ca="1" si="326"/>
        <v>Максимова</v>
      </c>
      <c r="AO339" s="10" t="str">
        <f t="shared" ca="1" si="344"/>
        <v/>
      </c>
      <c r="AP339" s="10" t="str">
        <f t="shared" ca="1" si="344"/>
        <v/>
      </c>
      <c r="AQ339" s="10" t="str">
        <f t="shared" ca="1" si="344"/>
        <v/>
      </c>
      <c r="AR339" s="10" t="str">
        <f t="shared" ca="1" si="344"/>
        <v/>
      </c>
      <c r="AS339" s="10" t="str">
        <f t="shared" ca="1" si="344"/>
        <v/>
      </c>
      <c r="AT339" s="10" t="str">
        <f t="shared" ca="1" si="341"/>
        <v/>
      </c>
      <c r="AU339" s="10" t="str">
        <f t="shared" ca="1" si="341"/>
        <v/>
      </c>
      <c r="AV339" s="10" t="e">
        <f t="shared" si="341"/>
        <v>#REF!</v>
      </c>
      <c r="AW339" s="10" t="str">
        <f t="shared" ca="1" si="341"/>
        <v/>
      </c>
      <c r="AX339" s="10" t="str">
        <f t="shared" si="341"/>
        <v/>
      </c>
      <c r="AZ339" s="12" t="str">
        <f t="shared" ca="1" si="345"/>
        <v/>
      </c>
      <c r="BA339" s="12" t="str">
        <f t="shared" ca="1" si="345"/>
        <v/>
      </c>
      <c r="BB339" s="12" t="str">
        <f t="shared" ca="1" si="345"/>
        <v/>
      </c>
      <c r="BC339" s="12" t="str">
        <f t="shared" ca="1" si="345"/>
        <v/>
      </c>
      <c r="BD339" s="12" t="str">
        <f t="shared" ca="1" si="345"/>
        <v/>
      </c>
      <c r="BE339" s="12" t="str">
        <f t="shared" ca="1" si="342"/>
        <v/>
      </c>
      <c r="BF339" s="12" t="str">
        <f t="shared" ca="1" si="342"/>
        <v/>
      </c>
      <c r="BG339" s="12" t="e">
        <f t="shared" si="342"/>
        <v>#REF!</v>
      </c>
      <c r="BH339" s="12" t="str">
        <f t="shared" ca="1" si="342"/>
        <v/>
      </c>
      <c r="BI339" s="12" t="str">
        <f t="shared" si="342"/>
        <v/>
      </c>
    </row>
    <row r="340" spans="1:61" ht="23.25" customHeight="1" x14ac:dyDescent="0.2">
      <c r="A340" s="1">
        <f ca="1">IF(COUNTIF($D340:$L340," ")=10,"",IF(VLOOKUP(MAX($A$1:A339),$A$1:C339,3,FALSE)=0,"",MAX($A$1:A339)+1))</f>
        <v>340</v>
      </c>
      <c r="B340" s="13" t="str">
        <f>$B334</f>
        <v>Максимова А.С.</v>
      </c>
      <c r="C340" s="2" t="str">
        <f ca="1">IF($B340="","",$R$7)</f>
        <v>Сб 28.11.20</v>
      </c>
      <c r="D340" s="23" t="str">
        <f t="shared" ref="D340:K340" ca="1" si="347">IF($B340&gt;"",IF(ISERROR(SEARCH($B340,S$7))," ",MID(S$7,FIND("%курс ",S$7,FIND($B340,S$7))+6,7)&amp;"
("&amp;MID(S$7,FIND("ауд.",S$7,FIND($B340,S$7))+4,FIND("№",S$7,FIND("ауд.",S$7,FIND($B340,S$7)))-(FIND("ауд.",S$7,FIND($B340,S$7))+4))&amp;")"),"")</f>
        <v xml:space="preserve"> </v>
      </c>
      <c r="E340" s="23" t="str">
        <f t="shared" ca="1" si="347"/>
        <v xml:space="preserve"> </v>
      </c>
      <c r="F340" s="23" t="str">
        <f t="shared" ca="1" si="347"/>
        <v xml:space="preserve"> </v>
      </c>
      <c r="G340" s="23" t="str">
        <f t="shared" ca="1" si="347"/>
        <v xml:space="preserve"> </v>
      </c>
      <c r="H340" s="23" t="str">
        <f t="shared" ca="1" si="347"/>
        <v xml:space="preserve"> </v>
      </c>
      <c r="I340" s="23" t="str">
        <f t="shared" ca="1" si="347"/>
        <v xml:space="preserve"> </v>
      </c>
      <c r="J340" s="23" t="str">
        <f t="shared" ca="1" si="347"/>
        <v xml:space="preserve"> </v>
      </c>
      <c r="K340" s="23" t="str">
        <f t="shared" ca="1" si="347"/>
        <v xml:space="preserve"> </v>
      </c>
      <c r="L340" s="23"/>
      <c r="M340" s="25"/>
      <c r="AD340" s="20" t="str">
        <f t="shared" ca="1" si="338"/>
        <v/>
      </c>
      <c r="AE340" s="20" t="str">
        <f t="shared" ca="1" si="338"/>
        <v/>
      </c>
      <c r="AF340" s="20" t="str">
        <f t="shared" ca="1" si="338"/>
        <v/>
      </c>
      <c r="AG340" s="20" t="str">
        <f t="shared" ca="1" si="338"/>
        <v/>
      </c>
      <c r="AH340" s="20" t="str">
        <f t="shared" ca="1" si="338"/>
        <v/>
      </c>
      <c r="AI340" s="20" t="str">
        <f t="shared" ca="1" si="338"/>
        <v/>
      </c>
      <c r="AJ340" s="20" t="str">
        <f t="shared" ca="1" si="338"/>
        <v/>
      </c>
      <c r="AK340" s="20" t="e">
        <f>IF(#REF!=" ","",IF(#REF!="","",CONCATENATE($C340," ",#REF!," ",MID(#REF!,10,5))))</f>
        <v>#REF!</v>
      </c>
      <c r="AL340" s="20" t="str">
        <f t="shared" ca="1" si="328"/>
        <v/>
      </c>
      <c r="AM340" s="20" t="str">
        <f t="shared" si="328"/>
        <v/>
      </c>
      <c r="AN340" s="11" t="str">
        <f t="shared" ca="1" si="326"/>
        <v>Максимова</v>
      </c>
      <c r="AO340" s="10" t="str">
        <f t="shared" ca="1" si="344"/>
        <v/>
      </c>
      <c r="AP340" s="10" t="str">
        <f t="shared" ca="1" si="344"/>
        <v/>
      </c>
      <c r="AQ340" s="10" t="str">
        <f t="shared" ca="1" si="344"/>
        <v/>
      </c>
      <c r="AR340" s="10" t="str">
        <f t="shared" ca="1" si="344"/>
        <v/>
      </c>
      <c r="AS340" s="10" t="str">
        <f t="shared" ca="1" si="344"/>
        <v/>
      </c>
      <c r="AT340" s="10" t="str">
        <f t="shared" ca="1" si="341"/>
        <v/>
      </c>
      <c r="AU340" s="10" t="str">
        <f t="shared" ca="1" si="341"/>
        <v/>
      </c>
      <c r="AV340" s="10" t="e">
        <f t="shared" si="341"/>
        <v>#REF!</v>
      </c>
      <c r="AW340" s="10" t="str">
        <f t="shared" ca="1" si="341"/>
        <v/>
      </c>
      <c r="AX340" s="10" t="str">
        <f t="shared" si="341"/>
        <v/>
      </c>
      <c r="AZ340" s="12" t="str">
        <f t="shared" ca="1" si="345"/>
        <v/>
      </c>
      <c r="BA340" s="12" t="str">
        <f t="shared" ca="1" si="345"/>
        <v/>
      </c>
      <c r="BB340" s="12" t="str">
        <f t="shared" ca="1" si="345"/>
        <v/>
      </c>
      <c r="BC340" s="12" t="str">
        <f t="shared" ca="1" si="345"/>
        <v/>
      </c>
      <c r="BD340" s="12" t="str">
        <f t="shared" ca="1" si="345"/>
        <v/>
      </c>
      <c r="BE340" s="12" t="str">
        <f t="shared" ca="1" si="342"/>
        <v/>
      </c>
      <c r="BF340" s="12" t="str">
        <f t="shared" ca="1" si="342"/>
        <v/>
      </c>
      <c r="BG340" s="12" t="e">
        <f t="shared" si="342"/>
        <v>#REF!</v>
      </c>
      <c r="BH340" s="12" t="str">
        <f t="shared" ca="1" si="342"/>
        <v/>
      </c>
      <c r="BI340" s="12" t="str">
        <f t="shared" si="342"/>
        <v/>
      </c>
    </row>
    <row r="341" spans="1:61" ht="23.25" customHeight="1" x14ac:dyDescent="0.2">
      <c r="A341" s="1">
        <f ca="1">IF(COUNTIF($D341:$L341," ")=10,"",IF(VLOOKUP(MAX($A$1:A340),$A$1:C340,3,FALSE)=0,"",MAX($A$1:A340)+1))</f>
        <v>341</v>
      </c>
      <c r="B341" s="13" t="str">
        <f>$B334</f>
        <v>Максимова А.С.</v>
      </c>
      <c r="C341" s="2" t="str">
        <f ca="1">IF($B341="","",$R$8)</f>
        <v>Вс 29.11.20</v>
      </c>
      <c r="D341" s="23" t="str">
        <f t="shared" ref="D341:K341" ca="1" si="348">IF($B341&gt;"",IF(ISERROR(SEARCH($B341,S$8))," ",MID(S$8,FIND("%курс ",S$8,FIND($B341,S$8))+6,7)&amp;"
("&amp;MID(S$8,FIND("ауд.",S$8,FIND($B341,S$8))+4,FIND("№",S$8,FIND("ауд.",S$8,FIND($B341,S$8)))-(FIND("ауд.",S$8,FIND($B341,S$8))+4))&amp;")"),"")</f>
        <v xml:space="preserve"> </v>
      </c>
      <c r="E341" s="23" t="str">
        <f t="shared" ca="1" si="348"/>
        <v xml:space="preserve"> </v>
      </c>
      <c r="F341" s="23" t="str">
        <f t="shared" ca="1" si="348"/>
        <v xml:space="preserve"> </v>
      </c>
      <c r="G341" s="23" t="str">
        <f t="shared" ca="1" si="348"/>
        <v xml:space="preserve"> </v>
      </c>
      <c r="H341" s="23" t="str">
        <f t="shared" ca="1" si="348"/>
        <v xml:space="preserve"> </v>
      </c>
      <c r="I341" s="23" t="str">
        <f t="shared" ca="1" si="348"/>
        <v xml:space="preserve"> </v>
      </c>
      <c r="J341" s="23" t="str">
        <f t="shared" ca="1" si="348"/>
        <v xml:space="preserve"> </v>
      </c>
      <c r="K341" s="23" t="str">
        <f t="shared" ca="1" si="348"/>
        <v xml:space="preserve"> </v>
      </c>
      <c r="L341" s="23"/>
      <c r="M341" s="25"/>
      <c r="AD341" s="20" t="str">
        <f t="shared" ca="1" si="338"/>
        <v/>
      </c>
      <c r="AE341" s="20" t="str">
        <f t="shared" ca="1" si="338"/>
        <v/>
      </c>
      <c r="AF341" s="20" t="str">
        <f t="shared" ca="1" si="338"/>
        <v/>
      </c>
      <c r="AG341" s="20" t="str">
        <f t="shared" ca="1" si="338"/>
        <v/>
      </c>
      <c r="AH341" s="20" t="str">
        <f t="shared" ca="1" si="338"/>
        <v/>
      </c>
      <c r="AI341" s="20" t="str">
        <f t="shared" ca="1" si="338"/>
        <v/>
      </c>
      <c r="AJ341" s="20" t="str">
        <f t="shared" ca="1" si="338"/>
        <v/>
      </c>
      <c r="AK341" s="20" t="e">
        <f>IF(#REF!=" ","",IF(#REF!="","",CONCATENATE($C341," ",#REF!," ",MID(#REF!,10,5))))</f>
        <v>#REF!</v>
      </c>
      <c r="AL341" s="20" t="str">
        <f t="shared" ca="1" si="328"/>
        <v/>
      </c>
      <c r="AM341" s="20" t="str">
        <f t="shared" si="328"/>
        <v/>
      </c>
      <c r="AN341" s="11" t="str">
        <f t="shared" ca="1" si="326"/>
        <v>Максимова</v>
      </c>
      <c r="AO341" s="10" t="str">
        <f t="shared" ca="1" si="344"/>
        <v/>
      </c>
      <c r="AP341" s="10" t="str">
        <f t="shared" ca="1" si="344"/>
        <v/>
      </c>
      <c r="AQ341" s="10" t="str">
        <f t="shared" ca="1" si="344"/>
        <v/>
      </c>
      <c r="AR341" s="10" t="str">
        <f t="shared" ca="1" si="344"/>
        <v/>
      </c>
      <c r="AS341" s="10" t="str">
        <f t="shared" ca="1" si="344"/>
        <v/>
      </c>
      <c r="AT341" s="10" t="str">
        <f t="shared" ca="1" si="341"/>
        <v/>
      </c>
      <c r="AU341" s="10" t="str">
        <f t="shared" ca="1" si="341"/>
        <v/>
      </c>
      <c r="AV341" s="10" t="e">
        <f t="shared" si="341"/>
        <v>#REF!</v>
      </c>
      <c r="AW341" s="10" t="str">
        <f t="shared" ca="1" si="341"/>
        <v/>
      </c>
      <c r="AX341" s="10" t="str">
        <f t="shared" si="341"/>
        <v/>
      </c>
      <c r="AZ341" s="12" t="str">
        <f t="shared" ca="1" si="345"/>
        <v/>
      </c>
      <c r="BA341" s="12" t="str">
        <f t="shared" ca="1" si="345"/>
        <v/>
      </c>
      <c r="BB341" s="12" t="str">
        <f t="shared" ca="1" si="345"/>
        <v/>
      </c>
      <c r="BC341" s="12" t="str">
        <f t="shared" ca="1" si="345"/>
        <v/>
      </c>
      <c r="BD341" s="12" t="str">
        <f t="shared" ca="1" si="345"/>
        <v/>
      </c>
      <c r="BE341" s="12" t="str">
        <f t="shared" ca="1" si="342"/>
        <v/>
      </c>
      <c r="BF341" s="12" t="str">
        <f t="shared" ca="1" si="342"/>
        <v/>
      </c>
      <c r="BG341" s="12" t="e">
        <f t="shared" si="342"/>
        <v>#REF!</v>
      </c>
      <c r="BH341" s="12" t="str">
        <f t="shared" ca="1" si="342"/>
        <v/>
      </c>
      <c r="BI341" s="12" t="str">
        <f t="shared" si="342"/>
        <v/>
      </c>
    </row>
    <row r="342" spans="1:61" ht="23.25" customHeight="1" x14ac:dyDescent="0.2">
      <c r="A342" s="1">
        <f ca="1">IF(COUNTIF($D342:$L342," ")=10,"",IF(VLOOKUP(MAX($A$1:A341),$A$1:C341,3,FALSE)=0,"",MAX($A$1:A341)+1))</f>
        <v>342</v>
      </c>
      <c r="C342" s="2"/>
      <c r="D342" s="23"/>
      <c r="E342" s="23"/>
      <c r="F342" s="23"/>
      <c r="G342" s="23"/>
      <c r="H342" s="23"/>
      <c r="I342" s="23"/>
      <c r="J342" s="23"/>
      <c r="K342" s="23"/>
      <c r="L342" s="23"/>
      <c r="M342" s="25"/>
      <c r="AD342" s="20"/>
      <c r="AE342" s="20"/>
      <c r="AF342" s="20"/>
      <c r="AG342" s="20"/>
      <c r="AH342" s="20"/>
      <c r="AI342" s="20"/>
      <c r="AJ342" s="20"/>
      <c r="AK342" s="20"/>
      <c r="AL342" s="20"/>
      <c r="AM342" s="20"/>
      <c r="AN342" s="11" t="str">
        <f t="shared" si="326"/>
        <v/>
      </c>
      <c r="AO342" s="10" t="str">
        <f t="shared" si="344"/>
        <v/>
      </c>
      <c r="AP342" s="10" t="str">
        <f t="shared" si="344"/>
        <v/>
      </c>
      <c r="AQ342" s="10" t="str">
        <f t="shared" si="344"/>
        <v/>
      </c>
      <c r="AR342" s="10" t="str">
        <f t="shared" si="344"/>
        <v/>
      </c>
      <c r="AS342" s="10" t="str">
        <f t="shared" si="344"/>
        <v/>
      </c>
      <c r="AT342" s="10" t="str">
        <f t="shared" si="341"/>
        <v/>
      </c>
      <c r="AU342" s="10" t="str">
        <f t="shared" si="341"/>
        <v/>
      </c>
      <c r="AV342" s="10" t="str">
        <f t="shared" si="341"/>
        <v/>
      </c>
      <c r="AW342" s="10" t="str">
        <f t="shared" si="341"/>
        <v/>
      </c>
      <c r="AX342" s="10" t="str">
        <f t="shared" si="341"/>
        <v/>
      </c>
      <c r="AZ342" s="12" t="str">
        <f t="shared" si="345"/>
        <v/>
      </c>
      <c r="BA342" s="12" t="str">
        <f t="shared" si="345"/>
        <v/>
      </c>
      <c r="BB342" s="12" t="str">
        <f t="shared" si="345"/>
        <v/>
      </c>
      <c r="BC342" s="12" t="str">
        <f t="shared" si="345"/>
        <v/>
      </c>
      <c r="BD342" s="12" t="str">
        <f t="shared" si="345"/>
        <v/>
      </c>
      <c r="BE342" s="12" t="str">
        <f t="shared" si="342"/>
        <v/>
      </c>
      <c r="BF342" s="12" t="str">
        <f t="shared" si="342"/>
        <v/>
      </c>
      <c r="BG342" s="12" t="str">
        <f t="shared" si="342"/>
        <v/>
      </c>
      <c r="BH342" s="12" t="str">
        <f t="shared" si="342"/>
        <v/>
      </c>
      <c r="BI342" s="12" t="str">
        <f t="shared" si="342"/>
        <v/>
      </c>
    </row>
    <row r="343" spans="1:61" ht="23.25" customHeight="1" x14ac:dyDescent="0.2">
      <c r="A343" s="1">
        <f ca="1">IF(COUNTIF($D344:$L350," ")=70,"",MAX($A$1:A342)+1)</f>
        <v>343</v>
      </c>
      <c r="B343" s="2" t="str">
        <f>IF($C343="","",$C343)</f>
        <v>Марина И.В.</v>
      </c>
      <c r="C343" s="3" t="str">
        <f>IF(ISERROR(VLOOKUP((ROW()-1)/9+1,'[1]Преподавательский состав'!$A$2:$B$181,2,FALSE)),"",VLOOKUP((ROW()-1)/9+1,'[1]Преподавательский состав'!$A$2:$B$181,2,FALSE))</f>
        <v>Марина И.В.</v>
      </c>
      <c r="D343" s="3" t="str">
        <f>IF($C343="","",T(" 8.00"))</f>
        <v xml:space="preserve"> 8.00</v>
      </c>
      <c r="E343" s="3" t="str">
        <f>IF($C343="","",T(" 9.40"))</f>
        <v xml:space="preserve"> 9.40</v>
      </c>
      <c r="F343" s="3" t="str">
        <f>IF($C343="","",T("11.20"))</f>
        <v>11.20</v>
      </c>
      <c r="G343" s="4" t="str">
        <f>IF($C343="","",T(""))</f>
        <v/>
      </c>
      <c r="H343" s="4" t="str">
        <f>IF($C343="","",T("13.30"))</f>
        <v>13.30</v>
      </c>
      <c r="I343" s="4" t="str">
        <f>IF($C343="","",T("15.10"))</f>
        <v>15.10</v>
      </c>
      <c r="J343" s="3" t="str">
        <f>IF($C343="","",T("17.00"))</f>
        <v>17.00</v>
      </c>
      <c r="K343" s="3" t="str">
        <f>IF($C343="","",T("18.40"))</f>
        <v>18.40</v>
      </c>
      <c r="L343" s="3"/>
      <c r="M343" s="25"/>
      <c r="AD343" s="20"/>
      <c r="AE343" s="20"/>
      <c r="AF343" s="20"/>
      <c r="AG343" s="20"/>
      <c r="AH343" s="20"/>
      <c r="AI343" s="20"/>
      <c r="AJ343" s="20"/>
      <c r="AK343" s="20"/>
      <c r="AL343" s="20"/>
      <c r="AM343" s="20"/>
      <c r="AN343" s="11" t="str">
        <f t="shared" si="326"/>
        <v/>
      </c>
      <c r="AO343" s="10" t="str">
        <f t="shared" si="344"/>
        <v/>
      </c>
      <c r="AP343" s="10" t="str">
        <f t="shared" si="344"/>
        <v/>
      </c>
      <c r="AQ343" s="10" t="str">
        <f t="shared" si="344"/>
        <v/>
      </c>
      <c r="AR343" s="10" t="str">
        <f t="shared" si="344"/>
        <v/>
      </c>
      <c r="AS343" s="10" t="str">
        <f t="shared" si="344"/>
        <v/>
      </c>
      <c r="AT343" s="10" t="str">
        <f t="shared" si="341"/>
        <v/>
      </c>
      <c r="AU343" s="10" t="str">
        <f t="shared" si="341"/>
        <v/>
      </c>
      <c r="AV343" s="10" t="str">
        <f t="shared" si="341"/>
        <v/>
      </c>
      <c r="AW343" s="10" t="str">
        <f t="shared" si="341"/>
        <v/>
      </c>
      <c r="AX343" s="10" t="str">
        <f t="shared" si="341"/>
        <v/>
      </c>
      <c r="AZ343" s="12" t="str">
        <f t="shared" si="345"/>
        <v/>
      </c>
      <c r="BA343" s="12" t="str">
        <f t="shared" si="345"/>
        <v/>
      </c>
      <c r="BB343" s="12" t="str">
        <f t="shared" si="345"/>
        <v/>
      </c>
      <c r="BC343" s="12" t="str">
        <f t="shared" si="345"/>
        <v/>
      </c>
      <c r="BD343" s="12" t="str">
        <f t="shared" si="345"/>
        <v/>
      </c>
      <c r="BE343" s="12" t="str">
        <f t="shared" si="342"/>
        <v/>
      </c>
      <c r="BF343" s="12" t="str">
        <f t="shared" si="342"/>
        <v/>
      </c>
      <c r="BG343" s="12" t="str">
        <f t="shared" si="342"/>
        <v/>
      </c>
      <c r="BH343" s="12" t="str">
        <f t="shared" si="342"/>
        <v/>
      </c>
      <c r="BI343" s="12" t="str">
        <f t="shared" si="342"/>
        <v/>
      </c>
    </row>
    <row r="344" spans="1:61" ht="23.25" customHeight="1" x14ac:dyDescent="0.2">
      <c r="A344" s="1">
        <f ca="1">IF(COUNTIF($D344:$L344," ")=10,"",IF(VLOOKUP(MAX($A$1:A343),$A$1:C343,3,FALSE)=0,"",MAX($A$1:A343)+1))</f>
        <v>344</v>
      </c>
      <c r="B344" s="13" t="str">
        <f>$B343</f>
        <v>Марина И.В.</v>
      </c>
      <c r="C344" s="2" t="str">
        <f ca="1">IF($B344="","",$R$2)</f>
        <v>Пн 23.11.20</v>
      </c>
      <c r="D344" s="14" t="str">
        <f t="shared" ref="D344:K344" ca="1" si="349">IF($B344&gt;"",IF(ISERROR(SEARCH($B344,S$2))," ",MID(S$2,FIND("%курс ",S$2,FIND($B344,S$2))+6,7)&amp;"
("&amp;MID(S$2,FIND("ауд.",S$2,FIND($B344,S$2))+4,FIND("№",S$2,FIND("ауд.",S$2,FIND($B344,S$2)))-(FIND("ауд.",S$2,FIND($B344,S$2))+4))&amp;")"),"")</f>
        <v>С -9 -1
(П-109)</v>
      </c>
      <c r="E344" s="14" t="str">
        <f t="shared" ca="1" si="349"/>
        <v>С -9 -1
(П-407)</v>
      </c>
      <c r="F344" s="14" t="str">
        <f t="shared" ca="1" si="349"/>
        <v>П -9 -1
(П-203)</v>
      </c>
      <c r="G344" s="14" t="str">
        <f t="shared" ca="1" si="349"/>
        <v xml:space="preserve"> </v>
      </c>
      <c r="H344" s="14" t="str">
        <f t="shared" ca="1" si="349"/>
        <v xml:space="preserve"> </v>
      </c>
      <c r="I344" s="14" t="str">
        <f t="shared" ca="1" si="349"/>
        <v>П -9 -3
(ДОТ)</v>
      </c>
      <c r="J344" s="14" t="str">
        <f t="shared" ca="1" si="349"/>
        <v>П -11-2
(ДОТ)</v>
      </c>
      <c r="K344" s="14" t="str">
        <f t="shared" ca="1" si="349"/>
        <v xml:space="preserve"> </v>
      </c>
      <c r="L344" s="14"/>
      <c r="M344" s="25"/>
      <c r="AD344" s="20" t="str">
        <f t="shared" ref="AD344:AJ350" ca="1" si="350">IF(D344=" ","",IF(D344="","",CONCATENATE($C344," ",D$1," ",MID(D344,10,5))))</f>
        <v>Пн 23.11.20  8.00 П-109</v>
      </c>
      <c r="AE344" s="20" t="str">
        <f t="shared" ca="1" si="350"/>
        <v>Пн 23.11.20  9.40 П-407</v>
      </c>
      <c r="AF344" s="20" t="str">
        <f t="shared" ca="1" si="350"/>
        <v>Пн 23.11.20 11.20 П-203</v>
      </c>
      <c r="AG344" s="20" t="str">
        <f t="shared" ca="1" si="350"/>
        <v/>
      </c>
      <c r="AH344" s="20" t="str">
        <f t="shared" ca="1" si="350"/>
        <v/>
      </c>
      <c r="AI344" s="20" t="str">
        <f t="shared" ca="1" si="350"/>
        <v>Пн 23.11.20 15.10 ДОТ)</v>
      </c>
      <c r="AJ344" s="20" t="str">
        <f t="shared" ca="1" si="350"/>
        <v>Пн 23.11.20 17.00 ДОТ)</v>
      </c>
      <c r="AK344" s="20" t="e">
        <f>IF(#REF!=" ","",IF(#REF!="","",CONCATENATE($C344," ",#REF!," ",MID(#REF!,10,5))))</f>
        <v>#REF!</v>
      </c>
      <c r="AL344" s="20" t="str">
        <f t="shared" ca="1" si="328"/>
        <v/>
      </c>
      <c r="AM344" s="20" t="str">
        <f t="shared" si="328"/>
        <v/>
      </c>
      <c r="AN344" s="11" t="str">
        <f t="shared" ca="1" si="326"/>
        <v>Марина</v>
      </c>
      <c r="AO344" s="10" t="str">
        <f t="shared" ca="1" si="344"/>
        <v>Пн 23.11.20  8.00 П-109 Марина</v>
      </c>
      <c r="AP344" s="10" t="str">
        <f t="shared" ca="1" si="344"/>
        <v>Пн 23.11.20  9.40 П-407 Марина</v>
      </c>
      <c r="AQ344" s="10" t="str">
        <f t="shared" ca="1" si="344"/>
        <v>Пн 23.11.20 11.20 П-203 Марина</v>
      </c>
      <c r="AR344" s="10" t="str">
        <f t="shared" ca="1" si="344"/>
        <v/>
      </c>
      <c r="AS344" s="10" t="str">
        <f t="shared" ca="1" si="344"/>
        <v/>
      </c>
      <c r="AT344" s="10" t="str">
        <f t="shared" ca="1" si="341"/>
        <v>Пн 23.11.20 15.10 ДОТ) Марина</v>
      </c>
      <c r="AU344" s="10" t="str">
        <f t="shared" ca="1" si="341"/>
        <v>Пн 23.11.20 17.00 ДОТ) Марина</v>
      </c>
      <c r="AV344" s="10" t="e">
        <f t="shared" si="341"/>
        <v>#REF!</v>
      </c>
      <c r="AW344" s="10" t="str">
        <f t="shared" ca="1" si="341"/>
        <v/>
      </c>
      <c r="AX344" s="10" t="str">
        <f t="shared" si="341"/>
        <v/>
      </c>
      <c r="AZ344" s="12">
        <f t="shared" ca="1" si="345"/>
        <v>344</v>
      </c>
      <c r="BA344" s="12">
        <f t="shared" ca="1" si="345"/>
        <v>344</v>
      </c>
      <c r="BB344" s="12">
        <f t="shared" ca="1" si="345"/>
        <v>344</v>
      </c>
      <c r="BC344" s="12" t="str">
        <f t="shared" ca="1" si="345"/>
        <v/>
      </c>
      <c r="BD344" s="12" t="str">
        <f t="shared" ca="1" si="345"/>
        <v/>
      </c>
      <c r="BE344" s="12">
        <f t="shared" ca="1" si="342"/>
        <v>344</v>
      </c>
      <c r="BF344" s="12">
        <f t="shared" ca="1" si="342"/>
        <v>344</v>
      </c>
      <c r="BG344" s="12" t="e">
        <f t="shared" si="342"/>
        <v>#REF!</v>
      </c>
      <c r="BH344" s="12" t="str">
        <f t="shared" ca="1" si="342"/>
        <v/>
      </c>
      <c r="BI344" s="12" t="str">
        <f t="shared" si="342"/>
        <v/>
      </c>
    </row>
    <row r="345" spans="1:61" ht="23.25" customHeight="1" x14ac:dyDescent="0.2">
      <c r="A345" s="1">
        <f ca="1">IF(COUNTIF($D345:$L345," ")=10,"",IF(VLOOKUP(MAX($A$1:A344),$A$1:C344,3,FALSE)=0,"",MAX($A$1:A344)+1))</f>
        <v>345</v>
      </c>
      <c r="B345" s="13" t="str">
        <f>$B343</f>
        <v>Марина И.В.</v>
      </c>
      <c r="C345" s="2" t="str">
        <f ca="1">IF($B345="","",$R$3)</f>
        <v>Вт 24.11.20</v>
      </c>
      <c r="D345" s="14" t="str">
        <f t="shared" ref="D345:K345" ca="1" si="351">IF($B345&gt;"",IF(ISERROR(SEARCH($B345,S$3))," ",MID(S$3,FIND("%курс ",S$3,FIND($B345,S$3))+6,7)&amp;"
("&amp;MID(S$3,FIND("ауд.",S$3,FIND($B345,S$3))+4,FIND("№",S$3,FIND("ауд.",S$3,FIND($B345,S$3)))-(FIND("ауд.",S$3,FIND($B345,S$3))+4))&amp;")"),"")</f>
        <v xml:space="preserve"> </v>
      </c>
      <c r="E345" s="14" t="str">
        <f t="shared" ca="1" si="351"/>
        <v>С -9 -1
(П-307)</v>
      </c>
      <c r="F345" s="14" t="str">
        <f t="shared" ca="1" si="351"/>
        <v>С -9 -1
(П-306)</v>
      </c>
      <c r="G345" s="14" t="str">
        <f t="shared" ca="1" si="351"/>
        <v xml:space="preserve"> </v>
      </c>
      <c r="H345" s="14" t="str">
        <f t="shared" ca="1" si="351"/>
        <v>П -9 -1
(П-107)</v>
      </c>
      <c r="I345" s="14" t="str">
        <f t="shared" ca="1" si="351"/>
        <v>П -11-2
(ДОТ)</v>
      </c>
      <c r="J345" s="14" t="str">
        <f t="shared" ca="1" si="351"/>
        <v>П -9 -3
(ДОТ)</v>
      </c>
      <c r="K345" s="14" t="str">
        <f t="shared" ca="1" si="351"/>
        <v xml:space="preserve"> </v>
      </c>
      <c r="L345" s="14"/>
      <c r="M345" s="25"/>
      <c r="AD345" s="20" t="str">
        <f t="shared" ca="1" si="350"/>
        <v/>
      </c>
      <c r="AE345" s="20" t="str">
        <f t="shared" ca="1" si="350"/>
        <v>Вт 24.11.20  9.40 П-307</v>
      </c>
      <c r="AF345" s="20" t="str">
        <f t="shared" ca="1" si="350"/>
        <v>Вт 24.11.20 11.20 П-306</v>
      </c>
      <c r="AG345" s="20" t="str">
        <f t="shared" ca="1" si="350"/>
        <v/>
      </c>
      <c r="AH345" s="20" t="str">
        <f t="shared" ca="1" si="350"/>
        <v>Вт 24.11.20 13.30 П-107</v>
      </c>
      <c r="AI345" s="20" t="str">
        <f t="shared" ca="1" si="350"/>
        <v>Вт 24.11.20 15.10 ДОТ)</v>
      </c>
      <c r="AJ345" s="20" t="str">
        <f t="shared" ca="1" si="350"/>
        <v>Вт 24.11.20 17.00 ДОТ)</v>
      </c>
      <c r="AK345" s="20" t="e">
        <f>IF(#REF!=" ","",IF(#REF!="","",CONCATENATE($C345," ",#REF!," ",MID(#REF!,10,5))))</f>
        <v>#REF!</v>
      </c>
      <c r="AL345" s="20" t="str">
        <f t="shared" ca="1" si="328"/>
        <v/>
      </c>
      <c r="AM345" s="20" t="str">
        <f t="shared" si="328"/>
        <v/>
      </c>
      <c r="AN345" s="11" t="str">
        <f t="shared" ca="1" si="326"/>
        <v>Марина</v>
      </c>
      <c r="AO345" s="10" t="str">
        <f t="shared" ca="1" si="344"/>
        <v/>
      </c>
      <c r="AP345" s="10" t="str">
        <f t="shared" ca="1" si="344"/>
        <v>Вт 24.11.20  9.40 П-307 Марина</v>
      </c>
      <c r="AQ345" s="10" t="str">
        <f t="shared" ca="1" si="344"/>
        <v>Вт 24.11.20 11.20 П-306 Марина</v>
      </c>
      <c r="AR345" s="10" t="str">
        <f t="shared" ca="1" si="344"/>
        <v/>
      </c>
      <c r="AS345" s="10" t="str">
        <f t="shared" ca="1" si="344"/>
        <v>Вт 24.11.20 13.30 П-107 Марина</v>
      </c>
      <c r="AT345" s="10" t="str">
        <f t="shared" ca="1" si="341"/>
        <v>Вт 24.11.20 15.10 ДОТ) Марина</v>
      </c>
      <c r="AU345" s="10" t="str">
        <f t="shared" ca="1" si="341"/>
        <v>Вт 24.11.20 17.00 ДОТ) Марина</v>
      </c>
      <c r="AV345" s="10" t="e">
        <f t="shared" si="341"/>
        <v>#REF!</v>
      </c>
      <c r="AW345" s="10" t="str">
        <f t="shared" ca="1" si="341"/>
        <v/>
      </c>
      <c r="AX345" s="10" t="str">
        <f t="shared" si="341"/>
        <v/>
      </c>
      <c r="AZ345" s="12" t="str">
        <f t="shared" ca="1" si="345"/>
        <v/>
      </c>
      <c r="BA345" s="12">
        <f t="shared" ca="1" si="345"/>
        <v>345</v>
      </c>
      <c r="BB345" s="12">
        <f t="shared" ca="1" si="345"/>
        <v>345</v>
      </c>
      <c r="BC345" s="12" t="str">
        <f t="shared" ca="1" si="345"/>
        <v/>
      </c>
      <c r="BD345" s="12">
        <f t="shared" ca="1" si="345"/>
        <v>345</v>
      </c>
      <c r="BE345" s="12">
        <f t="shared" ca="1" si="342"/>
        <v>345</v>
      </c>
      <c r="BF345" s="12">
        <f t="shared" ca="1" si="342"/>
        <v>345</v>
      </c>
      <c r="BG345" s="12" t="e">
        <f t="shared" si="342"/>
        <v>#REF!</v>
      </c>
      <c r="BH345" s="12" t="str">
        <f t="shared" ca="1" si="342"/>
        <v/>
      </c>
      <c r="BI345" s="12" t="str">
        <f t="shared" si="342"/>
        <v/>
      </c>
    </row>
    <row r="346" spans="1:61" ht="23.25" customHeight="1" x14ac:dyDescent="0.2">
      <c r="A346" s="1">
        <f ca="1">IF(COUNTIF($D346:$L346," ")=10,"",IF(VLOOKUP(MAX($A$1:A345),$A$1:C345,3,FALSE)=0,"",MAX($A$1:A345)+1))</f>
        <v>346</v>
      </c>
      <c r="B346" s="13" t="str">
        <f>$B343</f>
        <v>Марина И.В.</v>
      </c>
      <c r="C346" s="2" t="str">
        <f ca="1">IF($B346="","",$R$4)</f>
        <v>Ср 25.11.20</v>
      </c>
      <c r="D346" s="14" t="str">
        <f t="shared" ref="D346:K346" ca="1" si="352">IF($B346&gt;"",IF(ISERROR(SEARCH($B346,S$4))," ",MID(S$4,FIND("%курс ",S$4,FIND($B346,S$4))+6,7)&amp;"
("&amp;MID(S$4,FIND("ауд.",S$4,FIND($B346,S$4))+4,FIND("№",S$4,FIND("ауд.",S$4,FIND($B346,S$4)))-(FIND("ауд.",S$4,FIND($B346,S$4))+4))&amp;")"),"")</f>
        <v xml:space="preserve"> </v>
      </c>
      <c r="E346" s="14" t="str">
        <f t="shared" ca="1" si="352"/>
        <v>П -9 -1
(П-205)</v>
      </c>
      <c r="F346" s="14" t="str">
        <f t="shared" ca="1" si="352"/>
        <v>С -9 -1
(П-309)</v>
      </c>
      <c r="G346" s="14" t="str">
        <f t="shared" ca="1" si="352"/>
        <v xml:space="preserve"> </v>
      </c>
      <c r="H346" s="14" t="str">
        <f t="shared" ca="1" si="352"/>
        <v xml:space="preserve"> </v>
      </c>
      <c r="I346" s="14" t="str">
        <f t="shared" ca="1" si="352"/>
        <v xml:space="preserve"> </v>
      </c>
      <c r="J346" s="14" t="str">
        <f t="shared" ca="1" si="352"/>
        <v xml:space="preserve"> </v>
      </c>
      <c r="K346" s="14" t="str">
        <f t="shared" ca="1" si="352"/>
        <v xml:space="preserve"> </v>
      </c>
      <c r="L346" s="14"/>
      <c r="M346" s="17"/>
      <c r="AD346" s="20" t="str">
        <f t="shared" ca="1" si="350"/>
        <v/>
      </c>
      <c r="AE346" s="20" t="str">
        <f t="shared" ca="1" si="350"/>
        <v>Ср 25.11.20  9.40 П-205</v>
      </c>
      <c r="AF346" s="20" t="str">
        <f t="shared" ca="1" si="350"/>
        <v>Ср 25.11.20 11.20 П-309</v>
      </c>
      <c r="AG346" s="20" t="str">
        <f t="shared" ca="1" si="350"/>
        <v/>
      </c>
      <c r="AH346" s="20" t="str">
        <f t="shared" ca="1" si="350"/>
        <v/>
      </c>
      <c r="AI346" s="20" t="str">
        <f t="shared" ca="1" si="350"/>
        <v/>
      </c>
      <c r="AJ346" s="20" t="str">
        <f t="shared" ca="1" si="350"/>
        <v/>
      </c>
      <c r="AK346" s="20" t="e">
        <f>IF(#REF!=" ","",IF(#REF!="","",CONCATENATE($C346," ",#REF!," ",MID(#REF!,10,5))))</f>
        <v>#REF!</v>
      </c>
      <c r="AL346" s="20" t="str">
        <f t="shared" ca="1" si="328"/>
        <v/>
      </c>
      <c r="AM346" s="20" t="str">
        <f t="shared" si="328"/>
        <v/>
      </c>
      <c r="AN346" s="11" t="str">
        <f t="shared" ca="1" si="326"/>
        <v>Марина</v>
      </c>
      <c r="AO346" s="10" t="str">
        <f t="shared" ca="1" si="344"/>
        <v/>
      </c>
      <c r="AP346" s="10" t="str">
        <f t="shared" ca="1" si="344"/>
        <v>Ср 25.11.20  9.40 П-205 Марина</v>
      </c>
      <c r="AQ346" s="10" t="str">
        <f t="shared" ca="1" si="344"/>
        <v>Ср 25.11.20 11.20 П-309 Марина</v>
      </c>
      <c r="AR346" s="10" t="str">
        <f t="shared" ca="1" si="344"/>
        <v/>
      </c>
      <c r="AS346" s="10" t="str">
        <f t="shared" ca="1" si="344"/>
        <v/>
      </c>
      <c r="AT346" s="10" t="str">
        <f t="shared" ca="1" si="341"/>
        <v/>
      </c>
      <c r="AU346" s="10" t="str">
        <f t="shared" ca="1" si="341"/>
        <v/>
      </c>
      <c r="AV346" s="10" t="e">
        <f t="shared" si="341"/>
        <v>#REF!</v>
      </c>
      <c r="AW346" s="10" t="str">
        <f t="shared" ca="1" si="341"/>
        <v/>
      </c>
      <c r="AX346" s="10" t="str">
        <f t="shared" si="341"/>
        <v/>
      </c>
      <c r="AZ346" s="12" t="str">
        <f t="shared" ca="1" si="345"/>
        <v/>
      </c>
      <c r="BA346" s="12">
        <f t="shared" ca="1" si="345"/>
        <v>346</v>
      </c>
      <c r="BB346" s="12">
        <f t="shared" ca="1" si="345"/>
        <v>346</v>
      </c>
      <c r="BC346" s="12" t="str">
        <f t="shared" ca="1" si="345"/>
        <v/>
      </c>
      <c r="BD346" s="12" t="str">
        <f t="shared" ca="1" si="345"/>
        <v/>
      </c>
      <c r="BE346" s="12" t="str">
        <f t="shared" ca="1" si="342"/>
        <v/>
      </c>
      <c r="BF346" s="12" t="str">
        <f t="shared" ca="1" si="342"/>
        <v/>
      </c>
      <c r="BG346" s="12" t="e">
        <f t="shared" si="342"/>
        <v>#REF!</v>
      </c>
      <c r="BH346" s="12" t="str">
        <f t="shared" ca="1" si="342"/>
        <v/>
      </c>
      <c r="BI346" s="12" t="str">
        <f t="shared" si="342"/>
        <v/>
      </c>
    </row>
    <row r="347" spans="1:61" ht="23.25" customHeight="1" x14ac:dyDescent="0.2">
      <c r="A347" s="1">
        <f ca="1">IF(COUNTIF($D347:$L347," ")=10,"",IF(VLOOKUP(MAX($A$1:A346),$A$1:C346,3,FALSE)=0,"",MAX($A$1:A346)+1))</f>
        <v>347</v>
      </c>
      <c r="B347" s="13" t="str">
        <f>$B343</f>
        <v>Марина И.В.</v>
      </c>
      <c r="C347" s="2" t="str">
        <f ca="1">IF($B347="","",$R$5)</f>
        <v>Чт 26.11.20</v>
      </c>
      <c r="D347" s="23" t="str">
        <f t="shared" ref="D347:K347" ca="1" si="353">IF($B347&gt;"",IF(ISERROR(SEARCH($B347,S$5))," ",MID(S$5,FIND("%курс ",S$5,FIND($B347,S$5))+6,7)&amp;"
("&amp;MID(S$5,FIND("ауд.",S$5,FIND($B347,S$5))+4,FIND("№",S$5,FIND("ауд.",S$5,FIND($B347,S$5)))-(FIND("ауд.",S$5,FIND($B347,S$5))+4))&amp;")"),"")</f>
        <v>С -9 -1
(П-408)</v>
      </c>
      <c r="E347" s="23" t="str">
        <f t="shared" ca="1" si="353"/>
        <v>П -9 -1
(П-107)</v>
      </c>
      <c r="F347" s="23" t="str">
        <f t="shared" ca="1" si="353"/>
        <v>С -9 -1
(П-405)</v>
      </c>
      <c r="G347" s="23" t="str">
        <f t="shared" ca="1" si="353"/>
        <v xml:space="preserve"> </v>
      </c>
      <c r="H347" s="23" t="str">
        <f t="shared" ca="1" si="353"/>
        <v xml:space="preserve"> </v>
      </c>
      <c r="I347" s="23" t="str">
        <f t="shared" ca="1" si="353"/>
        <v xml:space="preserve"> </v>
      </c>
      <c r="J347" s="23" t="str">
        <f t="shared" ca="1" si="353"/>
        <v xml:space="preserve"> </v>
      </c>
      <c r="K347" s="23" t="str">
        <f t="shared" ca="1" si="353"/>
        <v xml:space="preserve"> </v>
      </c>
      <c r="L347" s="23"/>
      <c r="M347" s="25"/>
      <c r="AD347" s="20" t="str">
        <f t="shared" ca="1" si="350"/>
        <v>Чт 26.11.20  8.00 П-408</v>
      </c>
      <c r="AE347" s="20" t="str">
        <f t="shared" ca="1" si="350"/>
        <v>Чт 26.11.20  9.40 П-107</v>
      </c>
      <c r="AF347" s="20" t="str">
        <f t="shared" ca="1" si="350"/>
        <v>Чт 26.11.20 11.20 П-405</v>
      </c>
      <c r="AG347" s="20" t="str">
        <f t="shared" ca="1" si="350"/>
        <v/>
      </c>
      <c r="AH347" s="20" t="str">
        <f t="shared" ca="1" si="350"/>
        <v/>
      </c>
      <c r="AI347" s="20" t="str">
        <f t="shared" ca="1" si="350"/>
        <v/>
      </c>
      <c r="AJ347" s="20" t="str">
        <f t="shared" ca="1" si="350"/>
        <v/>
      </c>
      <c r="AK347" s="20" t="e">
        <f>IF(#REF!=" ","",IF(#REF!="","",CONCATENATE($C347," ",#REF!," ",MID(#REF!,10,5))))</f>
        <v>#REF!</v>
      </c>
      <c r="AL347" s="20" t="str">
        <f t="shared" ca="1" si="328"/>
        <v/>
      </c>
      <c r="AM347" s="20" t="str">
        <f t="shared" si="328"/>
        <v/>
      </c>
      <c r="AN347" s="11" t="str">
        <f t="shared" ca="1" si="326"/>
        <v>Марина</v>
      </c>
      <c r="AO347" s="10" t="str">
        <f t="shared" ca="1" si="344"/>
        <v>Чт 26.11.20  8.00 П-408 Марина</v>
      </c>
      <c r="AP347" s="10" t="str">
        <f t="shared" ca="1" si="344"/>
        <v>Чт 26.11.20  9.40 П-107 Марина</v>
      </c>
      <c r="AQ347" s="10" t="str">
        <f t="shared" ca="1" si="344"/>
        <v>Чт 26.11.20 11.20 П-405 Марина</v>
      </c>
      <c r="AR347" s="10" t="str">
        <f t="shared" ca="1" si="344"/>
        <v/>
      </c>
      <c r="AS347" s="10" t="str">
        <f t="shared" ca="1" si="344"/>
        <v/>
      </c>
      <c r="AT347" s="10" t="str">
        <f t="shared" ca="1" si="341"/>
        <v/>
      </c>
      <c r="AU347" s="10" t="str">
        <f t="shared" ca="1" si="341"/>
        <v/>
      </c>
      <c r="AV347" s="10" t="e">
        <f t="shared" si="341"/>
        <v>#REF!</v>
      </c>
      <c r="AW347" s="10" t="str">
        <f t="shared" ca="1" si="341"/>
        <v/>
      </c>
      <c r="AX347" s="10" t="str">
        <f t="shared" si="341"/>
        <v/>
      </c>
      <c r="AZ347" s="12">
        <f t="shared" ca="1" si="345"/>
        <v>347</v>
      </c>
      <c r="BA347" s="12">
        <f t="shared" ca="1" si="345"/>
        <v>347</v>
      </c>
      <c r="BB347" s="12">
        <f t="shared" ca="1" si="345"/>
        <v>347</v>
      </c>
      <c r="BC347" s="12" t="str">
        <f t="shared" ca="1" si="345"/>
        <v/>
      </c>
      <c r="BD347" s="12" t="str">
        <f t="shared" ca="1" si="345"/>
        <v/>
      </c>
      <c r="BE347" s="12" t="str">
        <f t="shared" ca="1" si="342"/>
        <v/>
      </c>
      <c r="BF347" s="12" t="str">
        <f t="shared" ca="1" si="342"/>
        <v/>
      </c>
      <c r="BG347" s="12" t="e">
        <f t="shared" si="342"/>
        <v>#REF!</v>
      </c>
      <c r="BH347" s="12" t="str">
        <f t="shared" ca="1" si="342"/>
        <v/>
      </c>
      <c r="BI347" s="12" t="str">
        <f t="shared" si="342"/>
        <v/>
      </c>
    </row>
    <row r="348" spans="1:61" ht="23.25" customHeight="1" x14ac:dyDescent="0.2">
      <c r="A348" s="1">
        <f ca="1">IF(COUNTIF($D348:$L348," ")=10,"",IF(VLOOKUP(MAX($A$1:A347),$A$1:C347,3,FALSE)=0,"",MAX($A$1:A347)+1))</f>
        <v>348</v>
      </c>
      <c r="B348" s="13" t="str">
        <f>$B343</f>
        <v>Марина И.В.</v>
      </c>
      <c r="C348" s="2" t="str">
        <f ca="1">IF($B348="","",$R$6)</f>
        <v>Пт 27.11.20</v>
      </c>
      <c r="D348" s="23" t="str">
        <f t="shared" ref="D348:K348" ca="1" si="354">IF($B348&gt;"",IF(ISERROR(SEARCH($B348,S$6))," ",MID(S$6,FIND("%курс ",S$6,FIND($B348,S$6))+6,7)&amp;"
("&amp;MID(S$6,FIND("ауд.",S$6,FIND($B348,S$6))+4,FIND("№",S$6,FIND("ауд.",S$6,FIND($B348,S$6)))-(FIND("ауд.",S$6,FIND($B348,S$6))+4))&amp;")"),"")</f>
        <v>П -9 -1
(П-203)</v>
      </c>
      <c r="E348" s="23" t="str">
        <f t="shared" ca="1" si="354"/>
        <v>П -9 -1
(П-109)</v>
      </c>
      <c r="F348" s="23" t="str">
        <f t="shared" ca="1" si="354"/>
        <v xml:space="preserve"> </v>
      </c>
      <c r="G348" s="23" t="str">
        <f t="shared" ca="1" si="354"/>
        <v xml:space="preserve"> </v>
      </c>
      <c r="H348" s="23" t="str">
        <f t="shared" ca="1" si="354"/>
        <v xml:space="preserve"> </v>
      </c>
      <c r="I348" s="23" t="str">
        <f t="shared" ca="1" si="354"/>
        <v xml:space="preserve"> </v>
      </c>
      <c r="J348" s="23" t="str">
        <f t="shared" ca="1" si="354"/>
        <v xml:space="preserve"> </v>
      </c>
      <c r="K348" s="23" t="str">
        <f t="shared" ca="1" si="354"/>
        <v xml:space="preserve"> </v>
      </c>
      <c r="L348" s="23"/>
      <c r="M348" s="25"/>
      <c r="AD348" s="20" t="str">
        <f t="shared" ca="1" si="350"/>
        <v>Пт 27.11.20  8.00 П-203</v>
      </c>
      <c r="AE348" s="20" t="str">
        <f t="shared" ca="1" si="350"/>
        <v>Пт 27.11.20  9.40 П-109</v>
      </c>
      <c r="AF348" s="20" t="str">
        <f t="shared" ca="1" si="350"/>
        <v/>
      </c>
      <c r="AG348" s="20" t="str">
        <f t="shared" ca="1" si="350"/>
        <v/>
      </c>
      <c r="AH348" s="20" t="str">
        <f t="shared" ca="1" si="350"/>
        <v/>
      </c>
      <c r="AI348" s="20" t="str">
        <f t="shared" ca="1" si="350"/>
        <v/>
      </c>
      <c r="AJ348" s="20" t="str">
        <f t="shared" ca="1" si="350"/>
        <v/>
      </c>
      <c r="AK348" s="20" t="e">
        <f>IF(#REF!=" ","",IF(#REF!="","",CONCATENATE($C348," ",#REF!," ",MID(#REF!,10,5))))</f>
        <v>#REF!</v>
      </c>
      <c r="AL348" s="20" t="str">
        <f t="shared" ca="1" si="328"/>
        <v/>
      </c>
      <c r="AM348" s="20" t="str">
        <f t="shared" si="328"/>
        <v/>
      </c>
      <c r="AN348" s="11" t="str">
        <f t="shared" ca="1" si="326"/>
        <v>Марина</v>
      </c>
      <c r="AO348" s="10" t="str">
        <f t="shared" ca="1" si="344"/>
        <v>Пт 27.11.20  8.00 П-203 Марина</v>
      </c>
      <c r="AP348" s="10" t="str">
        <f t="shared" ca="1" si="344"/>
        <v>Пт 27.11.20  9.40 П-109 Марина</v>
      </c>
      <c r="AQ348" s="10" t="str">
        <f t="shared" ca="1" si="344"/>
        <v/>
      </c>
      <c r="AR348" s="10" t="str">
        <f t="shared" ca="1" si="344"/>
        <v/>
      </c>
      <c r="AS348" s="10" t="str">
        <f t="shared" ca="1" si="344"/>
        <v/>
      </c>
      <c r="AT348" s="10" t="str">
        <f t="shared" ca="1" si="341"/>
        <v/>
      </c>
      <c r="AU348" s="10" t="str">
        <f t="shared" ca="1" si="341"/>
        <v/>
      </c>
      <c r="AV348" s="10" t="e">
        <f t="shared" si="341"/>
        <v>#REF!</v>
      </c>
      <c r="AW348" s="10" t="str">
        <f t="shared" ca="1" si="341"/>
        <v/>
      </c>
      <c r="AX348" s="10" t="str">
        <f t="shared" si="341"/>
        <v/>
      </c>
      <c r="AZ348" s="12">
        <f t="shared" ca="1" si="345"/>
        <v>348</v>
      </c>
      <c r="BA348" s="12">
        <f t="shared" ca="1" si="345"/>
        <v>348</v>
      </c>
      <c r="BB348" s="12" t="str">
        <f t="shared" ca="1" si="345"/>
        <v/>
      </c>
      <c r="BC348" s="12" t="str">
        <f t="shared" ca="1" si="345"/>
        <v/>
      </c>
      <c r="BD348" s="12" t="str">
        <f t="shared" ca="1" si="345"/>
        <v/>
      </c>
      <c r="BE348" s="12" t="str">
        <f t="shared" ca="1" si="342"/>
        <v/>
      </c>
      <c r="BF348" s="12" t="str">
        <f t="shared" ca="1" si="342"/>
        <v/>
      </c>
      <c r="BG348" s="12" t="e">
        <f t="shared" si="342"/>
        <v>#REF!</v>
      </c>
      <c r="BH348" s="12" t="str">
        <f t="shared" ca="1" si="342"/>
        <v/>
      </c>
      <c r="BI348" s="12" t="str">
        <f t="shared" si="342"/>
        <v/>
      </c>
    </row>
    <row r="349" spans="1:61" ht="23.25" customHeight="1" x14ac:dyDescent="0.2">
      <c r="A349" s="1">
        <f ca="1">IF(COUNTIF($D349:$L349," ")=10,"",IF(VLOOKUP(MAX($A$1:A348),$A$1:C348,3,FALSE)=0,"",MAX($A$1:A348)+1))</f>
        <v>349</v>
      </c>
      <c r="B349" s="13" t="str">
        <f>$B343</f>
        <v>Марина И.В.</v>
      </c>
      <c r="C349" s="2" t="str">
        <f ca="1">IF($B349="","",$R$7)</f>
        <v>Сб 28.11.20</v>
      </c>
      <c r="D349" s="23" t="str">
        <f t="shared" ref="D349:K349" ca="1" si="355">IF($B349&gt;"",IF(ISERROR(SEARCH($B349,S$7))," ",MID(S$7,FIND("%курс ",S$7,FIND($B349,S$7))+6,7)&amp;"
("&amp;MID(S$7,FIND("ауд.",S$7,FIND($B349,S$7))+4,FIND("№",S$7,FIND("ауд.",S$7,FIND($B349,S$7)))-(FIND("ауд.",S$7,FIND($B349,S$7))+4))&amp;")"),"")</f>
        <v>С -9 -1
(П-309)</v>
      </c>
      <c r="E349" s="23" t="str">
        <f t="shared" ca="1" si="355"/>
        <v>С -9 -1
(П-203)</v>
      </c>
      <c r="F349" s="23" t="str">
        <f t="shared" ca="1" si="355"/>
        <v xml:space="preserve"> </v>
      </c>
      <c r="G349" s="23" t="str">
        <f t="shared" ca="1" si="355"/>
        <v xml:space="preserve"> </v>
      </c>
      <c r="H349" s="23" t="str">
        <f t="shared" ca="1" si="355"/>
        <v>П -11-2
(ДОТ)</v>
      </c>
      <c r="I349" s="23" t="str">
        <f t="shared" ca="1" si="355"/>
        <v xml:space="preserve"> </v>
      </c>
      <c r="J349" s="23" t="str">
        <f t="shared" ca="1" si="355"/>
        <v xml:space="preserve"> </v>
      </c>
      <c r="K349" s="23" t="str">
        <f t="shared" ca="1" si="355"/>
        <v xml:space="preserve"> </v>
      </c>
      <c r="L349" s="23"/>
      <c r="M349" s="25"/>
      <c r="AD349" s="20" t="str">
        <f t="shared" ca="1" si="350"/>
        <v>Сб 28.11.20  8.00 П-309</v>
      </c>
      <c r="AE349" s="20" t="str">
        <f t="shared" ca="1" si="350"/>
        <v>Сб 28.11.20  9.40 П-203</v>
      </c>
      <c r="AF349" s="20" t="str">
        <f t="shared" ca="1" si="350"/>
        <v/>
      </c>
      <c r="AG349" s="20" t="str">
        <f t="shared" ca="1" si="350"/>
        <v/>
      </c>
      <c r="AH349" s="20" t="str">
        <f t="shared" ca="1" si="350"/>
        <v>Сб 28.11.20 13.30 ДОТ)</v>
      </c>
      <c r="AI349" s="20" t="str">
        <f t="shared" ca="1" si="350"/>
        <v/>
      </c>
      <c r="AJ349" s="20" t="str">
        <f t="shared" ca="1" si="350"/>
        <v/>
      </c>
      <c r="AK349" s="20" t="e">
        <f>IF(#REF!=" ","",IF(#REF!="","",CONCATENATE($C349," ",#REF!," ",MID(#REF!,10,5))))</f>
        <v>#REF!</v>
      </c>
      <c r="AL349" s="20" t="str">
        <f t="shared" ca="1" si="328"/>
        <v/>
      </c>
      <c r="AM349" s="20" t="str">
        <f t="shared" si="328"/>
        <v/>
      </c>
      <c r="AN349" s="11" t="str">
        <f t="shared" ca="1" si="326"/>
        <v>Марина</v>
      </c>
      <c r="AO349" s="10" t="str">
        <f t="shared" ca="1" si="344"/>
        <v>Сб 28.11.20  8.00 П-309 Марина</v>
      </c>
      <c r="AP349" s="10" t="str">
        <f t="shared" ca="1" si="344"/>
        <v>Сб 28.11.20  9.40 П-203 Марина</v>
      </c>
      <c r="AQ349" s="10" t="str">
        <f t="shared" ca="1" si="344"/>
        <v/>
      </c>
      <c r="AR349" s="10" t="str">
        <f t="shared" ca="1" si="344"/>
        <v/>
      </c>
      <c r="AS349" s="10" t="str">
        <f t="shared" ca="1" si="344"/>
        <v>Сб 28.11.20 13.30 ДОТ) Марина</v>
      </c>
      <c r="AT349" s="10" t="str">
        <f t="shared" ca="1" si="341"/>
        <v/>
      </c>
      <c r="AU349" s="10" t="str">
        <f t="shared" ca="1" si="341"/>
        <v/>
      </c>
      <c r="AV349" s="10" t="e">
        <f t="shared" si="341"/>
        <v>#REF!</v>
      </c>
      <c r="AW349" s="10" t="str">
        <f t="shared" ca="1" si="341"/>
        <v/>
      </c>
      <c r="AX349" s="10" t="str">
        <f t="shared" si="341"/>
        <v/>
      </c>
      <c r="AZ349" s="12">
        <f t="shared" ca="1" si="345"/>
        <v>349</v>
      </c>
      <c r="BA349" s="12">
        <f t="shared" ca="1" si="345"/>
        <v>349</v>
      </c>
      <c r="BB349" s="12" t="str">
        <f t="shared" ca="1" si="345"/>
        <v/>
      </c>
      <c r="BC349" s="12" t="str">
        <f t="shared" ca="1" si="345"/>
        <v/>
      </c>
      <c r="BD349" s="12">
        <f t="shared" ca="1" si="345"/>
        <v>349</v>
      </c>
      <c r="BE349" s="12" t="str">
        <f t="shared" ca="1" si="342"/>
        <v/>
      </c>
      <c r="BF349" s="12" t="str">
        <f t="shared" ca="1" si="342"/>
        <v/>
      </c>
      <c r="BG349" s="12" t="e">
        <f t="shared" si="342"/>
        <v>#REF!</v>
      </c>
      <c r="BH349" s="12" t="str">
        <f t="shared" ca="1" si="342"/>
        <v/>
      </c>
      <c r="BI349" s="12" t="str">
        <f t="shared" si="342"/>
        <v/>
      </c>
    </row>
    <row r="350" spans="1:61" ht="23.25" customHeight="1" x14ac:dyDescent="0.2">
      <c r="A350" s="1">
        <f ca="1">IF(COUNTIF($D350:$L350," ")=10,"",IF(VLOOKUP(MAX($A$1:A349),$A$1:C349,3,FALSE)=0,"",MAX($A$1:A349)+1))</f>
        <v>350</v>
      </c>
      <c r="B350" s="13" t="str">
        <f>$B343</f>
        <v>Марина И.В.</v>
      </c>
      <c r="C350" s="2" t="str">
        <f ca="1">IF($B350="","",$R$8)</f>
        <v>Вс 29.11.20</v>
      </c>
      <c r="D350" s="23" t="str">
        <f t="shared" ref="D350:K350" ca="1" si="356">IF($B350&gt;"",IF(ISERROR(SEARCH($B350,S$8))," ",MID(S$8,FIND("%курс ",S$8,FIND($B350,S$8))+6,7)&amp;"
("&amp;MID(S$8,FIND("ауд.",S$8,FIND($B350,S$8))+4,FIND("№",S$8,FIND("ауд.",S$8,FIND($B350,S$8)))-(FIND("ауд.",S$8,FIND($B350,S$8))+4))&amp;")"),"")</f>
        <v xml:space="preserve"> </v>
      </c>
      <c r="E350" s="23" t="str">
        <f t="shared" ca="1" si="356"/>
        <v xml:space="preserve"> </v>
      </c>
      <c r="F350" s="23" t="str">
        <f t="shared" ca="1" si="356"/>
        <v xml:space="preserve"> </v>
      </c>
      <c r="G350" s="23" t="str">
        <f t="shared" ca="1" si="356"/>
        <v xml:space="preserve"> </v>
      </c>
      <c r="H350" s="23" t="str">
        <f t="shared" ca="1" si="356"/>
        <v xml:space="preserve"> </v>
      </c>
      <c r="I350" s="23" t="str">
        <f t="shared" ca="1" si="356"/>
        <v xml:space="preserve"> </v>
      </c>
      <c r="J350" s="23" t="str">
        <f t="shared" ca="1" si="356"/>
        <v xml:space="preserve"> </v>
      </c>
      <c r="K350" s="23" t="str">
        <f t="shared" ca="1" si="356"/>
        <v xml:space="preserve"> </v>
      </c>
      <c r="L350" s="23"/>
      <c r="M350" s="25"/>
      <c r="AD350" s="20" t="str">
        <f t="shared" ca="1" si="350"/>
        <v/>
      </c>
      <c r="AE350" s="20" t="str">
        <f t="shared" ca="1" si="350"/>
        <v/>
      </c>
      <c r="AF350" s="20" t="str">
        <f t="shared" ca="1" si="350"/>
        <v/>
      </c>
      <c r="AG350" s="20" t="str">
        <f t="shared" ca="1" si="350"/>
        <v/>
      </c>
      <c r="AH350" s="20" t="str">
        <f t="shared" ca="1" si="350"/>
        <v/>
      </c>
      <c r="AI350" s="20" t="str">
        <f t="shared" ca="1" si="350"/>
        <v/>
      </c>
      <c r="AJ350" s="20" t="str">
        <f t="shared" ca="1" si="350"/>
        <v/>
      </c>
      <c r="AK350" s="20" t="e">
        <f>IF(#REF!=" ","",IF(#REF!="","",CONCATENATE($C350," ",#REF!," ",MID(#REF!,10,5))))</f>
        <v>#REF!</v>
      </c>
      <c r="AL350" s="20" t="str">
        <f t="shared" ca="1" si="328"/>
        <v/>
      </c>
      <c r="AM350" s="20" t="str">
        <f t="shared" si="328"/>
        <v/>
      </c>
      <c r="AN350" s="11" t="str">
        <f t="shared" ca="1" si="326"/>
        <v>Марина</v>
      </c>
      <c r="AO350" s="10" t="str">
        <f t="shared" ca="1" si="344"/>
        <v/>
      </c>
      <c r="AP350" s="10" t="str">
        <f t="shared" ca="1" si="344"/>
        <v/>
      </c>
      <c r="AQ350" s="10" t="str">
        <f t="shared" ca="1" si="344"/>
        <v/>
      </c>
      <c r="AR350" s="10" t="str">
        <f t="shared" ca="1" si="344"/>
        <v/>
      </c>
      <c r="AS350" s="10" t="str">
        <f t="shared" ca="1" si="344"/>
        <v/>
      </c>
      <c r="AT350" s="10" t="str">
        <f t="shared" ca="1" si="341"/>
        <v/>
      </c>
      <c r="AU350" s="10" t="str">
        <f t="shared" ca="1" si="341"/>
        <v/>
      </c>
      <c r="AV350" s="10" t="e">
        <f t="shared" si="341"/>
        <v>#REF!</v>
      </c>
      <c r="AW350" s="10" t="str">
        <f t="shared" ca="1" si="341"/>
        <v/>
      </c>
      <c r="AX350" s="10" t="str">
        <f t="shared" si="341"/>
        <v/>
      </c>
      <c r="AZ350" s="12" t="str">
        <f t="shared" ca="1" si="345"/>
        <v/>
      </c>
      <c r="BA350" s="12" t="str">
        <f t="shared" ca="1" si="345"/>
        <v/>
      </c>
      <c r="BB350" s="12" t="str">
        <f t="shared" ca="1" si="345"/>
        <v/>
      </c>
      <c r="BC350" s="12" t="str">
        <f t="shared" ca="1" si="345"/>
        <v/>
      </c>
      <c r="BD350" s="12" t="str">
        <f t="shared" ca="1" si="345"/>
        <v/>
      </c>
      <c r="BE350" s="12" t="str">
        <f t="shared" ca="1" si="342"/>
        <v/>
      </c>
      <c r="BF350" s="12" t="str">
        <f t="shared" ca="1" si="342"/>
        <v/>
      </c>
      <c r="BG350" s="12" t="e">
        <f t="shared" si="342"/>
        <v>#REF!</v>
      </c>
      <c r="BH350" s="12" t="str">
        <f t="shared" ca="1" si="342"/>
        <v/>
      </c>
      <c r="BI350" s="12" t="str">
        <f t="shared" si="342"/>
        <v/>
      </c>
    </row>
    <row r="351" spans="1:61" ht="23.25" customHeight="1" x14ac:dyDescent="0.2">
      <c r="A351" s="1">
        <f ca="1">IF(COUNTIF($D351:$L351," ")=10,"",IF(VLOOKUP(MAX($A$1:A350),$A$1:C350,3,FALSE)=0,"",MAX($A$1:A350)+1))</f>
        <v>351</v>
      </c>
      <c r="C351" s="2"/>
      <c r="D351" s="23"/>
      <c r="E351" s="23"/>
      <c r="F351" s="23"/>
      <c r="G351" s="23"/>
      <c r="H351" s="23"/>
      <c r="I351" s="23"/>
      <c r="J351" s="23"/>
      <c r="K351" s="23"/>
      <c r="L351" s="23"/>
      <c r="M351" s="25"/>
      <c r="AD351" s="20"/>
      <c r="AE351" s="20"/>
      <c r="AF351" s="20"/>
      <c r="AG351" s="20"/>
      <c r="AH351" s="20"/>
      <c r="AI351" s="20"/>
      <c r="AJ351" s="20"/>
      <c r="AK351" s="20"/>
      <c r="AL351" s="20"/>
      <c r="AM351" s="20"/>
      <c r="AN351" s="11" t="str">
        <f t="shared" si="326"/>
        <v/>
      </c>
      <c r="AO351" s="10" t="str">
        <f t="shared" si="344"/>
        <v/>
      </c>
      <c r="AP351" s="10" t="str">
        <f t="shared" si="344"/>
        <v/>
      </c>
      <c r="AQ351" s="10" t="str">
        <f t="shared" si="344"/>
        <v/>
      </c>
      <c r="AR351" s="10" t="str">
        <f t="shared" si="344"/>
        <v/>
      </c>
      <c r="AS351" s="10" t="str">
        <f t="shared" si="344"/>
        <v/>
      </c>
      <c r="AT351" s="10" t="str">
        <f t="shared" si="341"/>
        <v/>
      </c>
      <c r="AU351" s="10" t="str">
        <f t="shared" si="341"/>
        <v/>
      </c>
      <c r="AV351" s="10" t="str">
        <f t="shared" si="341"/>
        <v/>
      </c>
      <c r="AW351" s="10" t="str">
        <f t="shared" si="341"/>
        <v/>
      </c>
      <c r="AX351" s="10" t="str">
        <f t="shared" si="341"/>
        <v/>
      </c>
      <c r="AZ351" s="12" t="str">
        <f t="shared" si="345"/>
        <v/>
      </c>
      <c r="BA351" s="12" t="str">
        <f t="shared" si="345"/>
        <v/>
      </c>
      <c r="BB351" s="12" t="str">
        <f t="shared" si="345"/>
        <v/>
      </c>
      <c r="BC351" s="12" t="str">
        <f t="shared" si="345"/>
        <v/>
      </c>
      <c r="BD351" s="12" t="str">
        <f t="shared" si="345"/>
        <v/>
      </c>
      <c r="BE351" s="12" t="str">
        <f t="shared" si="342"/>
        <v/>
      </c>
      <c r="BF351" s="12" t="str">
        <f t="shared" si="342"/>
        <v/>
      </c>
      <c r="BG351" s="12" t="str">
        <f t="shared" si="342"/>
        <v/>
      </c>
      <c r="BH351" s="12" t="str">
        <f t="shared" si="342"/>
        <v/>
      </c>
      <c r="BI351" s="12" t="str">
        <f t="shared" si="342"/>
        <v/>
      </c>
    </row>
    <row r="352" spans="1:61" ht="23.25" customHeight="1" x14ac:dyDescent="0.2">
      <c r="A352" s="1">
        <f ca="1">IF(COUNTIF($D353:$L359," ")=70,"",MAX($A$1:A351)+1)</f>
        <v>352</v>
      </c>
      <c r="B352" s="2" t="str">
        <f>IF($C352="","",$C352)</f>
        <v>Мартыненко М.В.</v>
      </c>
      <c r="C352" s="3" t="str">
        <f>IF(ISERROR(VLOOKUP((ROW()-1)/9+1,'[1]Преподавательский состав'!$A$2:$B$181,2,FALSE)),"",VLOOKUP((ROW()-1)/9+1,'[1]Преподавательский состав'!$A$2:$B$181,2,FALSE))</f>
        <v>Мартыненко М.В.</v>
      </c>
      <c r="D352" s="3" t="str">
        <f>IF($C352="","",T(" 8.00"))</f>
        <v xml:space="preserve"> 8.00</v>
      </c>
      <c r="E352" s="3" t="str">
        <f>IF($C352="","",T(" 9.40"))</f>
        <v xml:space="preserve"> 9.40</v>
      </c>
      <c r="F352" s="3" t="str">
        <f>IF($C352="","",T("11.20"))</f>
        <v>11.20</v>
      </c>
      <c r="G352" s="4" t="str">
        <f>IF($C352="","",T(""))</f>
        <v/>
      </c>
      <c r="H352" s="4" t="str">
        <f>IF($C352="","",T("13.30"))</f>
        <v>13.30</v>
      </c>
      <c r="I352" s="4" t="str">
        <f>IF($C352="","",T("15.10"))</f>
        <v>15.10</v>
      </c>
      <c r="J352" s="3" t="str">
        <f>IF($C352="","",T("17.00"))</f>
        <v>17.00</v>
      </c>
      <c r="K352" s="3" t="str">
        <f>IF($C352="","",T("18.40"))</f>
        <v>18.40</v>
      </c>
      <c r="L352" s="3"/>
      <c r="M352" s="25"/>
      <c r="AD352" s="20"/>
      <c r="AE352" s="20"/>
      <c r="AF352" s="20"/>
      <c r="AG352" s="20"/>
      <c r="AH352" s="20"/>
      <c r="AI352" s="20"/>
      <c r="AJ352" s="20"/>
      <c r="AK352" s="20"/>
      <c r="AL352" s="20"/>
      <c r="AM352" s="20"/>
      <c r="AN352" s="11" t="str">
        <f t="shared" si="326"/>
        <v/>
      </c>
      <c r="AO352" s="10" t="str">
        <f t="shared" si="344"/>
        <v/>
      </c>
      <c r="AP352" s="10" t="str">
        <f t="shared" si="344"/>
        <v/>
      </c>
      <c r="AQ352" s="10" t="str">
        <f t="shared" si="344"/>
        <v/>
      </c>
      <c r="AR352" s="10" t="str">
        <f t="shared" si="344"/>
        <v/>
      </c>
      <c r="AS352" s="10" t="str">
        <f t="shared" si="344"/>
        <v/>
      </c>
      <c r="AT352" s="10" t="str">
        <f t="shared" si="341"/>
        <v/>
      </c>
      <c r="AU352" s="10" t="str">
        <f t="shared" si="341"/>
        <v/>
      </c>
      <c r="AV352" s="10" t="str">
        <f t="shared" si="341"/>
        <v/>
      </c>
      <c r="AW352" s="10" t="str">
        <f t="shared" si="341"/>
        <v/>
      </c>
      <c r="AX352" s="10" t="str">
        <f t="shared" si="341"/>
        <v/>
      </c>
      <c r="AZ352" s="12" t="str">
        <f t="shared" si="345"/>
        <v/>
      </c>
      <c r="BA352" s="12" t="str">
        <f t="shared" si="345"/>
        <v/>
      </c>
      <c r="BB352" s="12" t="str">
        <f t="shared" si="345"/>
        <v/>
      </c>
      <c r="BC352" s="12" t="str">
        <f t="shared" si="345"/>
        <v/>
      </c>
      <c r="BD352" s="12" t="str">
        <f t="shared" si="345"/>
        <v/>
      </c>
      <c r="BE352" s="12" t="str">
        <f t="shared" si="342"/>
        <v/>
      </c>
      <c r="BF352" s="12" t="str">
        <f t="shared" si="342"/>
        <v/>
      </c>
      <c r="BG352" s="12" t="str">
        <f t="shared" si="342"/>
        <v/>
      </c>
      <c r="BH352" s="12" t="str">
        <f t="shared" si="342"/>
        <v/>
      </c>
      <c r="BI352" s="12" t="str">
        <f t="shared" si="342"/>
        <v/>
      </c>
    </row>
    <row r="353" spans="1:61" ht="23.25" customHeight="1" x14ac:dyDescent="0.2">
      <c r="A353" s="1">
        <f ca="1">IF(COUNTIF($D353:$L353," ")=10,"",IF(VLOOKUP(MAX($A$1:A352),$A$1:C352,3,FALSE)=0,"",MAX($A$1:A352)+1))</f>
        <v>353</v>
      </c>
      <c r="B353" s="13" t="str">
        <f>$B352</f>
        <v>Мартыненко М.В.</v>
      </c>
      <c r="C353" s="2" t="str">
        <f ca="1">IF($B353="","",$R$2)</f>
        <v>Пн 23.11.20</v>
      </c>
      <c r="D353" s="14" t="str">
        <f t="shared" ref="D353:K353" ca="1" si="357">IF($B353&gt;"",IF(ISERROR(SEARCH($B353,S$2))," ",MID(S$2,FIND("%курс ",S$2,FIND($B353,S$2))+6,7)&amp;"
("&amp;MID(S$2,FIND("ауд.",S$2,FIND($B353,S$2))+4,FIND("№",S$2,FIND("ауд.",S$2,FIND($B353,S$2)))-(FIND("ауд.",S$2,FIND($B353,S$2))+4))&amp;")"),"")</f>
        <v xml:space="preserve"> </v>
      </c>
      <c r="E353" s="14" t="str">
        <f t="shared" ca="1" si="357"/>
        <v xml:space="preserve"> </v>
      </c>
      <c r="F353" s="14" t="str">
        <f t="shared" ca="1" si="357"/>
        <v xml:space="preserve"> </v>
      </c>
      <c r="G353" s="14" t="str">
        <f t="shared" ca="1" si="357"/>
        <v xml:space="preserve"> </v>
      </c>
      <c r="H353" s="14" t="str">
        <f t="shared" ca="1" si="357"/>
        <v xml:space="preserve"> </v>
      </c>
      <c r="I353" s="14" t="str">
        <f t="shared" ca="1" si="357"/>
        <v>П -11-1
(П-107)</v>
      </c>
      <c r="J353" s="14" t="str">
        <f t="shared" ca="1" si="357"/>
        <v>П -11-1
(П-109)</v>
      </c>
      <c r="K353" s="14" t="str">
        <f t="shared" ca="1" si="357"/>
        <v xml:space="preserve"> </v>
      </c>
      <c r="L353" s="14"/>
      <c r="M353" s="25"/>
      <c r="AD353" s="20" t="str">
        <f t="shared" ref="AD353:AJ359" ca="1" si="358">IF(D353=" ","",IF(D353="","",CONCATENATE($C353," ",D$1," ",MID(D353,10,5))))</f>
        <v/>
      </c>
      <c r="AE353" s="20" t="str">
        <f t="shared" ca="1" si="358"/>
        <v/>
      </c>
      <c r="AF353" s="20" t="str">
        <f t="shared" ca="1" si="358"/>
        <v/>
      </c>
      <c r="AG353" s="20" t="str">
        <f t="shared" ca="1" si="358"/>
        <v/>
      </c>
      <c r="AH353" s="20" t="str">
        <f t="shared" ca="1" si="358"/>
        <v/>
      </c>
      <c r="AI353" s="20" t="str">
        <f t="shared" ca="1" si="358"/>
        <v>Пн 23.11.20 15.10 П-107</v>
      </c>
      <c r="AJ353" s="20" t="str">
        <f t="shared" ca="1" si="358"/>
        <v>Пн 23.11.20 17.00 П-109</v>
      </c>
      <c r="AK353" s="20" t="e">
        <f>IF(#REF!=" ","",IF(#REF!="","",CONCATENATE($C353," ",#REF!," ",MID(#REF!,10,5))))</f>
        <v>#REF!</v>
      </c>
      <c r="AL353" s="20" t="str">
        <f t="shared" ca="1" si="328"/>
        <v/>
      </c>
      <c r="AM353" s="20" t="str">
        <f t="shared" si="328"/>
        <v/>
      </c>
      <c r="AN353" s="11" t="str">
        <f t="shared" ca="1" si="326"/>
        <v>Мартыненко</v>
      </c>
      <c r="AO353" s="10" t="str">
        <f t="shared" ca="1" si="344"/>
        <v/>
      </c>
      <c r="AP353" s="10" t="str">
        <f t="shared" ca="1" si="344"/>
        <v/>
      </c>
      <c r="AQ353" s="10" t="str">
        <f t="shared" ca="1" si="344"/>
        <v/>
      </c>
      <c r="AR353" s="10" t="str">
        <f t="shared" ca="1" si="344"/>
        <v/>
      </c>
      <c r="AS353" s="10" t="str">
        <f t="shared" ca="1" si="344"/>
        <v/>
      </c>
      <c r="AT353" s="10" t="str">
        <f t="shared" ca="1" si="341"/>
        <v>Пн 23.11.20 15.10 П-107 Мартыненко</v>
      </c>
      <c r="AU353" s="10" t="str">
        <f t="shared" ca="1" si="341"/>
        <v>Пн 23.11.20 17.00 П-109 Мартыненко</v>
      </c>
      <c r="AV353" s="10" t="e">
        <f t="shared" si="341"/>
        <v>#REF!</v>
      </c>
      <c r="AW353" s="10" t="str">
        <f t="shared" ca="1" si="341"/>
        <v/>
      </c>
      <c r="AX353" s="10" t="str">
        <f t="shared" si="341"/>
        <v/>
      </c>
      <c r="AZ353" s="12" t="str">
        <f t="shared" ca="1" si="345"/>
        <v/>
      </c>
      <c r="BA353" s="12" t="str">
        <f t="shared" ca="1" si="345"/>
        <v/>
      </c>
      <c r="BB353" s="12" t="str">
        <f t="shared" ca="1" si="345"/>
        <v/>
      </c>
      <c r="BC353" s="12" t="str">
        <f t="shared" ca="1" si="345"/>
        <v/>
      </c>
      <c r="BD353" s="12" t="str">
        <f t="shared" ca="1" si="345"/>
        <v/>
      </c>
      <c r="BE353" s="12">
        <f t="shared" ca="1" si="342"/>
        <v>353</v>
      </c>
      <c r="BF353" s="12">
        <f t="shared" ca="1" si="342"/>
        <v>353</v>
      </c>
      <c r="BG353" s="12" t="e">
        <f t="shared" si="342"/>
        <v>#REF!</v>
      </c>
      <c r="BH353" s="12" t="str">
        <f t="shared" ca="1" si="342"/>
        <v/>
      </c>
      <c r="BI353" s="12" t="str">
        <f t="shared" si="342"/>
        <v/>
      </c>
    </row>
    <row r="354" spans="1:61" ht="23.25" customHeight="1" x14ac:dyDescent="0.2">
      <c r="A354" s="1">
        <f ca="1">IF(COUNTIF($D354:$L354," ")=10,"",IF(VLOOKUP(MAX($A$1:A353),$A$1:C353,3,FALSE)=0,"",MAX($A$1:A353)+1))</f>
        <v>354</v>
      </c>
      <c r="B354" s="13" t="str">
        <f>$B352</f>
        <v>Мартыненко М.В.</v>
      </c>
      <c r="C354" s="2" t="str">
        <f ca="1">IF($B354="","",$R$3)</f>
        <v>Вт 24.11.20</v>
      </c>
      <c r="D354" s="14" t="str">
        <f t="shared" ref="D354:K354" ca="1" si="359">IF($B354&gt;"",IF(ISERROR(SEARCH($B354,S$3))," ",MID(S$3,FIND("%курс ",S$3,FIND($B354,S$3))+6,7)&amp;"
("&amp;MID(S$3,FIND("ауд.",S$3,FIND($B354,S$3))+4,FIND("№",S$3,FIND("ауд.",S$3,FIND($B354,S$3)))-(FIND("ауд.",S$3,FIND($B354,S$3))+4))&amp;")"),"")</f>
        <v xml:space="preserve"> </v>
      </c>
      <c r="E354" s="14" t="str">
        <f t="shared" ca="1" si="359"/>
        <v xml:space="preserve"> </v>
      </c>
      <c r="F354" s="14" t="str">
        <f t="shared" ca="1" si="359"/>
        <v xml:space="preserve"> </v>
      </c>
      <c r="G354" s="14" t="str">
        <f t="shared" ca="1" si="359"/>
        <v xml:space="preserve"> </v>
      </c>
      <c r="H354" s="14" t="str">
        <f t="shared" ca="1" si="359"/>
        <v>П -11-1
(П-401)</v>
      </c>
      <c r="I354" s="14" t="str">
        <f t="shared" ca="1" si="359"/>
        <v>П -11-1
(П-109)</v>
      </c>
      <c r="J354" s="14" t="str">
        <f t="shared" ca="1" si="359"/>
        <v>П -11-1
(П-203)</v>
      </c>
      <c r="K354" s="14" t="str">
        <f t="shared" ca="1" si="359"/>
        <v>П -11-1
(П-309)</v>
      </c>
      <c r="L354" s="14"/>
      <c r="M354" s="17"/>
      <c r="AD354" s="20" t="str">
        <f t="shared" ca="1" si="358"/>
        <v/>
      </c>
      <c r="AE354" s="20" t="str">
        <f t="shared" ca="1" si="358"/>
        <v/>
      </c>
      <c r="AF354" s="20" t="str">
        <f t="shared" ca="1" si="358"/>
        <v/>
      </c>
      <c r="AG354" s="20" t="str">
        <f t="shared" ca="1" si="358"/>
        <v/>
      </c>
      <c r="AH354" s="20" t="str">
        <f t="shared" ca="1" si="358"/>
        <v>Вт 24.11.20 13.30 П-401</v>
      </c>
      <c r="AI354" s="20" t="str">
        <f t="shared" ca="1" si="358"/>
        <v>Вт 24.11.20 15.10 П-109</v>
      </c>
      <c r="AJ354" s="20" t="str">
        <f t="shared" ca="1" si="358"/>
        <v>Вт 24.11.20 17.00 П-203</v>
      </c>
      <c r="AK354" s="20" t="e">
        <f>IF(#REF!=" ","",IF(#REF!="","",CONCATENATE($C354," ",#REF!," ",MID(#REF!,10,5))))</f>
        <v>#REF!</v>
      </c>
      <c r="AL354" s="20" t="str">
        <f t="shared" ca="1" si="328"/>
        <v>Вт 24.11.20 18.40 П-309</v>
      </c>
      <c r="AM354" s="20" t="str">
        <f t="shared" si="328"/>
        <v/>
      </c>
      <c r="AN354" s="11" t="str">
        <f t="shared" ca="1" si="326"/>
        <v>Мартыненко</v>
      </c>
      <c r="AO354" s="10" t="str">
        <f t="shared" ca="1" si="344"/>
        <v/>
      </c>
      <c r="AP354" s="10" t="str">
        <f t="shared" ca="1" si="344"/>
        <v/>
      </c>
      <c r="AQ354" s="10" t="str">
        <f t="shared" ca="1" si="344"/>
        <v/>
      </c>
      <c r="AR354" s="10" t="str">
        <f t="shared" ca="1" si="344"/>
        <v/>
      </c>
      <c r="AS354" s="10" t="str">
        <f t="shared" ca="1" si="344"/>
        <v>Вт 24.11.20 13.30 П-401 Мартыненко</v>
      </c>
      <c r="AT354" s="10" t="str">
        <f t="shared" ca="1" si="341"/>
        <v>Вт 24.11.20 15.10 П-109 Мартыненко</v>
      </c>
      <c r="AU354" s="10" t="str">
        <f t="shared" ca="1" si="341"/>
        <v>Вт 24.11.20 17.00 П-203 Мартыненко</v>
      </c>
      <c r="AV354" s="10" t="e">
        <f t="shared" si="341"/>
        <v>#REF!</v>
      </c>
      <c r="AW354" s="10" t="str">
        <f t="shared" ca="1" si="341"/>
        <v>Вт 24.11.20 18.40 П-309 Мартыненко</v>
      </c>
      <c r="AX354" s="10" t="str">
        <f t="shared" si="341"/>
        <v/>
      </c>
      <c r="AZ354" s="12" t="str">
        <f t="shared" ca="1" si="345"/>
        <v/>
      </c>
      <c r="BA354" s="12" t="str">
        <f t="shared" ca="1" si="345"/>
        <v/>
      </c>
      <c r="BB354" s="12" t="str">
        <f t="shared" ca="1" si="345"/>
        <v/>
      </c>
      <c r="BC354" s="12" t="str">
        <f t="shared" ca="1" si="345"/>
        <v/>
      </c>
      <c r="BD354" s="12">
        <f t="shared" ca="1" si="345"/>
        <v>354</v>
      </c>
      <c r="BE354" s="12">
        <f t="shared" ca="1" si="342"/>
        <v>354</v>
      </c>
      <c r="BF354" s="12">
        <f t="shared" ca="1" si="342"/>
        <v>354</v>
      </c>
      <c r="BG354" s="12" t="e">
        <f t="shared" si="342"/>
        <v>#REF!</v>
      </c>
      <c r="BH354" s="12">
        <f t="shared" ca="1" si="342"/>
        <v>354</v>
      </c>
      <c r="BI354" s="12" t="str">
        <f t="shared" si="342"/>
        <v/>
      </c>
    </row>
    <row r="355" spans="1:61" ht="23.25" customHeight="1" x14ac:dyDescent="0.2">
      <c r="A355" s="1">
        <f ca="1">IF(COUNTIF($D355:$L355," ")=10,"",IF(VLOOKUP(MAX($A$1:A354),$A$1:C354,3,FALSE)=0,"",MAX($A$1:A354)+1))</f>
        <v>355</v>
      </c>
      <c r="B355" s="13" t="str">
        <f>$B352</f>
        <v>Мартыненко М.В.</v>
      </c>
      <c r="C355" s="2" t="str">
        <f ca="1">IF($B355="","",$R$4)</f>
        <v>Ср 25.11.20</v>
      </c>
      <c r="D355" s="14" t="str">
        <f t="shared" ref="D355:K355" ca="1" si="360">IF($B355&gt;"",IF(ISERROR(SEARCH($B355,S$4))," ",MID(S$4,FIND("%курс ",S$4,FIND($B355,S$4))+6,7)&amp;"
("&amp;MID(S$4,FIND("ауд.",S$4,FIND($B355,S$4))+4,FIND("№",S$4,FIND("ауд.",S$4,FIND($B355,S$4)))-(FIND("ауд.",S$4,FIND($B355,S$4))+4))&amp;")"),"")</f>
        <v xml:space="preserve"> </v>
      </c>
      <c r="E355" s="14" t="str">
        <f t="shared" ca="1" si="360"/>
        <v>П -11-1
(П-102)</v>
      </c>
      <c r="F355" s="14" t="str">
        <f t="shared" ca="1" si="360"/>
        <v xml:space="preserve"> </v>
      </c>
      <c r="G355" s="14" t="str">
        <f t="shared" ca="1" si="360"/>
        <v xml:space="preserve"> </v>
      </c>
      <c r="H355" s="14" t="str">
        <f t="shared" ca="1" si="360"/>
        <v>П -11-1
(П-205)</v>
      </c>
      <c r="I355" s="14" t="str">
        <f t="shared" ca="1" si="360"/>
        <v>П -11-1
(П-109)</v>
      </c>
      <c r="J355" s="14" t="str">
        <f t="shared" ca="1" si="360"/>
        <v>П -11-1
(П-107)</v>
      </c>
      <c r="K355" s="14" t="str">
        <f t="shared" ca="1" si="360"/>
        <v>П -11-1
(П-203)</v>
      </c>
      <c r="L355" s="14"/>
      <c r="M355" s="25"/>
      <c r="AD355" s="20" t="str">
        <f t="shared" ca="1" si="358"/>
        <v/>
      </c>
      <c r="AE355" s="20" t="str">
        <f t="shared" ca="1" si="358"/>
        <v>Ср 25.11.20  9.40 П-102</v>
      </c>
      <c r="AF355" s="20" t="str">
        <f t="shared" ca="1" si="358"/>
        <v/>
      </c>
      <c r="AG355" s="20" t="str">
        <f t="shared" ca="1" si="358"/>
        <v/>
      </c>
      <c r="AH355" s="20" t="str">
        <f t="shared" ca="1" si="358"/>
        <v>Ср 25.11.20 13.30 П-205</v>
      </c>
      <c r="AI355" s="20" t="str">
        <f t="shared" ca="1" si="358"/>
        <v>Ср 25.11.20 15.10 П-109</v>
      </c>
      <c r="AJ355" s="20" t="str">
        <f t="shared" ca="1" si="358"/>
        <v>Ср 25.11.20 17.00 П-107</v>
      </c>
      <c r="AK355" s="20" t="e">
        <f>IF(#REF!=" ","",IF(#REF!="","",CONCATENATE($C355," ",#REF!," ",MID(#REF!,10,5))))</f>
        <v>#REF!</v>
      </c>
      <c r="AL355" s="20" t="str">
        <f t="shared" ca="1" si="328"/>
        <v>Ср 25.11.20 18.40 П-203</v>
      </c>
      <c r="AM355" s="20" t="str">
        <f t="shared" si="328"/>
        <v/>
      </c>
      <c r="AN355" s="11" t="str">
        <f t="shared" ca="1" si="326"/>
        <v>Мартыненко</v>
      </c>
      <c r="AO355" s="10" t="str">
        <f t="shared" ca="1" si="344"/>
        <v/>
      </c>
      <c r="AP355" s="10" t="str">
        <f t="shared" ca="1" si="344"/>
        <v>Ср 25.11.20  9.40 П-102 Мартыненко</v>
      </c>
      <c r="AQ355" s="10" t="str">
        <f t="shared" ca="1" si="344"/>
        <v/>
      </c>
      <c r="AR355" s="10" t="str">
        <f t="shared" ca="1" si="344"/>
        <v/>
      </c>
      <c r="AS355" s="10" t="str">
        <f t="shared" ca="1" si="344"/>
        <v>Ср 25.11.20 13.30 П-205 Мартыненко</v>
      </c>
      <c r="AT355" s="10" t="str">
        <f t="shared" ca="1" si="341"/>
        <v>Ср 25.11.20 15.10 П-109 Мартыненко</v>
      </c>
      <c r="AU355" s="10" t="str">
        <f t="shared" ca="1" si="341"/>
        <v>Ср 25.11.20 17.00 П-107 Мартыненко</v>
      </c>
      <c r="AV355" s="10" t="e">
        <f t="shared" si="341"/>
        <v>#REF!</v>
      </c>
      <c r="AW355" s="10" t="str">
        <f t="shared" ca="1" si="341"/>
        <v>Ср 25.11.20 18.40 П-203 Мартыненко</v>
      </c>
      <c r="AX355" s="10" t="str">
        <f t="shared" si="341"/>
        <v/>
      </c>
      <c r="AZ355" s="12" t="str">
        <f t="shared" ca="1" si="345"/>
        <v/>
      </c>
      <c r="BA355" s="12">
        <f t="shared" ca="1" si="345"/>
        <v>355</v>
      </c>
      <c r="BB355" s="12" t="str">
        <f t="shared" ca="1" si="345"/>
        <v/>
      </c>
      <c r="BC355" s="12" t="str">
        <f t="shared" ca="1" si="345"/>
        <v/>
      </c>
      <c r="BD355" s="12">
        <f t="shared" ca="1" si="345"/>
        <v>355</v>
      </c>
      <c r="BE355" s="12">
        <f t="shared" ca="1" si="342"/>
        <v>355</v>
      </c>
      <c r="BF355" s="12">
        <f t="shared" ca="1" si="342"/>
        <v>355</v>
      </c>
      <c r="BG355" s="12" t="e">
        <f t="shared" si="342"/>
        <v>#REF!</v>
      </c>
      <c r="BH355" s="12">
        <f t="shared" ca="1" si="342"/>
        <v>355</v>
      </c>
      <c r="BI355" s="12" t="str">
        <f t="shared" si="342"/>
        <v/>
      </c>
    </row>
    <row r="356" spans="1:61" ht="23.25" customHeight="1" x14ac:dyDescent="0.2">
      <c r="A356" s="1">
        <f ca="1">IF(COUNTIF($D356:$L356," ")=10,"",IF(VLOOKUP(MAX($A$1:A355),$A$1:C355,3,FALSE)=0,"",MAX($A$1:A355)+1))</f>
        <v>356</v>
      </c>
      <c r="B356" s="13" t="str">
        <f>$B352</f>
        <v>Мартыненко М.В.</v>
      </c>
      <c r="C356" s="2" t="str">
        <f ca="1">IF($B356="","",$R$5)</f>
        <v>Чт 26.11.20</v>
      </c>
      <c r="D356" s="23" t="str">
        <f t="shared" ref="D356:K356" ca="1" si="361">IF($B356&gt;"",IF(ISERROR(SEARCH($B356,S$5))," ",MID(S$5,FIND("%курс ",S$5,FIND($B356,S$5))+6,7)&amp;"
("&amp;MID(S$5,FIND("ауд.",S$5,FIND($B356,S$5))+4,FIND("№",S$5,FIND("ауд.",S$5,FIND($B356,S$5)))-(FIND("ауд.",S$5,FIND($B356,S$5))+4))&amp;")"),"")</f>
        <v xml:space="preserve"> </v>
      </c>
      <c r="E356" s="23" t="str">
        <f t="shared" ca="1" si="361"/>
        <v xml:space="preserve"> </v>
      </c>
      <c r="F356" s="23" t="str">
        <f t="shared" ca="1" si="361"/>
        <v>П -11-1
(П-107)</v>
      </c>
      <c r="G356" s="23" t="str">
        <f t="shared" ca="1" si="361"/>
        <v xml:space="preserve"> </v>
      </c>
      <c r="H356" s="23" t="str">
        <f t="shared" ca="1" si="361"/>
        <v xml:space="preserve"> </v>
      </c>
      <c r="I356" s="23" t="str">
        <f t="shared" ca="1" si="361"/>
        <v xml:space="preserve"> </v>
      </c>
      <c r="J356" s="23" t="str">
        <f t="shared" ca="1" si="361"/>
        <v xml:space="preserve"> </v>
      </c>
      <c r="K356" s="23" t="str">
        <f t="shared" ca="1" si="361"/>
        <v xml:space="preserve"> </v>
      </c>
      <c r="L356" s="23"/>
      <c r="M356" s="25"/>
      <c r="AD356" s="20" t="str">
        <f t="shared" ca="1" si="358"/>
        <v/>
      </c>
      <c r="AE356" s="20" t="str">
        <f t="shared" ca="1" si="358"/>
        <v/>
      </c>
      <c r="AF356" s="20" t="str">
        <f t="shared" ca="1" si="358"/>
        <v>Чт 26.11.20 11.20 П-107</v>
      </c>
      <c r="AG356" s="20" t="str">
        <f t="shared" ca="1" si="358"/>
        <v/>
      </c>
      <c r="AH356" s="20" t="str">
        <f t="shared" ca="1" si="358"/>
        <v/>
      </c>
      <c r="AI356" s="20" t="str">
        <f t="shared" ca="1" si="358"/>
        <v/>
      </c>
      <c r="AJ356" s="20" t="str">
        <f t="shared" ca="1" si="358"/>
        <v/>
      </c>
      <c r="AK356" s="20" t="e">
        <f>IF(#REF!=" ","",IF(#REF!="","",CONCATENATE($C356," ",#REF!," ",MID(#REF!,10,5))))</f>
        <v>#REF!</v>
      </c>
      <c r="AL356" s="20" t="str">
        <f t="shared" ca="1" si="328"/>
        <v/>
      </c>
      <c r="AM356" s="20" t="str">
        <f t="shared" si="328"/>
        <v/>
      </c>
      <c r="AN356" s="11" t="str">
        <f t="shared" ca="1" si="326"/>
        <v>Мартыненко</v>
      </c>
      <c r="AO356" s="10" t="str">
        <f t="shared" ca="1" si="344"/>
        <v/>
      </c>
      <c r="AP356" s="10" t="str">
        <f t="shared" ca="1" si="344"/>
        <v/>
      </c>
      <c r="AQ356" s="10" t="str">
        <f t="shared" ca="1" si="344"/>
        <v>Чт 26.11.20 11.20 П-107 Мартыненко</v>
      </c>
      <c r="AR356" s="10" t="str">
        <f t="shared" ca="1" si="344"/>
        <v/>
      </c>
      <c r="AS356" s="10" t="str">
        <f t="shared" ca="1" si="344"/>
        <v/>
      </c>
      <c r="AT356" s="10" t="str">
        <f t="shared" ca="1" si="341"/>
        <v/>
      </c>
      <c r="AU356" s="10" t="str">
        <f t="shared" ca="1" si="341"/>
        <v/>
      </c>
      <c r="AV356" s="10" t="e">
        <f t="shared" si="341"/>
        <v>#REF!</v>
      </c>
      <c r="AW356" s="10" t="str">
        <f t="shared" ca="1" si="341"/>
        <v/>
      </c>
      <c r="AX356" s="10" t="str">
        <f t="shared" si="341"/>
        <v/>
      </c>
      <c r="AZ356" s="12" t="str">
        <f t="shared" ca="1" si="345"/>
        <v/>
      </c>
      <c r="BA356" s="12" t="str">
        <f t="shared" ca="1" si="345"/>
        <v/>
      </c>
      <c r="BB356" s="12">
        <f t="shared" ca="1" si="345"/>
        <v>356</v>
      </c>
      <c r="BC356" s="12" t="str">
        <f t="shared" ca="1" si="345"/>
        <v/>
      </c>
      <c r="BD356" s="12" t="str">
        <f t="shared" ca="1" si="345"/>
        <v/>
      </c>
      <c r="BE356" s="12" t="str">
        <f t="shared" ca="1" si="342"/>
        <v/>
      </c>
      <c r="BF356" s="12" t="str">
        <f t="shared" ca="1" si="342"/>
        <v/>
      </c>
      <c r="BG356" s="12" t="e">
        <f t="shared" si="342"/>
        <v>#REF!</v>
      </c>
      <c r="BH356" s="12" t="str">
        <f t="shared" ca="1" si="342"/>
        <v/>
      </c>
      <c r="BI356" s="12" t="str">
        <f t="shared" si="342"/>
        <v/>
      </c>
    </row>
    <row r="357" spans="1:61" ht="23.25" customHeight="1" x14ac:dyDescent="0.2">
      <c r="A357" s="1">
        <f ca="1">IF(COUNTIF($D357:$L357," ")=10,"",IF(VLOOKUP(MAX($A$1:A356),$A$1:C356,3,FALSE)=0,"",MAX($A$1:A356)+1))</f>
        <v>357</v>
      </c>
      <c r="B357" s="13" t="str">
        <f>$B352</f>
        <v>Мартыненко М.В.</v>
      </c>
      <c r="C357" s="2" t="str">
        <f ca="1">IF($B357="","",$R$6)</f>
        <v>Пт 27.11.20</v>
      </c>
      <c r="D357" s="23" t="str">
        <f t="shared" ref="D357:K357" ca="1" si="362">IF($B357&gt;"",IF(ISERROR(SEARCH($B357,S$6))," ",MID(S$6,FIND("%курс ",S$6,FIND($B357,S$6))+6,7)&amp;"
("&amp;MID(S$6,FIND("ауд.",S$6,FIND($B357,S$6))+4,FIND("№",S$6,FIND("ауд.",S$6,FIND($B357,S$6)))-(FIND("ауд.",S$6,FIND($B357,S$6))+4))&amp;")"),"")</f>
        <v xml:space="preserve"> </v>
      </c>
      <c r="E357" s="23" t="str">
        <f t="shared" ca="1" si="362"/>
        <v xml:space="preserve"> </v>
      </c>
      <c r="F357" s="23" t="str">
        <f t="shared" ca="1" si="362"/>
        <v xml:space="preserve"> </v>
      </c>
      <c r="G357" s="23" t="str">
        <f t="shared" ca="1" si="362"/>
        <v xml:space="preserve"> </v>
      </c>
      <c r="H357" s="23" t="str">
        <f t="shared" ca="1" si="362"/>
        <v>П -11-1
(П-401)</v>
      </c>
      <c r="I357" s="23" t="str">
        <f t="shared" ca="1" si="362"/>
        <v xml:space="preserve"> </v>
      </c>
      <c r="J357" s="23" t="str">
        <f t="shared" ca="1" si="362"/>
        <v>П -11-1
(П-306)</v>
      </c>
      <c r="K357" s="23" t="str">
        <f t="shared" ca="1" si="362"/>
        <v>П -11-1
(П-203)</v>
      </c>
      <c r="L357" s="23"/>
      <c r="M357" s="25"/>
      <c r="AD357" s="20" t="str">
        <f t="shared" ca="1" si="358"/>
        <v/>
      </c>
      <c r="AE357" s="20" t="str">
        <f t="shared" ca="1" si="358"/>
        <v/>
      </c>
      <c r="AF357" s="20" t="str">
        <f t="shared" ca="1" si="358"/>
        <v/>
      </c>
      <c r="AG357" s="20" t="str">
        <f t="shared" ca="1" si="358"/>
        <v/>
      </c>
      <c r="AH357" s="20" t="str">
        <f t="shared" ca="1" si="358"/>
        <v>Пт 27.11.20 13.30 П-401</v>
      </c>
      <c r="AI357" s="20" t="str">
        <f t="shared" ca="1" si="358"/>
        <v/>
      </c>
      <c r="AJ357" s="20" t="str">
        <f t="shared" ca="1" si="358"/>
        <v>Пт 27.11.20 17.00 П-306</v>
      </c>
      <c r="AK357" s="20" t="e">
        <f>IF(#REF!=" ","",IF(#REF!="","",CONCATENATE($C357," ",#REF!," ",MID(#REF!,10,5))))</f>
        <v>#REF!</v>
      </c>
      <c r="AL357" s="20" t="str">
        <f t="shared" ca="1" si="328"/>
        <v>Пт 27.11.20 18.40 П-203</v>
      </c>
      <c r="AM357" s="20" t="str">
        <f t="shared" si="328"/>
        <v/>
      </c>
      <c r="AN357" s="11" t="str">
        <f t="shared" ca="1" si="326"/>
        <v>Мартыненко</v>
      </c>
      <c r="AO357" s="10" t="str">
        <f t="shared" ca="1" si="344"/>
        <v/>
      </c>
      <c r="AP357" s="10" t="str">
        <f t="shared" ca="1" si="344"/>
        <v/>
      </c>
      <c r="AQ357" s="10" t="str">
        <f t="shared" ca="1" si="344"/>
        <v/>
      </c>
      <c r="AR357" s="10" t="str">
        <f t="shared" ca="1" si="344"/>
        <v/>
      </c>
      <c r="AS357" s="10" t="str">
        <f t="shared" ca="1" si="344"/>
        <v>Пт 27.11.20 13.30 П-401 Мартыненко</v>
      </c>
      <c r="AT357" s="10" t="str">
        <f t="shared" ca="1" si="341"/>
        <v/>
      </c>
      <c r="AU357" s="10" t="str">
        <f t="shared" ca="1" si="341"/>
        <v>Пт 27.11.20 17.00 П-306 Мартыненко</v>
      </c>
      <c r="AV357" s="10" t="e">
        <f t="shared" si="341"/>
        <v>#REF!</v>
      </c>
      <c r="AW357" s="10" t="str">
        <f t="shared" ca="1" si="341"/>
        <v>Пт 27.11.20 18.40 П-203 Мартыненко</v>
      </c>
      <c r="AX357" s="10" t="str">
        <f t="shared" si="341"/>
        <v/>
      </c>
      <c r="AZ357" s="12" t="str">
        <f t="shared" ca="1" si="345"/>
        <v/>
      </c>
      <c r="BA357" s="12" t="str">
        <f t="shared" ca="1" si="345"/>
        <v/>
      </c>
      <c r="BB357" s="12" t="str">
        <f t="shared" ca="1" si="345"/>
        <v/>
      </c>
      <c r="BC357" s="12" t="str">
        <f t="shared" ca="1" si="345"/>
        <v/>
      </c>
      <c r="BD357" s="12">
        <f t="shared" ca="1" si="345"/>
        <v>357</v>
      </c>
      <c r="BE357" s="12" t="str">
        <f t="shared" ca="1" si="342"/>
        <v/>
      </c>
      <c r="BF357" s="12">
        <f t="shared" ca="1" si="342"/>
        <v>357</v>
      </c>
      <c r="BG357" s="12" t="e">
        <f t="shared" si="342"/>
        <v>#REF!</v>
      </c>
      <c r="BH357" s="12">
        <f t="shared" ca="1" si="342"/>
        <v>357</v>
      </c>
      <c r="BI357" s="12" t="str">
        <f t="shared" si="342"/>
        <v/>
      </c>
    </row>
    <row r="358" spans="1:61" ht="23.25" customHeight="1" x14ac:dyDescent="0.2">
      <c r="A358" s="1">
        <f ca="1">IF(COUNTIF($D358:$L358," ")=10,"",IF(VLOOKUP(MAX($A$1:A357),$A$1:C357,3,FALSE)=0,"",MAX($A$1:A357)+1))</f>
        <v>358</v>
      </c>
      <c r="B358" s="13" t="str">
        <f>$B352</f>
        <v>Мартыненко М.В.</v>
      </c>
      <c r="C358" s="2" t="str">
        <f ca="1">IF($B358="","",$R$7)</f>
        <v>Сб 28.11.20</v>
      </c>
      <c r="D358" s="23" t="str">
        <f t="shared" ref="D358:K358" ca="1" si="363">IF($B358&gt;"",IF(ISERROR(SEARCH($B358,S$7))," ",MID(S$7,FIND("%курс ",S$7,FIND($B358,S$7))+6,7)&amp;"
("&amp;MID(S$7,FIND("ауд.",S$7,FIND($B358,S$7))+4,FIND("№",S$7,FIND("ауд.",S$7,FIND($B358,S$7)))-(FIND("ауд.",S$7,FIND($B358,S$7))+4))&amp;")"),"")</f>
        <v xml:space="preserve"> </v>
      </c>
      <c r="E358" s="23" t="str">
        <f t="shared" ca="1" si="363"/>
        <v xml:space="preserve"> </v>
      </c>
      <c r="F358" s="23" t="str">
        <f t="shared" ca="1" si="363"/>
        <v xml:space="preserve"> </v>
      </c>
      <c r="G358" s="23" t="str">
        <f t="shared" ca="1" si="363"/>
        <v xml:space="preserve"> </v>
      </c>
      <c r="H358" s="23" t="str">
        <f t="shared" ca="1" si="363"/>
        <v xml:space="preserve"> </v>
      </c>
      <c r="I358" s="23" t="str">
        <f t="shared" ca="1" si="363"/>
        <v xml:space="preserve"> </v>
      </c>
      <c r="J358" s="23" t="str">
        <f t="shared" ca="1" si="363"/>
        <v xml:space="preserve"> </v>
      </c>
      <c r="K358" s="23" t="str">
        <f t="shared" ca="1" si="363"/>
        <v xml:space="preserve"> </v>
      </c>
      <c r="L358" s="23"/>
      <c r="M358" s="25"/>
      <c r="AD358" s="20" t="str">
        <f t="shared" ca="1" si="358"/>
        <v/>
      </c>
      <c r="AE358" s="20" t="str">
        <f t="shared" ca="1" si="358"/>
        <v/>
      </c>
      <c r="AF358" s="20" t="str">
        <f t="shared" ca="1" si="358"/>
        <v/>
      </c>
      <c r="AG358" s="20" t="str">
        <f t="shared" ca="1" si="358"/>
        <v/>
      </c>
      <c r="AH358" s="20" t="str">
        <f t="shared" ca="1" si="358"/>
        <v/>
      </c>
      <c r="AI358" s="20" t="str">
        <f t="shared" ca="1" si="358"/>
        <v/>
      </c>
      <c r="AJ358" s="20" t="str">
        <f t="shared" ca="1" si="358"/>
        <v/>
      </c>
      <c r="AK358" s="20" t="e">
        <f>IF(#REF!=" ","",IF(#REF!="","",CONCATENATE($C358," ",#REF!," ",MID(#REF!,10,5))))</f>
        <v>#REF!</v>
      </c>
      <c r="AL358" s="20" t="str">
        <f t="shared" ca="1" si="328"/>
        <v/>
      </c>
      <c r="AM358" s="20" t="str">
        <f t="shared" si="328"/>
        <v/>
      </c>
      <c r="AN358" s="11" t="str">
        <f t="shared" ca="1" si="326"/>
        <v>Мартыненко</v>
      </c>
      <c r="AO358" s="10" t="str">
        <f t="shared" ca="1" si="344"/>
        <v/>
      </c>
      <c r="AP358" s="10" t="str">
        <f t="shared" ca="1" si="344"/>
        <v/>
      </c>
      <c r="AQ358" s="10" t="str">
        <f t="shared" ca="1" si="344"/>
        <v/>
      </c>
      <c r="AR358" s="10" t="str">
        <f t="shared" ca="1" si="344"/>
        <v/>
      </c>
      <c r="AS358" s="10" t="str">
        <f t="shared" ca="1" si="344"/>
        <v/>
      </c>
      <c r="AT358" s="10" t="str">
        <f t="shared" ca="1" si="341"/>
        <v/>
      </c>
      <c r="AU358" s="10" t="str">
        <f t="shared" ca="1" si="341"/>
        <v/>
      </c>
      <c r="AV358" s="10" t="e">
        <f t="shared" si="341"/>
        <v>#REF!</v>
      </c>
      <c r="AW358" s="10" t="str">
        <f t="shared" ca="1" si="341"/>
        <v/>
      </c>
      <c r="AX358" s="10" t="str">
        <f t="shared" si="341"/>
        <v/>
      </c>
      <c r="AZ358" s="12" t="str">
        <f t="shared" ca="1" si="345"/>
        <v/>
      </c>
      <c r="BA358" s="12" t="str">
        <f t="shared" ca="1" si="345"/>
        <v/>
      </c>
      <c r="BB358" s="12" t="str">
        <f t="shared" ca="1" si="345"/>
        <v/>
      </c>
      <c r="BC358" s="12" t="str">
        <f t="shared" ca="1" si="345"/>
        <v/>
      </c>
      <c r="BD358" s="12" t="str">
        <f t="shared" ca="1" si="345"/>
        <v/>
      </c>
      <c r="BE358" s="12" t="str">
        <f t="shared" ca="1" si="342"/>
        <v/>
      </c>
      <c r="BF358" s="12" t="str">
        <f t="shared" ca="1" si="342"/>
        <v/>
      </c>
      <c r="BG358" s="12" t="e">
        <f t="shared" si="342"/>
        <v>#REF!</v>
      </c>
      <c r="BH358" s="12" t="str">
        <f t="shared" ca="1" si="342"/>
        <v/>
      </c>
      <c r="BI358" s="12" t="str">
        <f t="shared" si="342"/>
        <v/>
      </c>
    </row>
    <row r="359" spans="1:61" ht="23.25" customHeight="1" x14ac:dyDescent="0.2">
      <c r="A359" s="1">
        <f ca="1">IF(COUNTIF($D359:$L359," ")=10,"",IF(VLOOKUP(MAX($A$1:A358),$A$1:C358,3,FALSE)=0,"",MAX($A$1:A358)+1))</f>
        <v>359</v>
      </c>
      <c r="B359" s="13" t="str">
        <f>$B352</f>
        <v>Мартыненко М.В.</v>
      </c>
      <c r="C359" s="2" t="str">
        <f ca="1">IF($B359="","",$R$8)</f>
        <v>Вс 29.11.20</v>
      </c>
      <c r="D359" s="23" t="str">
        <f t="shared" ref="D359:K359" ca="1" si="364">IF($B359&gt;"",IF(ISERROR(SEARCH($B359,S$8))," ",MID(S$8,FIND("%курс ",S$8,FIND($B359,S$8))+6,7)&amp;"
("&amp;MID(S$8,FIND("ауд.",S$8,FIND($B359,S$8))+4,FIND("№",S$8,FIND("ауд.",S$8,FIND($B359,S$8)))-(FIND("ауд.",S$8,FIND($B359,S$8))+4))&amp;")"),"")</f>
        <v xml:space="preserve"> </v>
      </c>
      <c r="E359" s="23" t="str">
        <f t="shared" ca="1" si="364"/>
        <v xml:space="preserve"> </v>
      </c>
      <c r="F359" s="23" t="str">
        <f t="shared" ca="1" si="364"/>
        <v xml:space="preserve"> </v>
      </c>
      <c r="G359" s="23" t="str">
        <f t="shared" ca="1" si="364"/>
        <v xml:space="preserve"> </v>
      </c>
      <c r="H359" s="23" t="str">
        <f t="shared" ca="1" si="364"/>
        <v xml:space="preserve"> </v>
      </c>
      <c r="I359" s="23" t="str">
        <f t="shared" ca="1" si="364"/>
        <v xml:space="preserve"> </v>
      </c>
      <c r="J359" s="23" t="str">
        <f t="shared" ca="1" si="364"/>
        <v xml:space="preserve"> </v>
      </c>
      <c r="K359" s="23" t="str">
        <f t="shared" ca="1" si="364"/>
        <v xml:space="preserve"> </v>
      </c>
      <c r="L359" s="23"/>
      <c r="M359" s="25"/>
      <c r="AD359" s="20" t="str">
        <f t="shared" ca="1" si="358"/>
        <v/>
      </c>
      <c r="AE359" s="20" t="str">
        <f t="shared" ca="1" si="358"/>
        <v/>
      </c>
      <c r="AF359" s="20" t="str">
        <f t="shared" ca="1" si="358"/>
        <v/>
      </c>
      <c r="AG359" s="20" t="str">
        <f t="shared" ca="1" si="358"/>
        <v/>
      </c>
      <c r="AH359" s="20" t="str">
        <f t="shared" ca="1" si="358"/>
        <v/>
      </c>
      <c r="AI359" s="20" t="str">
        <f t="shared" ca="1" si="358"/>
        <v/>
      </c>
      <c r="AJ359" s="20" t="str">
        <f t="shared" ca="1" si="358"/>
        <v/>
      </c>
      <c r="AK359" s="20" t="e">
        <f>IF(#REF!=" ","",IF(#REF!="","",CONCATENATE($C359," ",#REF!," ",MID(#REF!,10,5))))</f>
        <v>#REF!</v>
      </c>
      <c r="AL359" s="20" t="str">
        <f t="shared" ca="1" si="328"/>
        <v/>
      </c>
      <c r="AM359" s="20" t="str">
        <f t="shared" si="328"/>
        <v/>
      </c>
      <c r="AN359" s="11" t="str">
        <f t="shared" ca="1" si="326"/>
        <v>Мартыненко</v>
      </c>
      <c r="AO359" s="10" t="str">
        <f t="shared" ca="1" si="344"/>
        <v/>
      </c>
      <c r="AP359" s="10" t="str">
        <f t="shared" ca="1" si="344"/>
        <v/>
      </c>
      <c r="AQ359" s="10" t="str">
        <f t="shared" ca="1" si="344"/>
        <v/>
      </c>
      <c r="AR359" s="10" t="str">
        <f t="shared" ca="1" si="344"/>
        <v/>
      </c>
      <c r="AS359" s="10" t="str">
        <f t="shared" ca="1" si="344"/>
        <v/>
      </c>
      <c r="AT359" s="10" t="str">
        <f t="shared" ca="1" si="341"/>
        <v/>
      </c>
      <c r="AU359" s="10" t="str">
        <f t="shared" ca="1" si="341"/>
        <v/>
      </c>
      <c r="AV359" s="10" t="e">
        <f t="shared" si="341"/>
        <v>#REF!</v>
      </c>
      <c r="AW359" s="10" t="str">
        <f t="shared" ca="1" si="341"/>
        <v/>
      </c>
      <c r="AX359" s="10" t="str">
        <f t="shared" si="341"/>
        <v/>
      </c>
      <c r="AZ359" s="12" t="str">
        <f t="shared" ca="1" si="345"/>
        <v/>
      </c>
      <c r="BA359" s="12" t="str">
        <f t="shared" ca="1" si="345"/>
        <v/>
      </c>
      <c r="BB359" s="12" t="str">
        <f t="shared" ca="1" si="345"/>
        <v/>
      </c>
      <c r="BC359" s="12" t="str">
        <f t="shared" ca="1" si="345"/>
        <v/>
      </c>
      <c r="BD359" s="12" t="str">
        <f t="shared" ca="1" si="345"/>
        <v/>
      </c>
      <c r="BE359" s="12" t="str">
        <f t="shared" ca="1" si="342"/>
        <v/>
      </c>
      <c r="BF359" s="12" t="str">
        <f t="shared" ca="1" si="342"/>
        <v/>
      </c>
      <c r="BG359" s="12" t="e">
        <f t="shared" si="342"/>
        <v>#REF!</v>
      </c>
      <c r="BH359" s="12" t="str">
        <f t="shared" ca="1" si="342"/>
        <v/>
      </c>
      <c r="BI359" s="12" t="str">
        <f t="shared" si="342"/>
        <v/>
      </c>
    </row>
    <row r="360" spans="1:61" ht="23.25" customHeight="1" x14ac:dyDescent="0.2">
      <c r="A360" s="1">
        <f ca="1">IF(COUNTIF($D360:$L360," ")=10,"",IF(VLOOKUP(MAX($A$1:A359),$A$1:C359,3,FALSE)=0,"",MAX($A$1:A359)+1))</f>
        <v>360</v>
      </c>
      <c r="C360" s="2"/>
      <c r="D360" s="23"/>
      <c r="E360" s="23"/>
      <c r="F360" s="23"/>
      <c r="G360" s="23"/>
      <c r="H360" s="23"/>
      <c r="I360" s="23"/>
      <c r="J360" s="23"/>
      <c r="K360" s="23"/>
      <c r="L360" s="23"/>
      <c r="M360" s="25"/>
      <c r="AD360" s="20"/>
      <c r="AE360" s="20"/>
      <c r="AF360" s="20"/>
      <c r="AG360" s="20"/>
      <c r="AH360" s="20"/>
      <c r="AI360" s="20"/>
      <c r="AJ360" s="20"/>
      <c r="AK360" s="20"/>
      <c r="AL360" s="20"/>
      <c r="AM360" s="20"/>
      <c r="AN360" s="11" t="str">
        <f t="shared" si="326"/>
        <v/>
      </c>
      <c r="AO360" s="10" t="str">
        <f t="shared" si="344"/>
        <v/>
      </c>
      <c r="AP360" s="10" t="str">
        <f t="shared" si="344"/>
        <v/>
      </c>
      <c r="AQ360" s="10" t="str">
        <f t="shared" si="344"/>
        <v/>
      </c>
      <c r="AR360" s="10" t="str">
        <f t="shared" si="344"/>
        <v/>
      </c>
      <c r="AS360" s="10" t="str">
        <f t="shared" si="344"/>
        <v/>
      </c>
      <c r="AT360" s="10" t="str">
        <f t="shared" si="341"/>
        <v/>
      </c>
      <c r="AU360" s="10" t="str">
        <f t="shared" si="341"/>
        <v/>
      </c>
      <c r="AV360" s="10" t="str">
        <f t="shared" si="341"/>
        <v/>
      </c>
      <c r="AW360" s="10" t="str">
        <f t="shared" si="341"/>
        <v/>
      </c>
      <c r="AX360" s="10" t="str">
        <f t="shared" si="341"/>
        <v/>
      </c>
      <c r="AZ360" s="12" t="str">
        <f t="shared" si="345"/>
        <v/>
      </c>
      <c r="BA360" s="12" t="str">
        <f t="shared" si="345"/>
        <v/>
      </c>
      <c r="BB360" s="12" t="str">
        <f t="shared" si="345"/>
        <v/>
      </c>
      <c r="BC360" s="12" t="str">
        <f t="shared" si="345"/>
        <v/>
      </c>
      <c r="BD360" s="12" t="str">
        <f t="shared" si="345"/>
        <v/>
      </c>
      <c r="BE360" s="12" t="str">
        <f t="shared" si="342"/>
        <v/>
      </c>
      <c r="BF360" s="12" t="str">
        <f t="shared" si="342"/>
        <v/>
      </c>
      <c r="BG360" s="12" t="str">
        <f t="shared" si="342"/>
        <v/>
      </c>
      <c r="BH360" s="12" t="str">
        <f t="shared" si="342"/>
        <v/>
      </c>
      <c r="BI360" s="12" t="str">
        <f t="shared" si="342"/>
        <v/>
      </c>
    </row>
    <row r="361" spans="1:61" ht="23.25" customHeight="1" x14ac:dyDescent="0.2">
      <c r="A361" s="1">
        <f ca="1">IF(COUNTIF($D362:$L368," ")=70,"",MAX($A$1:A360)+1)</f>
        <v>361</v>
      </c>
      <c r="B361" s="2" t="str">
        <f>IF($C361="","",$C361)</f>
        <v>Морозова И.А.</v>
      </c>
      <c r="C361" s="3" t="str">
        <f>IF(ISERROR(VLOOKUP((ROW()-1)/9+1,'[1]Преподавательский состав'!$A$2:$B$181,2,FALSE)),"",VLOOKUP((ROW()-1)/9+1,'[1]Преподавательский состав'!$A$2:$B$181,2,FALSE))</f>
        <v>Морозова И.А.</v>
      </c>
      <c r="D361" s="3" t="str">
        <f>IF($C361="","",T(" 8.00"))</f>
        <v xml:space="preserve"> 8.00</v>
      </c>
      <c r="E361" s="3" t="str">
        <f>IF($C361="","",T(" 9.40"))</f>
        <v xml:space="preserve"> 9.40</v>
      </c>
      <c r="F361" s="3" t="str">
        <f>IF($C361="","",T("11.20"))</f>
        <v>11.20</v>
      </c>
      <c r="G361" s="4" t="str">
        <f>IF($C361="","",T(""))</f>
        <v/>
      </c>
      <c r="H361" s="4" t="str">
        <f>IF($C361="","",T("13.30"))</f>
        <v>13.30</v>
      </c>
      <c r="I361" s="4" t="str">
        <f>IF($C361="","",T("15.10"))</f>
        <v>15.10</v>
      </c>
      <c r="J361" s="3" t="str">
        <f>IF($C361="","",T("17.00"))</f>
        <v>17.00</v>
      </c>
      <c r="K361" s="3" t="str">
        <f>IF($C361="","",T("18.40"))</f>
        <v>18.40</v>
      </c>
      <c r="L361" s="3"/>
      <c r="M361" s="25"/>
      <c r="AD361" s="20"/>
      <c r="AE361" s="20"/>
      <c r="AF361" s="20"/>
      <c r="AG361" s="20"/>
      <c r="AH361" s="20"/>
      <c r="AI361" s="20"/>
      <c r="AJ361" s="20"/>
      <c r="AK361" s="20"/>
      <c r="AL361" s="20"/>
      <c r="AM361" s="20"/>
      <c r="AN361" s="11" t="str">
        <f t="shared" si="326"/>
        <v/>
      </c>
      <c r="AO361" s="10" t="str">
        <f t="shared" si="344"/>
        <v/>
      </c>
      <c r="AP361" s="10" t="str">
        <f t="shared" si="344"/>
        <v/>
      </c>
      <c r="AQ361" s="10" t="str">
        <f t="shared" si="344"/>
        <v/>
      </c>
      <c r="AR361" s="10" t="str">
        <f t="shared" si="344"/>
        <v/>
      </c>
      <c r="AS361" s="10" t="str">
        <f t="shared" si="344"/>
        <v/>
      </c>
      <c r="AT361" s="10" t="str">
        <f t="shared" si="341"/>
        <v/>
      </c>
      <c r="AU361" s="10" t="str">
        <f t="shared" si="341"/>
        <v/>
      </c>
      <c r="AV361" s="10" t="str">
        <f t="shared" si="341"/>
        <v/>
      </c>
      <c r="AW361" s="10" t="str">
        <f t="shared" si="341"/>
        <v/>
      </c>
      <c r="AX361" s="10" t="str">
        <f t="shared" si="341"/>
        <v/>
      </c>
      <c r="AZ361" s="12" t="str">
        <f t="shared" si="345"/>
        <v/>
      </c>
      <c r="BA361" s="12" t="str">
        <f t="shared" si="345"/>
        <v/>
      </c>
      <c r="BB361" s="12" t="str">
        <f t="shared" si="345"/>
        <v/>
      </c>
      <c r="BC361" s="12" t="str">
        <f t="shared" si="345"/>
        <v/>
      </c>
      <c r="BD361" s="12" t="str">
        <f t="shared" si="345"/>
        <v/>
      </c>
      <c r="BE361" s="12" t="str">
        <f t="shared" si="342"/>
        <v/>
      </c>
      <c r="BF361" s="12" t="str">
        <f t="shared" si="342"/>
        <v/>
      </c>
      <c r="BG361" s="12" t="str">
        <f t="shared" si="342"/>
        <v/>
      </c>
      <c r="BH361" s="12" t="str">
        <f t="shared" si="342"/>
        <v/>
      </c>
      <c r="BI361" s="12" t="str">
        <f t="shared" si="342"/>
        <v/>
      </c>
    </row>
    <row r="362" spans="1:61" ht="23.25" customHeight="1" x14ac:dyDescent="0.2">
      <c r="A362" s="1">
        <f ca="1">IF(COUNTIF($D362:$L362," ")=10,"",IF(VLOOKUP(MAX($A$1:A361),$A$1:C361,3,FALSE)=0,"",MAX($A$1:A361)+1))</f>
        <v>362</v>
      </c>
      <c r="B362" s="13" t="str">
        <f>$B361</f>
        <v>Морозова И.А.</v>
      </c>
      <c r="C362" s="2" t="str">
        <f ca="1">IF($B362="","",$R$2)</f>
        <v>Пн 23.11.20</v>
      </c>
      <c r="D362" s="14" t="str">
        <f t="shared" ref="D362:K362" ca="1" si="365">IF($B362&gt;"",IF(ISERROR(SEARCH($B362,S$2))," ",MID(S$2,FIND("%курс ",S$2,FIND($B362,S$2))+6,7)&amp;"
("&amp;MID(S$2,FIND("ауд.",S$2,FIND($B362,S$2))+4,FIND("№",S$2,FIND("ауд.",S$2,FIND($B362,S$2)))-(FIND("ауд.",S$2,FIND($B362,S$2))+4))&amp;")"),"")</f>
        <v xml:space="preserve"> </v>
      </c>
      <c r="E362" s="14" t="str">
        <f t="shared" ca="1" si="365"/>
        <v xml:space="preserve"> </v>
      </c>
      <c r="F362" s="14" t="str">
        <f t="shared" ca="1" si="365"/>
        <v xml:space="preserve"> </v>
      </c>
      <c r="G362" s="14" t="str">
        <f t="shared" ca="1" si="365"/>
        <v xml:space="preserve"> </v>
      </c>
      <c r="H362" s="14" t="str">
        <f t="shared" ca="1" si="365"/>
        <v xml:space="preserve"> </v>
      </c>
      <c r="I362" s="14" t="str">
        <f t="shared" ca="1" si="365"/>
        <v>С -11-1
(П-207)</v>
      </c>
      <c r="J362" s="14" t="str">
        <f t="shared" ca="1" si="365"/>
        <v>С -11-1
(П-207)</v>
      </c>
      <c r="K362" s="14" t="str">
        <f t="shared" ca="1" si="365"/>
        <v xml:space="preserve"> </v>
      </c>
      <c r="L362" s="14"/>
      <c r="M362" s="17"/>
      <c r="AD362" s="20" t="str">
        <f t="shared" ref="AD362:AJ368" ca="1" si="366">IF(D362=" ","",IF(D362="","",CONCATENATE($C362," ",D$1," ",MID(D362,10,5))))</f>
        <v/>
      </c>
      <c r="AE362" s="20" t="str">
        <f t="shared" ca="1" si="366"/>
        <v/>
      </c>
      <c r="AF362" s="20" t="str">
        <f t="shared" ca="1" si="366"/>
        <v/>
      </c>
      <c r="AG362" s="20" t="str">
        <f t="shared" ca="1" si="366"/>
        <v/>
      </c>
      <c r="AH362" s="20" t="str">
        <f t="shared" ca="1" si="366"/>
        <v/>
      </c>
      <c r="AI362" s="20" t="str">
        <f t="shared" ca="1" si="366"/>
        <v>Пн 23.11.20 15.10 П-207</v>
      </c>
      <c r="AJ362" s="20" t="str">
        <f t="shared" ca="1" si="366"/>
        <v>Пн 23.11.20 17.00 П-207</v>
      </c>
      <c r="AK362" s="20" t="e">
        <f>IF(#REF!=" ","",IF(#REF!="","",CONCATENATE($C362," ",#REF!," ",MID(#REF!,10,5))))</f>
        <v>#REF!</v>
      </c>
      <c r="AL362" s="20" t="str">
        <f t="shared" ca="1" si="328"/>
        <v/>
      </c>
      <c r="AM362" s="20" t="str">
        <f t="shared" si="328"/>
        <v/>
      </c>
      <c r="AN362" s="11" t="str">
        <f t="shared" ca="1" si="326"/>
        <v>Морозова</v>
      </c>
      <c r="AO362" s="10" t="str">
        <f t="shared" ca="1" si="344"/>
        <v/>
      </c>
      <c r="AP362" s="10" t="str">
        <f t="shared" ca="1" si="344"/>
        <v/>
      </c>
      <c r="AQ362" s="10" t="str">
        <f t="shared" ca="1" si="344"/>
        <v/>
      </c>
      <c r="AR362" s="10" t="str">
        <f t="shared" ca="1" si="344"/>
        <v/>
      </c>
      <c r="AS362" s="10" t="str">
        <f t="shared" ca="1" si="344"/>
        <v/>
      </c>
      <c r="AT362" s="10" t="str">
        <f t="shared" ca="1" si="341"/>
        <v>Пн 23.11.20 15.10 П-207 Морозова</v>
      </c>
      <c r="AU362" s="10" t="str">
        <f t="shared" ca="1" si="341"/>
        <v>Пн 23.11.20 17.00 П-207 Морозова</v>
      </c>
      <c r="AV362" s="10" t="e">
        <f t="shared" si="341"/>
        <v>#REF!</v>
      </c>
      <c r="AW362" s="10" t="str">
        <f t="shared" ca="1" si="341"/>
        <v/>
      </c>
      <c r="AX362" s="10" t="str">
        <f t="shared" si="341"/>
        <v/>
      </c>
      <c r="AZ362" s="12" t="str">
        <f t="shared" ca="1" si="345"/>
        <v/>
      </c>
      <c r="BA362" s="12" t="str">
        <f t="shared" ca="1" si="345"/>
        <v/>
      </c>
      <c r="BB362" s="12" t="str">
        <f t="shared" ca="1" si="345"/>
        <v/>
      </c>
      <c r="BC362" s="12" t="str">
        <f t="shared" ca="1" si="345"/>
        <v/>
      </c>
      <c r="BD362" s="12" t="str">
        <f t="shared" ca="1" si="345"/>
        <v/>
      </c>
      <c r="BE362" s="12">
        <f t="shared" ca="1" si="342"/>
        <v>362</v>
      </c>
      <c r="BF362" s="12">
        <f t="shared" ca="1" si="342"/>
        <v>362</v>
      </c>
      <c r="BG362" s="12" t="e">
        <f t="shared" si="342"/>
        <v>#REF!</v>
      </c>
      <c r="BH362" s="12" t="str">
        <f t="shared" ca="1" si="342"/>
        <v/>
      </c>
      <c r="BI362" s="12" t="str">
        <f t="shared" si="342"/>
        <v/>
      </c>
    </row>
    <row r="363" spans="1:61" ht="23.25" customHeight="1" x14ac:dyDescent="0.2">
      <c r="A363" s="1">
        <f ca="1">IF(COUNTIF($D363:$L363," ")=10,"",IF(VLOOKUP(MAX($A$1:A362),$A$1:C362,3,FALSE)=0,"",MAX($A$1:A362)+1))</f>
        <v>363</v>
      </c>
      <c r="B363" s="13" t="str">
        <f>$B361</f>
        <v>Морозова И.А.</v>
      </c>
      <c r="C363" s="2" t="str">
        <f ca="1">IF($B363="","",$R$3)</f>
        <v>Вт 24.11.20</v>
      </c>
      <c r="D363" s="14" t="str">
        <f t="shared" ref="D363:K363" ca="1" si="367">IF($B363&gt;"",IF(ISERROR(SEARCH($B363,S$3))," ",MID(S$3,FIND("%курс ",S$3,FIND($B363,S$3))+6,7)&amp;"
("&amp;MID(S$3,FIND("ауд.",S$3,FIND($B363,S$3))+4,FIND("№",S$3,FIND("ауд.",S$3,FIND($B363,S$3)))-(FIND("ауд.",S$3,FIND($B363,S$3))+4))&amp;")"),"")</f>
        <v xml:space="preserve"> </v>
      </c>
      <c r="E363" s="14" t="str">
        <f t="shared" ca="1" si="367"/>
        <v>П -9 -1
(П-207)</v>
      </c>
      <c r="F363" s="14" t="str">
        <f t="shared" ca="1" si="367"/>
        <v>П -9 -1
(П-207)</v>
      </c>
      <c r="G363" s="14" t="str">
        <f t="shared" ca="1" si="367"/>
        <v xml:space="preserve"> </v>
      </c>
      <c r="H363" s="14" t="str">
        <f t="shared" ca="1" si="367"/>
        <v>П -9 -1
(П-207)</v>
      </c>
      <c r="I363" s="14" t="str">
        <f t="shared" ca="1" si="367"/>
        <v>П -9 -1
(П-207)</v>
      </c>
      <c r="J363" s="14" t="str">
        <f t="shared" ca="1" si="367"/>
        <v>С -11-1
(П-207)</v>
      </c>
      <c r="K363" s="14" t="str">
        <f t="shared" ca="1" si="367"/>
        <v>С -9 -2
(ДОТ)</v>
      </c>
      <c r="L363" s="14"/>
      <c r="M363" s="25"/>
      <c r="AD363" s="20" t="str">
        <f t="shared" ca="1" si="366"/>
        <v/>
      </c>
      <c r="AE363" s="20" t="str">
        <f t="shared" ca="1" si="366"/>
        <v>Вт 24.11.20  9.40 П-207</v>
      </c>
      <c r="AF363" s="20" t="str">
        <f t="shared" ca="1" si="366"/>
        <v>Вт 24.11.20 11.20 П-207</v>
      </c>
      <c r="AG363" s="20" t="str">
        <f t="shared" ca="1" si="366"/>
        <v/>
      </c>
      <c r="AH363" s="20" t="str">
        <f t="shared" ca="1" si="366"/>
        <v>Вт 24.11.20 13.30 П-207</v>
      </c>
      <c r="AI363" s="20" t="str">
        <f t="shared" ca="1" si="366"/>
        <v>Вт 24.11.20 15.10 П-207</v>
      </c>
      <c r="AJ363" s="20" t="str">
        <f t="shared" ca="1" si="366"/>
        <v>Вт 24.11.20 17.00 П-207</v>
      </c>
      <c r="AK363" s="20" t="e">
        <f>IF(#REF!=" ","",IF(#REF!="","",CONCATENATE($C363," ",#REF!," ",MID(#REF!,10,5))))</f>
        <v>#REF!</v>
      </c>
      <c r="AL363" s="20" t="str">
        <f t="shared" ca="1" si="328"/>
        <v>Вт 24.11.20 18.40 ДОТ)</v>
      </c>
      <c r="AM363" s="20" t="str">
        <f t="shared" si="328"/>
        <v/>
      </c>
      <c r="AN363" s="11" t="str">
        <f t="shared" ca="1" si="326"/>
        <v>Морозова</v>
      </c>
      <c r="AO363" s="10" t="str">
        <f t="shared" ca="1" si="344"/>
        <v/>
      </c>
      <c r="AP363" s="10" t="str">
        <f t="shared" ca="1" si="344"/>
        <v>Вт 24.11.20  9.40 П-207 Морозова</v>
      </c>
      <c r="AQ363" s="10" t="str">
        <f t="shared" ca="1" si="344"/>
        <v>Вт 24.11.20 11.20 П-207 Морозова</v>
      </c>
      <c r="AR363" s="10" t="str">
        <f t="shared" ca="1" si="344"/>
        <v/>
      </c>
      <c r="AS363" s="10" t="str">
        <f t="shared" ca="1" si="344"/>
        <v>Вт 24.11.20 13.30 П-207 Морозова</v>
      </c>
      <c r="AT363" s="10" t="str">
        <f t="shared" ca="1" si="341"/>
        <v>Вт 24.11.20 15.10 П-207 Морозова</v>
      </c>
      <c r="AU363" s="10" t="str">
        <f t="shared" ca="1" si="341"/>
        <v>Вт 24.11.20 17.00 П-207 Морозова</v>
      </c>
      <c r="AV363" s="10" t="e">
        <f t="shared" si="341"/>
        <v>#REF!</v>
      </c>
      <c r="AW363" s="10" t="str">
        <f t="shared" ca="1" si="341"/>
        <v>Вт 24.11.20 18.40 ДОТ) Морозова</v>
      </c>
      <c r="AX363" s="10" t="str">
        <f t="shared" si="341"/>
        <v/>
      </c>
      <c r="AZ363" s="12" t="str">
        <f t="shared" ca="1" si="345"/>
        <v/>
      </c>
      <c r="BA363" s="12">
        <f t="shared" ca="1" si="345"/>
        <v>363</v>
      </c>
      <c r="BB363" s="12">
        <f t="shared" ca="1" si="345"/>
        <v>363</v>
      </c>
      <c r="BC363" s="12" t="str">
        <f t="shared" ca="1" si="345"/>
        <v/>
      </c>
      <c r="BD363" s="12">
        <f t="shared" ca="1" si="345"/>
        <v>363</v>
      </c>
      <c r="BE363" s="12">
        <f t="shared" ca="1" si="342"/>
        <v>363</v>
      </c>
      <c r="BF363" s="12">
        <f t="shared" ca="1" si="342"/>
        <v>363</v>
      </c>
      <c r="BG363" s="12" t="e">
        <f t="shared" si="342"/>
        <v>#REF!</v>
      </c>
      <c r="BH363" s="12">
        <f t="shared" ca="1" si="342"/>
        <v>363</v>
      </c>
      <c r="BI363" s="12" t="str">
        <f t="shared" si="342"/>
        <v/>
      </c>
    </row>
    <row r="364" spans="1:61" ht="23.25" customHeight="1" x14ac:dyDescent="0.2">
      <c r="A364" s="1">
        <f ca="1">IF(COUNTIF($D364:$L364," ")=10,"",IF(VLOOKUP(MAX($A$1:A363),$A$1:C363,3,FALSE)=0,"",MAX($A$1:A363)+1))</f>
        <v>364</v>
      </c>
      <c r="B364" s="13" t="str">
        <f>$B361</f>
        <v>Морозова И.А.</v>
      </c>
      <c r="C364" s="2" t="str">
        <f ca="1">IF($B364="","",$R$4)</f>
        <v>Ср 25.11.20</v>
      </c>
      <c r="D364" s="14" t="str">
        <f t="shared" ref="D364:K364" ca="1" si="368">IF($B364&gt;"",IF(ISERROR(SEARCH($B364,S$4))," ",MID(S$4,FIND("%курс ",S$4,FIND($B364,S$4))+6,7)&amp;"
("&amp;MID(S$4,FIND("ауд.",S$4,FIND($B364,S$4))+4,FIND("№",S$4,FIND("ауд.",S$4,FIND($B364,S$4)))-(FIND("ауд.",S$4,FIND($B364,S$4))+4))&amp;")"),"")</f>
        <v xml:space="preserve"> </v>
      </c>
      <c r="E364" s="14" t="str">
        <f t="shared" ca="1" si="368"/>
        <v>П -9 -1
(П-207)</v>
      </c>
      <c r="F364" s="14" t="str">
        <f t="shared" ca="1" si="368"/>
        <v>П -9 -1
(П-207)</v>
      </c>
      <c r="G364" s="14" t="str">
        <f t="shared" ca="1" si="368"/>
        <v xml:space="preserve"> </v>
      </c>
      <c r="H364" s="14" t="str">
        <f t="shared" ca="1" si="368"/>
        <v>С -9 -2
(ДОТ)</v>
      </c>
      <c r="I364" s="14" t="str">
        <f t="shared" ca="1" si="368"/>
        <v>С -9 -2
(ДОТ)</v>
      </c>
      <c r="J364" s="14" t="str">
        <f t="shared" ca="1" si="368"/>
        <v>С -9 -2
(ДОТ)</v>
      </c>
      <c r="K364" s="14" t="str">
        <f t="shared" ca="1" si="368"/>
        <v>С -9 -2
(ДОТ)</v>
      </c>
      <c r="L364" s="14"/>
      <c r="M364" s="25"/>
      <c r="AD364" s="20" t="str">
        <f t="shared" ca="1" si="366"/>
        <v/>
      </c>
      <c r="AE364" s="20" t="str">
        <f t="shared" ca="1" si="366"/>
        <v>Ср 25.11.20  9.40 П-207</v>
      </c>
      <c r="AF364" s="20" t="str">
        <f t="shared" ca="1" si="366"/>
        <v>Ср 25.11.20 11.20 П-207</v>
      </c>
      <c r="AG364" s="20" t="str">
        <f t="shared" ca="1" si="366"/>
        <v/>
      </c>
      <c r="AH364" s="20" t="str">
        <f t="shared" ca="1" si="366"/>
        <v>Ср 25.11.20 13.30 ДОТ)</v>
      </c>
      <c r="AI364" s="20" t="str">
        <f t="shared" ca="1" si="366"/>
        <v>Ср 25.11.20 15.10 ДОТ)</v>
      </c>
      <c r="AJ364" s="20" t="str">
        <f t="shared" ca="1" si="366"/>
        <v>Ср 25.11.20 17.00 ДОТ)</v>
      </c>
      <c r="AK364" s="20" t="e">
        <f>IF(#REF!=" ","",IF(#REF!="","",CONCATENATE($C364," ",#REF!," ",MID(#REF!,10,5))))</f>
        <v>#REF!</v>
      </c>
      <c r="AL364" s="20" t="str">
        <f t="shared" ca="1" si="328"/>
        <v>Ср 25.11.20 18.40 ДОТ)</v>
      </c>
      <c r="AM364" s="20" t="str">
        <f t="shared" si="328"/>
        <v/>
      </c>
      <c r="AN364" s="11" t="str">
        <f t="shared" ca="1" si="326"/>
        <v>Морозова</v>
      </c>
      <c r="AO364" s="10" t="str">
        <f t="shared" ca="1" si="344"/>
        <v/>
      </c>
      <c r="AP364" s="10" t="str">
        <f t="shared" ca="1" si="344"/>
        <v>Ср 25.11.20  9.40 П-207 Морозова</v>
      </c>
      <c r="AQ364" s="10" t="str">
        <f t="shared" ca="1" si="344"/>
        <v>Ср 25.11.20 11.20 П-207 Морозова</v>
      </c>
      <c r="AR364" s="10" t="str">
        <f t="shared" ca="1" si="344"/>
        <v/>
      </c>
      <c r="AS364" s="10" t="str">
        <f t="shared" ca="1" si="344"/>
        <v>Ср 25.11.20 13.30 ДОТ) Морозова</v>
      </c>
      <c r="AT364" s="10" t="str">
        <f t="shared" ca="1" si="341"/>
        <v>Ср 25.11.20 15.10 ДОТ) Морозова</v>
      </c>
      <c r="AU364" s="10" t="str">
        <f t="shared" ca="1" si="341"/>
        <v>Ср 25.11.20 17.00 ДОТ) Морозова</v>
      </c>
      <c r="AV364" s="10" t="e">
        <f t="shared" si="341"/>
        <v>#REF!</v>
      </c>
      <c r="AW364" s="10" t="str">
        <f t="shared" ca="1" si="341"/>
        <v>Ср 25.11.20 18.40 ДОТ) Морозова</v>
      </c>
      <c r="AX364" s="10" t="str">
        <f t="shared" si="341"/>
        <v/>
      </c>
      <c r="AZ364" s="12" t="str">
        <f t="shared" ca="1" si="345"/>
        <v/>
      </c>
      <c r="BA364" s="12">
        <f t="shared" ca="1" si="345"/>
        <v>364</v>
      </c>
      <c r="BB364" s="12">
        <f t="shared" ca="1" si="345"/>
        <v>364</v>
      </c>
      <c r="BC364" s="12" t="str">
        <f t="shared" ca="1" si="345"/>
        <v/>
      </c>
      <c r="BD364" s="12">
        <f t="shared" ca="1" si="345"/>
        <v>364</v>
      </c>
      <c r="BE364" s="12">
        <f t="shared" ca="1" si="342"/>
        <v>364</v>
      </c>
      <c r="BF364" s="12">
        <f t="shared" ca="1" si="342"/>
        <v>364</v>
      </c>
      <c r="BG364" s="12" t="e">
        <f t="shared" si="342"/>
        <v>#REF!</v>
      </c>
      <c r="BH364" s="12">
        <f t="shared" ca="1" si="342"/>
        <v>364</v>
      </c>
      <c r="BI364" s="12" t="str">
        <f t="shared" si="342"/>
        <v/>
      </c>
    </row>
    <row r="365" spans="1:61" ht="23.25" customHeight="1" x14ac:dyDescent="0.2">
      <c r="A365" s="1">
        <f ca="1">IF(COUNTIF($D365:$L365," ")=10,"",IF(VLOOKUP(MAX($A$1:A364),$A$1:C364,3,FALSE)=0,"",MAX($A$1:A364)+1))</f>
        <v>365</v>
      </c>
      <c r="B365" s="13" t="str">
        <f>$B361</f>
        <v>Морозова И.А.</v>
      </c>
      <c r="C365" s="2" t="str">
        <f ca="1">IF($B365="","",$R$5)</f>
        <v>Чт 26.11.20</v>
      </c>
      <c r="D365" s="23" t="str">
        <f t="shared" ref="D365:K365" ca="1" si="369">IF($B365&gt;"",IF(ISERROR(SEARCH($B365,S$5))," ",MID(S$5,FIND("%курс ",S$5,FIND($B365,S$5))+6,7)&amp;"
("&amp;MID(S$5,FIND("ауд.",S$5,FIND($B365,S$5))+4,FIND("№",S$5,FIND("ауд.",S$5,FIND($B365,S$5)))-(FIND("ауд.",S$5,FIND($B365,S$5))+4))&amp;")"),"")</f>
        <v xml:space="preserve"> </v>
      </c>
      <c r="E365" s="23" t="str">
        <f t="shared" ca="1" si="369"/>
        <v xml:space="preserve"> </v>
      </c>
      <c r="F365" s="23" t="str">
        <f t="shared" ca="1" si="369"/>
        <v>П -9 -1
(П-207)</v>
      </c>
      <c r="G365" s="23" t="str">
        <f t="shared" ca="1" si="369"/>
        <v xml:space="preserve"> </v>
      </c>
      <c r="H365" s="23" t="str">
        <f t="shared" ca="1" si="369"/>
        <v xml:space="preserve"> </v>
      </c>
      <c r="I365" s="23" t="str">
        <f t="shared" ca="1" si="369"/>
        <v>С -9 -2
(ДОТ)</v>
      </c>
      <c r="J365" s="23" t="str">
        <f t="shared" ca="1" si="369"/>
        <v>С -11-1
(П-207)</v>
      </c>
      <c r="K365" s="23" t="str">
        <f t="shared" ca="1" si="369"/>
        <v>С -9 -2
(ДОТ)</v>
      </c>
      <c r="L365" s="23"/>
      <c r="M365" s="25"/>
      <c r="AD365" s="20" t="str">
        <f t="shared" ca="1" si="366"/>
        <v/>
      </c>
      <c r="AE365" s="20" t="str">
        <f t="shared" ca="1" si="366"/>
        <v/>
      </c>
      <c r="AF365" s="20" t="str">
        <f t="shared" ca="1" si="366"/>
        <v>Чт 26.11.20 11.20 П-207</v>
      </c>
      <c r="AG365" s="20" t="str">
        <f t="shared" ca="1" si="366"/>
        <v/>
      </c>
      <c r="AH365" s="20" t="str">
        <f t="shared" ca="1" si="366"/>
        <v/>
      </c>
      <c r="AI365" s="20" t="str">
        <f t="shared" ca="1" si="366"/>
        <v>Чт 26.11.20 15.10 ДОТ)</v>
      </c>
      <c r="AJ365" s="20" t="str">
        <f t="shared" ca="1" si="366"/>
        <v>Чт 26.11.20 17.00 П-207</v>
      </c>
      <c r="AK365" s="20" t="e">
        <f>IF(#REF!=" ","",IF(#REF!="","",CONCATENATE($C365," ",#REF!," ",MID(#REF!,10,5))))</f>
        <v>#REF!</v>
      </c>
      <c r="AL365" s="20" t="str">
        <f t="shared" ca="1" si="328"/>
        <v>Чт 26.11.20 18.40 ДОТ)</v>
      </c>
      <c r="AM365" s="20" t="str">
        <f t="shared" si="328"/>
        <v/>
      </c>
      <c r="AN365" s="11" t="str">
        <f t="shared" ca="1" si="326"/>
        <v>Морозова</v>
      </c>
      <c r="AO365" s="10" t="str">
        <f t="shared" ca="1" si="344"/>
        <v/>
      </c>
      <c r="AP365" s="10" t="str">
        <f t="shared" ca="1" si="344"/>
        <v/>
      </c>
      <c r="AQ365" s="10" t="str">
        <f t="shared" ca="1" si="344"/>
        <v>Чт 26.11.20 11.20 П-207 Морозова</v>
      </c>
      <c r="AR365" s="10" t="str">
        <f t="shared" ca="1" si="344"/>
        <v/>
      </c>
      <c r="AS365" s="10" t="str">
        <f t="shared" ca="1" si="344"/>
        <v/>
      </c>
      <c r="AT365" s="10" t="str">
        <f t="shared" ca="1" si="341"/>
        <v>Чт 26.11.20 15.10 ДОТ) Морозова</v>
      </c>
      <c r="AU365" s="10" t="str">
        <f t="shared" ca="1" si="341"/>
        <v>Чт 26.11.20 17.00 П-207 Морозова</v>
      </c>
      <c r="AV365" s="10" t="e">
        <f t="shared" si="341"/>
        <v>#REF!</v>
      </c>
      <c r="AW365" s="10" t="str">
        <f t="shared" ca="1" si="341"/>
        <v>Чт 26.11.20 18.40 ДОТ) Морозова</v>
      </c>
      <c r="AX365" s="10" t="str">
        <f t="shared" si="341"/>
        <v/>
      </c>
      <c r="AZ365" s="12" t="str">
        <f t="shared" ca="1" si="345"/>
        <v/>
      </c>
      <c r="BA365" s="12" t="str">
        <f t="shared" ca="1" si="345"/>
        <v/>
      </c>
      <c r="BB365" s="12">
        <f t="shared" ca="1" si="345"/>
        <v>365</v>
      </c>
      <c r="BC365" s="12" t="str">
        <f t="shared" ca="1" si="345"/>
        <v/>
      </c>
      <c r="BD365" s="12" t="str">
        <f t="shared" ca="1" si="345"/>
        <v/>
      </c>
      <c r="BE365" s="12">
        <f t="shared" ca="1" si="342"/>
        <v>365</v>
      </c>
      <c r="BF365" s="12">
        <f t="shared" ca="1" si="342"/>
        <v>365</v>
      </c>
      <c r="BG365" s="12" t="e">
        <f t="shared" si="342"/>
        <v>#REF!</v>
      </c>
      <c r="BH365" s="12">
        <f t="shared" ca="1" si="342"/>
        <v>365</v>
      </c>
      <c r="BI365" s="12" t="str">
        <f t="shared" si="342"/>
        <v/>
      </c>
    </row>
    <row r="366" spans="1:61" ht="23.25" customHeight="1" x14ac:dyDescent="0.2">
      <c r="A366" s="1">
        <f ca="1">IF(COUNTIF($D366:$L366," ")=10,"",IF(VLOOKUP(MAX($A$1:A365),$A$1:C365,3,FALSE)=0,"",MAX($A$1:A365)+1))</f>
        <v>366</v>
      </c>
      <c r="B366" s="13" t="str">
        <f>$B361</f>
        <v>Морозова И.А.</v>
      </c>
      <c r="C366" s="2" t="str">
        <f ca="1">IF($B366="","",$R$6)</f>
        <v>Пт 27.11.20</v>
      </c>
      <c r="D366" s="23" t="str">
        <f t="shared" ref="D366:K366" ca="1" si="370">IF($B366&gt;"",IF(ISERROR(SEARCH($B366,S$6))," ",MID(S$6,FIND("%курс ",S$6,FIND($B366,S$6))+6,7)&amp;"
("&amp;MID(S$6,FIND("ауд.",S$6,FIND($B366,S$6))+4,FIND("№",S$6,FIND("ауд.",S$6,FIND($B366,S$6)))-(FIND("ауд.",S$6,FIND($B366,S$6))+4))&amp;")"),"")</f>
        <v>П -9 -1
(306)</v>
      </c>
      <c r="E366" s="23" t="str">
        <f t="shared" ca="1" si="370"/>
        <v>П -9 -1
(П-207)</v>
      </c>
      <c r="F366" s="23" t="str">
        <f t="shared" ca="1" si="370"/>
        <v xml:space="preserve"> </v>
      </c>
      <c r="G366" s="23" t="str">
        <f t="shared" ca="1" si="370"/>
        <v xml:space="preserve"> </v>
      </c>
      <c r="H366" s="23" t="str">
        <f t="shared" ca="1" si="370"/>
        <v xml:space="preserve"> </v>
      </c>
      <c r="I366" s="23" t="str">
        <f t="shared" ca="1" si="370"/>
        <v xml:space="preserve"> </v>
      </c>
      <c r="J366" s="23" t="str">
        <f t="shared" ca="1" si="370"/>
        <v>С -9 -2
(ДОТ)</v>
      </c>
      <c r="K366" s="23" t="str">
        <f t="shared" ca="1" si="370"/>
        <v xml:space="preserve"> </v>
      </c>
      <c r="L366" s="23"/>
      <c r="M366" s="25"/>
      <c r="AD366" s="20" t="str">
        <f t="shared" ca="1" si="366"/>
        <v>Пт 27.11.20  8.00 306)</v>
      </c>
      <c r="AE366" s="20" t="str">
        <f t="shared" ca="1" si="366"/>
        <v>Пт 27.11.20  9.40 П-207</v>
      </c>
      <c r="AF366" s="20" t="str">
        <f t="shared" ca="1" si="366"/>
        <v/>
      </c>
      <c r="AG366" s="20" t="str">
        <f t="shared" ca="1" si="366"/>
        <v/>
      </c>
      <c r="AH366" s="20" t="str">
        <f t="shared" ca="1" si="366"/>
        <v/>
      </c>
      <c r="AI366" s="20" t="str">
        <f t="shared" ca="1" si="366"/>
        <v/>
      </c>
      <c r="AJ366" s="20" t="str">
        <f t="shared" ca="1" si="366"/>
        <v>Пт 27.11.20 17.00 ДОТ)</v>
      </c>
      <c r="AK366" s="20" t="e">
        <f>IF(#REF!=" ","",IF(#REF!="","",CONCATENATE($C366," ",#REF!," ",MID(#REF!,10,5))))</f>
        <v>#REF!</v>
      </c>
      <c r="AL366" s="20" t="str">
        <f t="shared" ca="1" si="328"/>
        <v/>
      </c>
      <c r="AM366" s="20" t="str">
        <f t="shared" si="328"/>
        <v/>
      </c>
      <c r="AN366" s="11" t="str">
        <f t="shared" ca="1" si="326"/>
        <v>Морозова</v>
      </c>
      <c r="AO366" s="10" t="str">
        <f t="shared" ca="1" si="344"/>
        <v>Пт 27.11.20  8.00 306) Морозова</v>
      </c>
      <c r="AP366" s="10" t="str">
        <f t="shared" ca="1" si="344"/>
        <v>Пт 27.11.20  9.40 П-207 Морозова</v>
      </c>
      <c r="AQ366" s="10" t="str">
        <f t="shared" ca="1" si="344"/>
        <v/>
      </c>
      <c r="AR366" s="10" t="str">
        <f t="shared" ca="1" si="344"/>
        <v/>
      </c>
      <c r="AS366" s="10" t="str">
        <f t="shared" ca="1" si="344"/>
        <v/>
      </c>
      <c r="AT366" s="10" t="str">
        <f t="shared" ca="1" si="341"/>
        <v/>
      </c>
      <c r="AU366" s="10" t="str">
        <f t="shared" ca="1" si="341"/>
        <v>Пт 27.11.20 17.00 ДОТ) Морозова</v>
      </c>
      <c r="AV366" s="10" t="e">
        <f t="shared" si="341"/>
        <v>#REF!</v>
      </c>
      <c r="AW366" s="10" t="str">
        <f t="shared" ca="1" si="341"/>
        <v/>
      </c>
      <c r="AX366" s="10" t="str">
        <f t="shared" si="341"/>
        <v/>
      </c>
      <c r="AZ366" s="12">
        <f t="shared" ca="1" si="345"/>
        <v>366</v>
      </c>
      <c r="BA366" s="12">
        <f t="shared" ca="1" si="345"/>
        <v>366</v>
      </c>
      <c r="BB366" s="12" t="str">
        <f t="shared" ca="1" si="345"/>
        <v/>
      </c>
      <c r="BC366" s="12" t="str">
        <f t="shared" ca="1" si="345"/>
        <v/>
      </c>
      <c r="BD366" s="12" t="str">
        <f t="shared" ca="1" si="345"/>
        <v/>
      </c>
      <c r="BE366" s="12" t="str">
        <f t="shared" ca="1" si="342"/>
        <v/>
      </c>
      <c r="BF366" s="12">
        <f t="shared" ca="1" si="342"/>
        <v>366</v>
      </c>
      <c r="BG366" s="12" t="e">
        <f t="shared" si="342"/>
        <v>#REF!</v>
      </c>
      <c r="BH366" s="12" t="str">
        <f t="shared" ca="1" si="342"/>
        <v/>
      </c>
      <c r="BI366" s="12" t="str">
        <f t="shared" si="342"/>
        <v/>
      </c>
    </row>
    <row r="367" spans="1:61" ht="23.25" customHeight="1" x14ac:dyDescent="0.2">
      <c r="A367" s="1">
        <f ca="1">IF(COUNTIF($D367:$L367," ")=10,"",IF(VLOOKUP(MAX($A$1:A366),$A$1:C366,3,FALSE)=0,"",MAX($A$1:A366)+1))</f>
        <v>367</v>
      </c>
      <c r="B367" s="13" t="str">
        <f>$B361</f>
        <v>Морозова И.А.</v>
      </c>
      <c r="C367" s="2" t="str">
        <f ca="1">IF($B367="","",$R$7)</f>
        <v>Сб 28.11.20</v>
      </c>
      <c r="D367" s="23" t="str">
        <f t="shared" ref="D367:K367" ca="1" si="371">IF($B367&gt;"",IF(ISERROR(SEARCH($B367,S$7))," ",MID(S$7,FIND("%курс ",S$7,FIND($B367,S$7))+6,7)&amp;"
("&amp;MID(S$7,FIND("ауд.",S$7,FIND($B367,S$7))+4,FIND("№",S$7,FIND("ауд.",S$7,FIND($B367,S$7)))-(FIND("ауд.",S$7,FIND($B367,S$7))+4))&amp;")"),"")</f>
        <v xml:space="preserve"> </v>
      </c>
      <c r="E367" s="23" t="str">
        <f t="shared" ca="1" si="371"/>
        <v xml:space="preserve"> </v>
      </c>
      <c r="F367" s="23" t="str">
        <f t="shared" ca="1" si="371"/>
        <v>С -11-1
(П-207)</v>
      </c>
      <c r="G367" s="23" t="str">
        <f t="shared" ca="1" si="371"/>
        <v xml:space="preserve"> </v>
      </c>
      <c r="H367" s="23" t="str">
        <f t="shared" ca="1" si="371"/>
        <v>С -9 -2
(ДОТ)</v>
      </c>
      <c r="I367" s="23" t="str">
        <f t="shared" ca="1" si="371"/>
        <v xml:space="preserve"> </v>
      </c>
      <c r="J367" s="23" t="str">
        <f t="shared" ca="1" si="371"/>
        <v xml:space="preserve"> </v>
      </c>
      <c r="K367" s="23" t="str">
        <f t="shared" ca="1" si="371"/>
        <v xml:space="preserve"> </v>
      </c>
      <c r="L367" s="23"/>
      <c r="M367" s="25"/>
      <c r="AD367" s="20" t="str">
        <f t="shared" ca="1" si="366"/>
        <v/>
      </c>
      <c r="AE367" s="20" t="str">
        <f t="shared" ca="1" si="366"/>
        <v/>
      </c>
      <c r="AF367" s="20" t="str">
        <f t="shared" ca="1" si="366"/>
        <v>Сб 28.11.20 11.20 П-207</v>
      </c>
      <c r="AG367" s="20" t="str">
        <f t="shared" ca="1" si="366"/>
        <v/>
      </c>
      <c r="AH367" s="20" t="str">
        <f t="shared" ca="1" si="366"/>
        <v>Сб 28.11.20 13.30 ДОТ)</v>
      </c>
      <c r="AI367" s="20" t="str">
        <f t="shared" ca="1" si="366"/>
        <v/>
      </c>
      <c r="AJ367" s="20" t="str">
        <f t="shared" ca="1" si="366"/>
        <v/>
      </c>
      <c r="AK367" s="20" t="e">
        <f>IF(#REF!=" ","",IF(#REF!="","",CONCATENATE($C367," ",#REF!," ",MID(#REF!,10,5))))</f>
        <v>#REF!</v>
      </c>
      <c r="AL367" s="20" t="str">
        <f t="shared" ca="1" si="328"/>
        <v/>
      </c>
      <c r="AM367" s="20" t="str">
        <f t="shared" si="328"/>
        <v/>
      </c>
      <c r="AN367" s="11" t="str">
        <f t="shared" ca="1" si="326"/>
        <v>Морозова</v>
      </c>
      <c r="AO367" s="10" t="str">
        <f t="shared" ca="1" si="344"/>
        <v/>
      </c>
      <c r="AP367" s="10" t="str">
        <f t="shared" ca="1" si="344"/>
        <v/>
      </c>
      <c r="AQ367" s="10" t="str">
        <f t="shared" ca="1" si="344"/>
        <v>Сб 28.11.20 11.20 П-207 Морозова</v>
      </c>
      <c r="AR367" s="10" t="str">
        <f t="shared" ca="1" si="344"/>
        <v/>
      </c>
      <c r="AS367" s="10" t="str">
        <f t="shared" ca="1" si="344"/>
        <v>Сб 28.11.20 13.30 ДОТ) Морозова</v>
      </c>
      <c r="AT367" s="10" t="str">
        <f t="shared" ca="1" si="341"/>
        <v/>
      </c>
      <c r="AU367" s="10" t="str">
        <f t="shared" ca="1" si="341"/>
        <v/>
      </c>
      <c r="AV367" s="10" t="e">
        <f t="shared" si="341"/>
        <v>#REF!</v>
      </c>
      <c r="AW367" s="10" t="str">
        <f t="shared" ca="1" si="341"/>
        <v/>
      </c>
      <c r="AX367" s="10" t="str">
        <f t="shared" si="341"/>
        <v/>
      </c>
      <c r="AZ367" s="12" t="str">
        <f t="shared" ca="1" si="345"/>
        <v/>
      </c>
      <c r="BA367" s="12" t="str">
        <f t="shared" ca="1" si="345"/>
        <v/>
      </c>
      <c r="BB367" s="12">
        <f t="shared" ca="1" si="345"/>
        <v>367</v>
      </c>
      <c r="BC367" s="12" t="str">
        <f t="shared" ca="1" si="345"/>
        <v/>
      </c>
      <c r="BD367" s="12">
        <f t="shared" ca="1" si="345"/>
        <v>367</v>
      </c>
      <c r="BE367" s="12" t="str">
        <f t="shared" ca="1" si="342"/>
        <v/>
      </c>
      <c r="BF367" s="12" t="str">
        <f t="shared" ca="1" si="342"/>
        <v/>
      </c>
      <c r="BG367" s="12" t="e">
        <f t="shared" si="342"/>
        <v>#REF!</v>
      </c>
      <c r="BH367" s="12" t="str">
        <f t="shared" ca="1" si="342"/>
        <v/>
      </c>
      <c r="BI367" s="12" t="str">
        <f t="shared" si="342"/>
        <v/>
      </c>
    </row>
    <row r="368" spans="1:61" ht="23.25" customHeight="1" x14ac:dyDescent="0.2">
      <c r="A368" s="1">
        <f ca="1">IF(COUNTIF($D368:$L368," ")=10,"",IF(VLOOKUP(MAX($A$1:A367),$A$1:C367,3,FALSE)=0,"",MAX($A$1:A367)+1))</f>
        <v>368</v>
      </c>
      <c r="B368" s="13" t="str">
        <f>$B361</f>
        <v>Морозова И.А.</v>
      </c>
      <c r="C368" s="2" t="str">
        <f ca="1">IF($B368="","",$R$8)</f>
        <v>Вс 29.11.20</v>
      </c>
      <c r="D368" s="23" t="str">
        <f t="shared" ref="D368:K368" ca="1" si="372">IF($B368&gt;"",IF(ISERROR(SEARCH($B368,S$8))," ",MID(S$8,FIND("%курс ",S$8,FIND($B368,S$8))+6,7)&amp;"
("&amp;MID(S$8,FIND("ауд.",S$8,FIND($B368,S$8))+4,FIND("№",S$8,FIND("ауд.",S$8,FIND($B368,S$8)))-(FIND("ауд.",S$8,FIND($B368,S$8))+4))&amp;")"),"")</f>
        <v xml:space="preserve"> </v>
      </c>
      <c r="E368" s="23" t="str">
        <f t="shared" ca="1" si="372"/>
        <v xml:space="preserve"> </v>
      </c>
      <c r="F368" s="23" t="str">
        <f t="shared" ca="1" si="372"/>
        <v xml:space="preserve"> </v>
      </c>
      <c r="G368" s="23" t="str">
        <f t="shared" ca="1" si="372"/>
        <v xml:space="preserve"> </v>
      </c>
      <c r="H368" s="23" t="str">
        <f t="shared" ca="1" si="372"/>
        <v xml:space="preserve"> </v>
      </c>
      <c r="I368" s="23" t="str">
        <f t="shared" ca="1" si="372"/>
        <v xml:space="preserve"> </v>
      </c>
      <c r="J368" s="23" t="str">
        <f t="shared" ca="1" si="372"/>
        <v xml:space="preserve"> </v>
      </c>
      <c r="K368" s="23" t="str">
        <f t="shared" ca="1" si="372"/>
        <v xml:space="preserve"> </v>
      </c>
      <c r="L368" s="23"/>
      <c r="M368" s="25"/>
      <c r="AD368" s="20" t="str">
        <f t="shared" ca="1" si="366"/>
        <v/>
      </c>
      <c r="AE368" s="20" t="str">
        <f t="shared" ca="1" si="366"/>
        <v/>
      </c>
      <c r="AF368" s="20" t="str">
        <f t="shared" ca="1" si="366"/>
        <v/>
      </c>
      <c r="AG368" s="20" t="str">
        <f t="shared" ca="1" si="366"/>
        <v/>
      </c>
      <c r="AH368" s="20" t="str">
        <f t="shared" ca="1" si="366"/>
        <v/>
      </c>
      <c r="AI368" s="20" t="str">
        <f t="shared" ca="1" si="366"/>
        <v/>
      </c>
      <c r="AJ368" s="20" t="str">
        <f t="shared" ca="1" si="366"/>
        <v/>
      </c>
      <c r="AK368" s="20" t="e">
        <f>IF(#REF!=" ","",IF(#REF!="","",CONCATENATE($C368," ",#REF!," ",MID(#REF!,10,5))))</f>
        <v>#REF!</v>
      </c>
      <c r="AL368" s="20" t="str">
        <f t="shared" ca="1" si="328"/>
        <v/>
      </c>
      <c r="AM368" s="20" t="str">
        <f t="shared" si="328"/>
        <v/>
      </c>
      <c r="AN368" s="11" t="str">
        <f t="shared" ca="1" si="326"/>
        <v>Морозова</v>
      </c>
      <c r="AO368" s="10" t="str">
        <f t="shared" ca="1" si="344"/>
        <v/>
      </c>
      <c r="AP368" s="10" t="str">
        <f t="shared" ca="1" si="344"/>
        <v/>
      </c>
      <c r="AQ368" s="10" t="str">
        <f t="shared" ca="1" si="344"/>
        <v/>
      </c>
      <c r="AR368" s="10" t="str">
        <f t="shared" ca="1" si="344"/>
        <v/>
      </c>
      <c r="AS368" s="10" t="str">
        <f t="shared" ca="1" si="344"/>
        <v/>
      </c>
      <c r="AT368" s="10" t="str">
        <f t="shared" ca="1" si="341"/>
        <v/>
      </c>
      <c r="AU368" s="10" t="str">
        <f t="shared" ca="1" si="341"/>
        <v/>
      </c>
      <c r="AV368" s="10" t="e">
        <f t="shared" si="341"/>
        <v>#REF!</v>
      </c>
      <c r="AW368" s="10" t="str">
        <f t="shared" ca="1" si="341"/>
        <v/>
      </c>
      <c r="AX368" s="10" t="str">
        <f t="shared" si="341"/>
        <v/>
      </c>
      <c r="AZ368" s="12" t="str">
        <f t="shared" ca="1" si="345"/>
        <v/>
      </c>
      <c r="BA368" s="12" t="str">
        <f t="shared" ca="1" si="345"/>
        <v/>
      </c>
      <c r="BB368" s="12" t="str">
        <f t="shared" ca="1" si="345"/>
        <v/>
      </c>
      <c r="BC368" s="12" t="str">
        <f t="shared" ca="1" si="345"/>
        <v/>
      </c>
      <c r="BD368" s="12" t="str">
        <f t="shared" ca="1" si="345"/>
        <v/>
      </c>
      <c r="BE368" s="12" t="str">
        <f t="shared" ca="1" si="342"/>
        <v/>
      </c>
      <c r="BF368" s="12" t="str">
        <f t="shared" ca="1" si="342"/>
        <v/>
      </c>
      <c r="BG368" s="12" t="e">
        <f t="shared" si="342"/>
        <v>#REF!</v>
      </c>
      <c r="BH368" s="12" t="str">
        <f t="shared" ca="1" si="342"/>
        <v/>
      </c>
      <c r="BI368" s="12" t="str">
        <f t="shared" si="342"/>
        <v/>
      </c>
    </row>
    <row r="369" spans="1:61" ht="23.25" customHeight="1" x14ac:dyDescent="0.2">
      <c r="A369" s="1">
        <f ca="1">IF(COUNTIF($D369:$L369," ")=10,"",IF(VLOOKUP(MAX($A$1:A368),$A$1:C368,3,FALSE)=0,"",MAX($A$1:A368)+1))</f>
        <v>369</v>
      </c>
      <c r="C369" s="2"/>
      <c r="D369" s="23"/>
      <c r="E369" s="23"/>
      <c r="F369" s="23"/>
      <c r="G369" s="23"/>
      <c r="H369" s="23"/>
      <c r="I369" s="23"/>
      <c r="J369" s="23"/>
      <c r="K369" s="23"/>
      <c r="L369" s="23"/>
      <c r="M369" s="25"/>
      <c r="AD369" s="20"/>
      <c r="AE369" s="20"/>
      <c r="AF369" s="20"/>
      <c r="AG369" s="20"/>
      <c r="AH369" s="20"/>
      <c r="AI369" s="20"/>
      <c r="AJ369" s="20"/>
      <c r="AK369" s="20"/>
      <c r="AL369" s="20"/>
      <c r="AM369" s="20"/>
      <c r="AN369" s="11" t="str">
        <f t="shared" si="326"/>
        <v/>
      </c>
      <c r="AO369" s="10" t="str">
        <f t="shared" si="344"/>
        <v/>
      </c>
      <c r="AP369" s="10" t="str">
        <f t="shared" si="344"/>
        <v/>
      </c>
      <c r="AQ369" s="10" t="str">
        <f t="shared" si="344"/>
        <v/>
      </c>
      <c r="AR369" s="10" t="str">
        <f t="shared" si="344"/>
        <v/>
      </c>
      <c r="AS369" s="10" t="str">
        <f t="shared" si="344"/>
        <v/>
      </c>
      <c r="AT369" s="10" t="str">
        <f t="shared" si="341"/>
        <v/>
      </c>
      <c r="AU369" s="10" t="str">
        <f t="shared" si="341"/>
        <v/>
      </c>
      <c r="AV369" s="10" t="str">
        <f t="shared" si="341"/>
        <v/>
      </c>
      <c r="AW369" s="10" t="str">
        <f t="shared" si="341"/>
        <v/>
      </c>
      <c r="AX369" s="10" t="str">
        <f t="shared" si="341"/>
        <v/>
      </c>
      <c r="AZ369" s="12" t="str">
        <f t="shared" si="345"/>
        <v/>
      </c>
      <c r="BA369" s="12" t="str">
        <f t="shared" si="345"/>
        <v/>
      </c>
      <c r="BB369" s="12" t="str">
        <f t="shared" si="345"/>
        <v/>
      </c>
      <c r="BC369" s="12" t="str">
        <f t="shared" si="345"/>
        <v/>
      </c>
      <c r="BD369" s="12" t="str">
        <f t="shared" si="345"/>
        <v/>
      </c>
      <c r="BE369" s="12" t="str">
        <f t="shared" si="342"/>
        <v/>
      </c>
      <c r="BF369" s="12" t="str">
        <f t="shared" si="342"/>
        <v/>
      </c>
      <c r="BG369" s="12" t="str">
        <f t="shared" si="342"/>
        <v/>
      </c>
      <c r="BH369" s="12" t="str">
        <f t="shared" si="342"/>
        <v/>
      </c>
      <c r="BI369" s="12" t="str">
        <f t="shared" si="342"/>
        <v/>
      </c>
    </row>
    <row r="370" spans="1:61" ht="23.25" customHeight="1" x14ac:dyDescent="0.2">
      <c r="A370" s="1">
        <f ca="1">IF(COUNTIF($D371:$L377," ")=70,"",MAX($A$1:A369)+1)</f>
        <v>370</v>
      </c>
      <c r="B370" s="2" t="str">
        <f>IF($C370="","",$C370)</f>
        <v>Мухин Е.М.</v>
      </c>
      <c r="C370" s="3" t="str">
        <f>IF(ISERROR(VLOOKUP((ROW()-1)/9+1,'[1]Преподавательский состав'!$A$2:$B$181,2,FALSE)),"",VLOOKUP((ROW()-1)/9+1,'[1]Преподавательский состав'!$A$2:$B$181,2,FALSE))</f>
        <v>Мухин Е.М.</v>
      </c>
      <c r="D370" s="3" t="str">
        <f>IF($C370="","",T(" 8.00"))</f>
        <v xml:space="preserve"> 8.00</v>
      </c>
      <c r="E370" s="3" t="str">
        <f>IF($C370="","",T(" 9.40"))</f>
        <v xml:space="preserve"> 9.40</v>
      </c>
      <c r="F370" s="3" t="str">
        <f>IF($C370="","",T("11.20"))</f>
        <v>11.20</v>
      </c>
      <c r="G370" s="4" t="str">
        <f>IF($C370="","",T(""))</f>
        <v/>
      </c>
      <c r="H370" s="4" t="str">
        <f>IF($C370="","",T("13.30"))</f>
        <v>13.30</v>
      </c>
      <c r="I370" s="4" t="str">
        <f>IF($C370="","",T("15.10"))</f>
        <v>15.10</v>
      </c>
      <c r="J370" s="3" t="str">
        <f>IF($C370="","",T("17.00"))</f>
        <v>17.00</v>
      </c>
      <c r="K370" s="3" t="str">
        <f>IF($C370="","",T("18.40"))</f>
        <v>18.40</v>
      </c>
      <c r="L370" s="3"/>
      <c r="M370" s="17"/>
      <c r="AD370" s="20"/>
      <c r="AE370" s="20"/>
      <c r="AF370" s="20"/>
      <c r="AG370" s="20"/>
      <c r="AH370" s="20"/>
      <c r="AI370" s="20"/>
      <c r="AJ370" s="20"/>
      <c r="AK370" s="20"/>
      <c r="AL370" s="20"/>
      <c r="AM370" s="20"/>
      <c r="AN370" s="11" t="str">
        <f t="shared" si="326"/>
        <v/>
      </c>
      <c r="AO370" s="10" t="str">
        <f t="shared" si="344"/>
        <v/>
      </c>
      <c r="AP370" s="10" t="str">
        <f t="shared" si="344"/>
        <v/>
      </c>
      <c r="AQ370" s="10" t="str">
        <f t="shared" si="344"/>
        <v/>
      </c>
      <c r="AR370" s="10" t="str">
        <f t="shared" si="344"/>
        <v/>
      </c>
      <c r="AS370" s="10" t="str">
        <f t="shared" si="344"/>
        <v/>
      </c>
      <c r="AT370" s="10" t="str">
        <f t="shared" si="341"/>
        <v/>
      </c>
      <c r="AU370" s="10" t="str">
        <f t="shared" si="341"/>
        <v/>
      </c>
      <c r="AV370" s="10" t="str">
        <f t="shared" si="341"/>
        <v/>
      </c>
      <c r="AW370" s="10" t="str">
        <f t="shared" si="341"/>
        <v/>
      </c>
      <c r="AX370" s="10" t="str">
        <f t="shared" si="341"/>
        <v/>
      </c>
      <c r="AZ370" s="12" t="str">
        <f t="shared" si="345"/>
        <v/>
      </c>
      <c r="BA370" s="12" t="str">
        <f t="shared" si="345"/>
        <v/>
      </c>
      <c r="BB370" s="12" t="str">
        <f t="shared" si="345"/>
        <v/>
      </c>
      <c r="BC370" s="12" t="str">
        <f t="shared" si="345"/>
        <v/>
      </c>
      <c r="BD370" s="12" t="str">
        <f t="shared" si="345"/>
        <v/>
      </c>
      <c r="BE370" s="12" t="str">
        <f t="shared" si="342"/>
        <v/>
      </c>
      <c r="BF370" s="12" t="str">
        <f t="shared" si="342"/>
        <v/>
      </c>
      <c r="BG370" s="12" t="str">
        <f t="shared" si="342"/>
        <v/>
      </c>
      <c r="BH370" s="12" t="str">
        <f t="shared" si="342"/>
        <v/>
      </c>
      <c r="BI370" s="12" t="str">
        <f t="shared" si="342"/>
        <v/>
      </c>
    </row>
    <row r="371" spans="1:61" ht="23.25" customHeight="1" x14ac:dyDescent="0.2">
      <c r="A371" s="1">
        <f ca="1">IF(COUNTIF($D371:$L371," ")=10,"",IF(VLOOKUP(MAX($A$1:A370),$A$1:C370,3,FALSE)=0,"",MAX($A$1:A370)+1))</f>
        <v>371</v>
      </c>
      <c r="B371" s="13" t="str">
        <f>$B370</f>
        <v>Мухин Е.М.</v>
      </c>
      <c r="C371" s="2" t="str">
        <f ca="1">IF($B371="","",$R$2)</f>
        <v>Пн 23.11.20</v>
      </c>
      <c r="D371" s="14" t="str">
        <f t="shared" ref="D371:K371" ca="1" si="373">IF($B371&gt;"",IF(ISERROR(SEARCH($B371,S$2))," ",MID(S$2,FIND("%курс ",S$2,FIND($B371,S$2))+6,7)&amp;"
("&amp;MID(S$2,FIND("ауд.",S$2,FIND($B371,S$2))+4,FIND("№",S$2,FIND("ауд.",S$2,FIND($B371,S$2)))-(FIND("ауд.",S$2,FIND($B371,S$2))+4))&amp;")"),"")</f>
        <v>П -9 -4
(П-110)</v>
      </c>
      <c r="E371" s="14" t="str">
        <f t="shared" ca="1" si="373"/>
        <v>П -9 -4
(П-110)</v>
      </c>
      <c r="F371" s="14" t="str">
        <f t="shared" ca="1" si="373"/>
        <v>П -9 -4
(П-110)</v>
      </c>
      <c r="G371" s="14" t="str">
        <f t="shared" ca="1" si="373"/>
        <v xml:space="preserve"> </v>
      </c>
      <c r="H371" s="14" t="str">
        <f t="shared" ca="1" si="373"/>
        <v>П -9 -3
(ДОТ)</v>
      </c>
      <c r="I371" s="14" t="str">
        <f t="shared" ca="1" si="373"/>
        <v>П -9 -3
(ДОТ)</v>
      </c>
      <c r="J371" s="14" t="str">
        <f t="shared" ca="1" si="373"/>
        <v xml:space="preserve"> </v>
      </c>
      <c r="K371" s="14" t="str">
        <f t="shared" ca="1" si="373"/>
        <v xml:space="preserve"> </v>
      </c>
      <c r="L371" s="14"/>
      <c r="M371" s="25"/>
      <c r="AD371" s="20" t="str">
        <f t="shared" ref="AD371:AJ377" ca="1" si="374">IF(D371=" ","",IF(D371="","",CONCATENATE($C371," ",D$1," ",MID(D371,10,5))))</f>
        <v>Пн 23.11.20  8.00 П-110</v>
      </c>
      <c r="AE371" s="20" t="str">
        <f t="shared" ca="1" si="374"/>
        <v>Пн 23.11.20  9.40 П-110</v>
      </c>
      <c r="AF371" s="20" t="str">
        <f t="shared" ca="1" si="374"/>
        <v>Пн 23.11.20 11.20 П-110</v>
      </c>
      <c r="AG371" s="20" t="str">
        <f t="shared" ca="1" si="374"/>
        <v/>
      </c>
      <c r="AH371" s="20" t="str">
        <f t="shared" ca="1" si="374"/>
        <v>Пн 23.11.20 13.30 ДОТ)</v>
      </c>
      <c r="AI371" s="20" t="str">
        <f t="shared" ca="1" si="374"/>
        <v>Пн 23.11.20 15.10 ДОТ)</v>
      </c>
      <c r="AJ371" s="20" t="str">
        <f t="shared" ca="1" si="374"/>
        <v/>
      </c>
      <c r="AK371" s="20" t="e">
        <f>IF(#REF!=" ","",IF(#REF!="","",CONCATENATE($C371," ",#REF!," ",MID(#REF!,10,5))))</f>
        <v>#REF!</v>
      </c>
      <c r="AL371" s="20" t="str">
        <f t="shared" ca="1" si="328"/>
        <v/>
      </c>
      <c r="AM371" s="20" t="str">
        <f t="shared" si="328"/>
        <v/>
      </c>
      <c r="AN371" s="11" t="str">
        <f t="shared" ca="1" si="326"/>
        <v>Мухин</v>
      </c>
      <c r="AO371" s="10" t="str">
        <f t="shared" ca="1" si="344"/>
        <v>Пн 23.11.20  8.00 П-110 Мухин</v>
      </c>
      <c r="AP371" s="10" t="str">
        <f t="shared" ca="1" si="344"/>
        <v>Пн 23.11.20  9.40 П-110 Мухин</v>
      </c>
      <c r="AQ371" s="10" t="str">
        <f t="shared" ca="1" si="344"/>
        <v>Пн 23.11.20 11.20 П-110 Мухин</v>
      </c>
      <c r="AR371" s="10" t="str">
        <f t="shared" ca="1" si="344"/>
        <v/>
      </c>
      <c r="AS371" s="10" t="str">
        <f t="shared" ca="1" si="344"/>
        <v>Пн 23.11.20 13.30 ДОТ) Мухин</v>
      </c>
      <c r="AT371" s="10" t="str">
        <f t="shared" ca="1" si="341"/>
        <v>Пн 23.11.20 15.10 ДОТ) Мухин</v>
      </c>
      <c r="AU371" s="10" t="str">
        <f t="shared" ca="1" si="341"/>
        <v/>
      </c>
      <c r="AV371" s="10" t="e">
        <f t="shared" si="341"/>
        <v>#REF!</v>
      </c>
      <c r="AW371" s="10" t="str">
        <f t="shared" ca="1" si="341"/>
        <v/>
      </c>
      <c r="AX371" s="10" t="str">
        <f t="shared" si="341"/>
        <v/>
      </c>
      <c r="AZ371" s="12">
        <f t="shared" ca="1" si="345"/>
        <v>371</v>
      </c>
      <c r="BA371" s="12">
        <f t="shared" ca="1" si="345"/>
        <v>371</v>
      </c>
      <c r="BB371" s="12">
        <f t="shared" ca="1" si="345"/>
        <v>371</v>
      </c>
      <c r="BC371" s="12" t="str">
        <f t="shared" ca="1" si="345"/>
        <v/>
      </c>
      <c r="BD371" s="12">
        <f t="shared" ca="1" si="345"/>
        <v>371</v>
      </c>
      <c r="BE371" s="12">
        <f t="shared" ca="1" si="342"/>
        <v>371</v>
      </c>
      <c r="BF371" s="12" t="str">
        <f t="shared" ca="1" si="342"/>
        <v/>
      </c>
      <c r="BG371" s="12" t="e">
        <f t="shared" si="342"/>
        <v>#REF!</v>
      </c>
      <c r="BH371" s="12" t="str">
        <f t="shared" ca="1" si="342"/>
        <v/>
      </c>
      <c r="BI371" s="12" t="str">
        <f t="shared" si="342"/>
        <v/>
      </c>
    </row>
    <row r="372" spans="1:61" ht="23.25" customHeight="1" x14ac:dyDescent="0.2">
      <c r="A372" s="1">
        <f ca="1">IF(COUNTIF($D372:$L372," ")=10,"",IF(VLOOKUP(MAX($A$1:A371),$A$1:C371,3,FALSE)=0,"",MAX($A$1:A371)+1))</f>
        <v>372</v>
      </c>
      <c r="B372" s="13" t="str">
        <f>$B370</f>
        <v>Мухин Е.М.</v>
      </c>
      <c r="C372" s="2" t="str">
        <f ca="1">IF($B372="","",$R$3)</f>
        <v>Вт 24.11.20</v>
      </c>
      <c r="D372" s="14" t="str">
        <f t="shared" ref="D372:K372" ca="1" si="375">IF($B372&gt;"",IF(ISERROR(SEARCH($B372,S$3))," ",MID(S$3,FIND("%курс ",S$3,FIND($B372,S$3))+6,7)&amp;"
("&amp;MID(S$3,FIND("ауд.",S$3,FIND($B372,S$3))+4,FIND("№",S$3,FIND("ауд.",S$3,FIND($B372,S$3)))-(FIND("ауд.",S$3,FIND($B372,S$3))+4))&amp;")"),"")</f>
        <v xml:space="preserve"> </v>
      </c>
      <c r="E372" s="14" t="str">
        <f t="shared" ca="1" si="375"/>
        <v xml:space="preserve"> </v>
      </c>
      <c r="F372" s="14" t="str">
        <f t="shared" ca="1" si="375"/>
        <v>П -9 -4
(П-110)</v>
      </c>
      <c r="G372" s="14" t="str">
        <f t="shared" ca="1" si="375"/>
        <v xml:space="preserve"> </v>
      </c>
      <c r="H372" s="14" t="str">
        <f t="shared" ca="1" si="375"/>
        <v>П -9 -4
(П-110)</v>
      </c>
      <c r="I372" s="14" t="str">
        <f t="shared" ca="1" si="375"/>
        <v>П -9 -3
(ДОТ)</v>
      </c>
      <c r="J372" s="14" t="str">
        <f t="shared" ca="1" si="375"/>
        <v xml:space="preserve"> </v>
      </c>
      <c r="K372" s="14" t="str">
        <f t="shared" ca="1" si="375"/>
        <v xml:space="preserve"> </v>
      </c>
      <c r="L372" s="14"/>
      <c r="M372" s="25"/>
      <c r="AD372" s="20" t="str">
        <f t="shared" ca="1" si="374"/>
        <v/>
      </c>
      <c r="AE372" s="20" t="str">
        <f t="shared" ca="1" si="374"/>
        <v/>
      </c>
      <c r="AF372" s="20" t="str">
        <f t="shared" ca="1" si="374"/>
        <v>Вт 24.11.20 11.20 П-110</v>
      </c>
      <c r="AG372" s="20" t="str">
        <f t="shared" ca="1" si="374"/>
        <v/>
      </c>
      <c r="AH372" s="20" t="str">
        <f t="shared" ca="1" si="374"/>
        <v>Вт 24.11.20 13.30 П-110</v>
      </c>
      <c r="AI372" s="20" t="str">
        <f t="shared" ca="1" si="374"/>
        <v>Вт 24.11.20 15.10 ДОТ)</v>
      </c>
      <c r="AJ372" s="20" t="str">
        <f t="shared" ca="1" si="374"/>
        <v/>
      </c>
      <c r="AK372" s="20" t="e">
        <f>IF(#REF!=" ","",IF(#REF!="","",CONCATENATE($C372," ",#REF!," ",MID(#REF!,10,5))))</f>
        <v>#REF!</v>
      </c>
      <c r="AL372" s="20" t="str">
        <f t="shared" ca="1" si="328"/>
        <v/>
      </c>
      <c r="AM372" s="20" t="str">
        <f t="shared" si="328"/>
        <v/>
      </c>
      <c r="AN372" s="11" t="str">
        <f t="shared" ca="1" si="326"/>
        <v>Мухин</v>
      </c>
      <c r="AO372" s="10" t="str">
        <f t="shared" ca="1" si="344"/>
        <v/>
      </c>
      <c r="AP372" s="10" t="str">
        <f t="shared" ca="1" si="344"/>
        <v/>
      </c>
      <c r="AQ372" s="10" t="str">
        <f t="shared" ca="1" si="344"/>
        <v>Вт 24.11.20 11.20 П-110 Мухин</v>
      </c>
      <c r="AR372" s="10" t="str">
        <f t="shared" ca="1" si="344"/>
        <v/>
      </c>
      <c r="AS372" s="10" t="str">
        <f t="shared" ca="1" si="344"/>
        <v>Вт 24.11.20 13.30 П-110 Мухин</v>
      </c>
      <c r="AT372" s="10" t="str">
        <f t="shared" ca="1" si="341"/>
        <v>Вт 24.11.20 15.10 ДОТ) Мухин</v>
      </c>
      <c r="AU372" s="10" t="str">
        <f t="shared" ca="1" si="341"/>
        <v/>
      </c>
      <c r="AV372" s="10" t="e">
        <f t="shared" si="341"/>
        <v>#REF!</v>
      </c>
      <c r="AW372" s="10" t="str">
        <f t="shared" ca="1" si="341"/>
        <v/>
      </c>
      <c r="AX372" s="10" t="str">
        <f t="shared" si="341"/>
        <v/>
      </c>
      <c r="AZ372" s="12" t="str">
        <f t="shared" ca="1" si="345"/>
        <v/>
      </c>
      <c r="BA372" s="12" t="str">
        <f t="shared" ca="1" si="345"/>
        <v/>
      </c>
      <c r="BB372" s="12">
        <f t="shared" ca="1" si="345"/>
        <v>372</v>
      </c>
      <c r="BC372" s="12" t="str">
        <f t="shared" ca="1" si="345"/>
        <v/>
      </c>
      <c r="BD372" s="12">
        <f t="shared" ca="1" si="345"/>
        <v>372</v>
      </c>
      <c r="BE372" s="12">
        <f t="shared" ca="1" si="342"/>
        <v>372</v>
      </c>
      <c r="BF372" s="12" t="str">
        <f t="shared" ca="1" si="342"/>
        <v/>
      </c>
      <c r="BG372" s="12" t="e">
        <f t="shared" si="342"/>
        <v>#REF!</v>
      </c>
      <c r="BH372" s="12" t="str">
        <f t="shared" ca="1" si="342"/>
        <v/>
      </c>
      <c r="BI372" s="12" t="str">
        <f t="shared" si="342"/>
        <v/>
      </c>
    </row>
    <row r="373" spans="1:61" ht="23.25" customHeight="1" x14ac:dyDescent="0.2">
      <c r="A373" s="1">
        <f ca="1">IF(COUNTIF($D373:$L373," ")=10,"",IF(VLOOKUP(MAX($A$1:A372),$A$1:C372,3,FALSE)=0,"",MAX($A$1:A372)+1))</f>
        <v>373</v>
      </c>
      <c r="B373" s="13" t="str">
        <f>$B370</f>
        <v>Мухин Е.М.</v>
      </c>
      <c r="C373" s="2" t="str">
        <f ca="1">IF($B373="","",$R$4)</f>
        <v>Ср 25.11.20</v>
      </c>
      <c r="D373" s="14" t="str">
        <f t="shared" ref="D373:K373" ca="1" si="376">IF($B373&gt;"",IF(ISERROR(SEARCH($B373,S$4))," ",MID(S$4,FIND("%курс ",S$4,FIND($B373,S$4))+6,7)&amp;"
("&amp;MID(S$4,FIND("ауд.",S$4,FIND($B373,S$4))+4,FIND("№",S$4,FIND("ауд.",S$4,FIND($B373,S$4)))-(FIND("ауд.",S$4,FIND($B373,S$4))+4))&amp;")"),"")</f>
        <v>П -9 -4
(П-110)</v>
      </c>
      <c r="E373" s="14" t="str">
        <f t="shared" ca="1" si="376"/>
        <v>П -9 -4
(П-110)</v>
      </c>
      <c r="F373" s="14" t="str">
        <f t="shared" ca="1" si="376"/>
        <v>П -9 -2
(ДОТ)</v>
      </c>
      <c r="G373" s="14" t="str">
        <f t="shared" ca="1" si="376"/>
        <v xml:space="preserve"> </v>
      </c>
      <c r="H373" s="14" t="str">
        <f t="shared" ca="1" si="376"/>
        <v>П -11-2
(ДОТ)</v>
      </c>
      <c r="I373" s="14" t="str">
        <f t="shared" ca="1" si="376"/>
        <v xml:space="preserve"> </v>
      </c>
      <c r="J373" s="14" t="str">
        <f t="shared" ca="1" si="376"/>
        <v xml:space="preserve"> </v>
      </c>
      <c r="K373" s="14" t="str">
        <f t="shared" ca="1" si="376"/>
        <v xml:space="preserve"> </v>
      </c>
      <c r="L373" s="14"/>
      <c r="M373" s="25"/>
      <c r="AD373" s="20" t="str">
        <f t="shared" ca="1" si="374"/>
        <v>Ср 25.11.20  8.00 П-110</v>
      </c>
      <c r="AE373" s="20" t="str">
        <f t="shared" ca="1" si="374"/>
        <v>Ср 25.11.20  9.40 П-110</v>
      </c>
      <c r="AF373" s="20" t="str">
        <f t="shared" ca="1" si="374"/>
        <v>Ср 25.11.20 11.20 ДОТ)</v>
      </c>
      <c r="AG373" s="20" t="str">
        <f t="shared" ca="1" si="374"/>
        <v/>
      </c>
      <c r="AH373" s="20" t="str">
        <f t="shared" ca="1" si="374"/>
        <v>Ср 25.11.20 13.30 ДОТ)</v>
      </c>
      <c r="AI373" s="20" t="str">
        <f t="shared" ca="1" si="374"/>
        <v/>
      </c>
      <c r="AJ373" s="20" t="str">
        <f t="shared" ca="1" si="374"/>
        <v/>
      </c>
      <c r="AK373" s="20" t="e">
        <f>IF(#REF!=" ","",IF(#REF!="","",CONCATENATE($C373," ",#REF!," ",MID(#REF!,10,5))))</f>
        <v>#REF!</v>
      </c>
      <c r="AL373" s="20" t="str">
        <f t="shared" ca="1" si="328"/>
        <v/>
      </c>
      <c r="AM373" s="20" t="str">
        <f t="shared" si="328"/>
        <v/>
      </c>
      <c r="AN373" s="11" t="str">
        <f t="shared" ca="1" si="326"/>
        <v>Мухин</v>
      </c>
      <c r="AO373" s="10" t="str">
        <f t="shared" ca="1" si="344"/>
        <v>Ср 25.11.20  8.00 П-110 Мухин</v>
      </c>
      <c r="AP373" s="10" t="str">
        <f t="shared" ca="1" si="344"/>
        <v>Ср 25.11.20  9.40 П-110 Мухин</v>
      </c>
      <c r="AQ373" s="10" t="str">
        <f t="shared" ca="1" si="344"/>
        <v>Ср 25.11.20 11.20 ДОТ) Мухин</v>
      </c>
      <c r="AR373" s="10" t="str">
        <f t="shared" ca="1" si="344"/>
        <v/>
      </c>
      <c r="AS373" s="10" t="str">
        <f t="shared" ca="1" si="344"/>
        <v>Ср 25.11.20 13.30 ДОТ) Мухин</v>
      </c>
      <c r="AT373" s="10" t="str">
        <f t="shared" ca="1" si="341"/>
        <v/>
      </c>
      <c r="AU373" s="10" t="str">
        <f t="shared" ca="1" si="341"/>
        <v/>
      </c>
      <c r="AV373" s="10" t="e">
        <f t="shared" si="341"/>
        <v>#REF!</v>
      </c>
      <c r="AW373" s="10" t="str">
        <f t="shared" ca="1" si="341"/>
        <v/>
      </c>
      <c r="AX373" s="10" t="str">
        <f t="shared" si="341"/>
        <v/>
      </c>
      <c r="AZ373" s="12">
        <f t="shared" ca="1" si="345"/>
        <v>373</v>
      </c>
      <c r="BA373" s="12">
        <f t="shared" ca="1" si="345"/>
        <v>373</v>
      </c>
      <c r="BB373" s="12">
        <f t="shared" ca="1" si="345"/>
        <v>373</v>
      </c>
      <c r="BC373" s="12" t="str">
        <f t="shared" ca="1" si="345"/>
        <v/>
      </c>
      <c r="BD373" s="12">
        <f t="shared" ca="1" si="345"/>
        <v>373</v>
      </c>
      <c r="BE373" s="12" t="str">
        <f t="shared" ca="1" si="342"/>
        <v/>
      </c>
      <c r="BF373" s="12" t="str">
        <f t="shared" ca="1" si="342"/>
        <v/>
      </c>
      <c r="BG373" s="12" t="e">
        <f t="shared" si="342"/>
        <v>#REF!</v>
      </c>
      <c r="BH373" s="12" t="str">
        <f t="shared" ca="1" si="342"/>
        <v/>
      </c>
      <c r="BI373" s="12" t="str">
        <f t="shared" si="342"/>
        <v/>
      </c>
    </row>
    <row r="374" spans="1:61" ht="23.25" customHeight="1" x14ac:dyDescent="0.2">
      <c r="A374" s="1">
        <f ca="1">IF(COUNTIF($D374:$L374," ")=10,"",IF(VLOOKUP(MAX($A$1:A373),$A$1:C373,3,FALSE)=0,"",MAX($A$1:A373)+1))</f>
        <v>374</v>
      </c>
      <c r="B374" s="13" t="str">
        <f>$B370</f>
        <v>Мухин Е.М.</v>
      </c>
      <c r="C374" s="2" t="str">
        <f ca="1">IF($B374="","",$R$5)</f>
        <v>Чт 26.11.20</v>
      </c>
      <c r="D374" s="23" t="str">
        <f t="shared" ref="D374:K374" ca="1" si="377">IF($B374&gt;"",IF(ISERROR(SEARCH($B374,S$5))," ",MID(S$5,FIND("%курс ",S$5,FIND($B374,S$5))+6,7)&amp;"
("&amp;MID(S$5,FIND("ауд.",S$5,FIND($B374,S$5))+4,FIND("№",S$5,FIND("ауд.",S$5,FIND($B374,S$5)))-(FIND("ауд.",S$5,FIND($B374,S$5))+4))&amp;")"),"")</f>
        <v xml:space="preserve"> </v>
      </c>
      <c r="E374" s="23" t="str">
        <f t="shared" ca="1" si="377"/>
        <v xml:space="preserve"> </v>
      </c>
      <c r="F374" s="23" t="str">
        <f t="shared" ca="1" si="377"/>
        <v>П -9 -4
(П-110)</v>
      </c>
      <c r="G374" s="23" t="str">
        <f t="shared" ca="1" si="377"/>
        <v xml:space="preserve"> </v>
      </c>
      <c r="H374" s="23" t="str">
        <f t="shared" ca="1" si="377"/>
        <v>П -9 -2
(ДОТ)</v>
      </c>
      <c r="I374" s="23" t="str">
        <f t="shared" ca="1" si="377"/>
        <v>П -9 -3
(ДОТ)</v>
      </c>
      <c r="J374" s="23" t="str">
        <f t="shared" ca="1" si="377"/>
        <v>П -11-2
(ДОТ)</v>
      </c>
      <c r="K374" s="23" t="str">
        <f t="shared" ca="1" si="377"/>
        <v xml:space="preserve"> </v>
      </c>
      <c r="L374" s="23"/>
      <c r="M374" s="25"/>
      <c r="AD374" s="20" t="str">
        <f t="shared" ca="1" si="374"/>
        <v/>
      </c>
      <c r="AE374" s="20" t="str">
        <f t="shared" ca="1" si="374"/>
        <v/>
      </c>
      <c r="AF374" s="20" t="str">
        <f t="shared" ca="1" si="374"/>
        <v>Чт 26.11.20 11.20 П-110</v>
      </c>
      <c r="AG374" s="20" t="str">
        <f t="shared" ca="1" si="374"/>
        <v/>
      </c>
      <c r="AH374" s="20" t="str">
        <f t="shared" ca="1" si="374"/>
        <v>Чт 26.11.20 13.30 ДОТ)</v>
      </c>
      <c r="AI374" s="20" t="str">
        <f t="shared" ca="1" si="374"/>
        <v>Чт 26.11.20 15.10 ДОТ)</v>
      </c>
      <c r="AJ374" s="20" t="str">
        <f t="shared" ca="1" si="374"/>
        <v>Чт 26.11.20 17.00 ДОТ)</v>
      </c>
      <c r="AK374" s="20" t="e">
        <f>IF(#REF!=" ","",IF(#REF!="","",CONCATENATE($C374," ",#REF!," ",MID(#REF!,10,5))))</f>
        <v>#REF!</v>
      </c>
      <c r="AL374" s="20" t="str">
        <f t="shared" ca="1" si="328"/>
        <v/>
      </c>
      <c r="AM374" s="20" t="str">
        <f t="shared" si="328"/>
        <v/>
      </c>
      <c r="AN374" s="11" t="str">
        <f t="shared" ca="1" si="326"/>
        <v>Мухин</v>
      </c>
      <c r="AO374" s="10" t="str">
        <f t="shared" ca="1" si="344"/>
        <v/>
      </c>
      <c r="AP374" s="10" t="str">
        <f t="shared" ca="1" si="344"/>
        <v/>
      </c>
      <c r="AQ374" s="10" t="str">
        <f t="shared" ca="1" si="344"/>
        <v>Чт 26.11.20 11.20 П-110 Мухин</v>
      </c>
      <c r="AR374" s="10" t="str">
        <f t="shared" ca="1" si="344"/>
        <v/>
      </c>
      <c r="AS374" s="10" t="str">
        <f t="shared" ca="1" si="344"/>
        <v>Чт 26.11.20 13.30 ДОТ) Мухин</v>
      </c>
      <c r="AT374" s="10" t="str">
        <f t="shared" ca="1" si="341"/>
        <v>Чт 26.11.20 15.10 ДОТ) Мухин</v>
      </c>
      <c r="AU374" s="10" t="str">
        <f t="shared" ca="1" si="341"/>
        <v>Чт 26.11.20 17.00 ДОТ) Мухин</v>
      </c>
      <c r="AV374" s="10" t="e">
        <f t="shared" si="341"/>
        <v>#REF!</v>
      </c>
      <c r="AW374" s="10" t="str">
        <f t="shared" ca="1" si="341"/>
        <v/>
      </c>
      <c r="AX374" s="10" t="str">
        <f t="shared" si="341"/>
        <v/>
      </c>
      <c r="AZ374" s="12" t="str">
        <f t="shared" ca="1" si="345"/>
        <v/>
      </c>
      <c r="BA374" s="12" t="str">
        <f t="shared" ca="1" si="345"/>
        <v/>
      </c>
      <c r="BB374" s="12">
        <f t="shared" ca="1" si="345"/>
        <v>374</v>
      </c>
      <c r="BC374" s="12" t="str">
        <f t="shared" ca="1" si="345"/>
        <v/>
      </c>
      <c r="BD374" s="12">
        <f t="shared" ca="1" si="345"/>
        <v>374</v>
      </c>
      <c r="BE374" s="12">
        <f t="shared" ca="1" si="342"/>
        <v>374</v>
      </c>
      <c r="BF374" s="12">
        <f t="shared" ca="1" si="342"/>
        <v>374</v>
      </c>
      <c r="BG374" s="12" t="e">
        <f t="shared" si="342"/>
        <v>#REF!</v>
      </c>
      <c r="BH374" s="12" t="str">
        <f t="shared" ca="1" si="342"/>
        <v/>
      </c>
      <c r="BI374" s="12" t="str">
        <f t="shared" si="342"/>
        <v/>
      </c>
    </row>
    <row r="375" spans="1:61" ht="23.25" customHeight="1" x14ac:dyDescent="0.2">
      <c r="A375" s="1">
        <f ca="1">IF(COUNTIF($D375:$L375," ")=10,"",IF(VLOOKUP(MAX($A$1:A374),$A$1:C374,3,FALSE)=0,"",MAX($A$1:A374)+1))</f>
        <v>375</v>
      </c>
      <c r="B375" s="13" t="str">
        <f>$B370</f>
        <v>Мухин Е.М.</v>
      </c>
      <c r="C375" s="2" t="str">
        <f ca="1">IF($B375="","",$R$6)</f>
        <v>Пт 27.11.20</v>
      </c>
      <c r="D375" s="23" t="str">
        <f t="shared" ref="D375:K375" ca="1" si="378">IF($B375&gt;"",IF(ISERROR(SEARCH($B375,S$6))," ",MID(S$6,FIND("%курс ",S$6,FIND($B375,S$6))+6,7)&amp;"
("&amp;MID(S$6,FIND("ауд.",S$6,FIND($B375,S$6))+4,FIND("№",S$6,FIND("ауд.",S$6,FIND($B375,S$6)))-(FIND("ауд.",S$6,FIND($B375,S$6))+4))&amp;")"),"")</f>
        <v xml:space="preserve"> </v>
      </c>
      <c r="E375" s="23" t="str">
        <f t="shared" ca="1" si="378"/>
        <v xml:space="preserve"> </v>
      </c>
      <c r="F375" s="23" t="str">
        <f t="shared" ca="1" si="378"/>
        <v>П -9 -4
(П-110)</v>
      </c>
      <c r="G375" s="23" t="str">
        <f t="shared" ca="1" si="378"/>
        <v xml:space="preserve"> </v>
      </c>
      <c r="H375" s="23" t="str">
        <f t="shared" ca="1" si="378"/>
        <v>П -9 -4
(П-110)</v>
      </c>
      <c r="I375" s="23" t="str">
        <f t="shared" ca="1" si="378"/>
        <v>П -9 -3
(ДОТ)</v>
      </c>
      <c r="J375" s="23" t="str">
        <f t="shared" ca="1" si="378"/>
        <v>П -9 -3
(ДОТ)</v>
      </c>
      <c r="K375" s="23" t="str">
        <f t="shared" ca="1" si="378"/>
        <v>П -9 -3
(ДОТ)</v>
      </c>
      <c r="L375" s="23"/>
      <c r="M375" s="25"/>
      <c r="AD375" s="20" t="str">
        <f t="shared" ca="1" si="374"/>
        <v/>
      </c>
      <c r="AE375" s="20" t="str">
        <f t="shared" ca="1" si="374"/>
        <v/>
      </c>
      <c r="AF375" s="20" t="str">
        <f t="shared" ca="1" si="374"/>
        <v>Пт 27.11.20 11.20 П-110</v>
      </c>
      <c r="AG375" s="20" t="str">
        <f t="shared" ca="1" si="374"/>
        <v/>
      </c>
      <c r="AH375" s="20" t="str">
        <f t="shared" ca="1" si="374"/>
        <v>Пт 27.11.20 13.30 П-110</v>
      </c>
      <c r="AI375" s="20" t="str">
        <f t="shared" ca="1" si="374"/>
        <v>Пт 27.11.20 15.10 ДОТ)</v>
      </c>
      <c r="AJ375" s="20" t="str">
        <f t="shared" ca="1" si="374"/>
        <v>Пт 27.11.20 17.00 ДОТ)</v>
      </c>
      <c r="AK375" s="20" t="e">
        <f>IF(#REF!=" ","",IF(#REF!="","",CONCATENATE($C375," ",#REF!," ",MID(#REF!,10,5))))</f>
        <v>#REF!</v>
      </c>
      <c r="AL375" s="20" t="str">
        <f t="shared" ca="1" si="328"/>
        <v>Пт 27.11.20 18.40 ДОТ)</v>
      </c>
      <c r="AM375" s="20" t="str">
        <f t="shared" si="328"/>
        <v/>
      </c>
      <c r="AN375" s="11" t="str">
        <f t="shared" ca="1" si="326"/>
        <v>Мухин</v>
      </c>
      <c r="AO375" s="10" t="str">
        <f t="shared" ca="1" si="344"/>
        <v/>
      </c>
      <c r="AP375" s="10" t="str">
        <f t="shared" ca="1" si="344"/>
        <v/>
      </c>
      <c r="AQ375" s="10" t="str">
        <f t="shared" ca="1" si="344"/>
        <v>Пт 27.11.20 11.20 П-110 Мухин</v>
      </c>
      <c r="AR375" s="10" t="str">
        <f t="shared" ca="1" si="344"/>
        <v/>
      </c>
      <c r="AS375" s="10" t="str">
        <f t="shared" ca="1" si="344"/>
        <v>Пт 27.11.20 13.30 П-110 Мухин</v>
      </c>
      <c r="AT375" s="10" t="str">
        <f t="shared" ca="1" si="341"/>
        <v>Пт 27.11.20 15.10 ДОТ) Мухин</v>
      </c>
      <c r="AU375" s="10" t="str">
        <f t="shared" ca="1" si="341"/>
        <v>Пт 27.11.20 17.00 ДОТ) Мухин</v>
      </c>
      <c r="AV375" s="10" t="e">
        <f t="shared" si="341"/>
        <v>#REF!</v>
      </c>
      <c r="AW375" s="10" t="str">
        <f t="shared" ca="1" si="341"/>
        <v>Пт 27.11.20 18.40 ДОТ) Мухин</v>
      </c>
      <c r="AX375" s="10" t="str">
        <f t="shared" si="341"/>
        <v/>
      </c>
      <c r="AZ375" s="12" t="str">
        <f t="shared" ca="1" si="345"/>
        <v/>
      </c>
      <c r="BA375" s="12" t="str">
        <f t="shared" ca="1" si="345"/>
        <v/>
      </c>
      <c r="BB375" s="12">
        <f t="shared" ca="1" si="345"/>
        <v>375</v>
      </c>
      <c r="BC375" s="12" t="str">
        <f t="shared" ca="1" si="345"/>
        <v/>
      </c>
      <c r="BD375" s="12">
        <f t="shared" ca="1" si="345"/>
        <v>375</v>
      </c>
      <c r="BE375" s="12">
        <f t="shared" ca="1" si="342"/>
        <v>375</v>
      </c>
      <c r="BF375" s="12">
        <f t="shared" ca="1" si="342"/>
        <v>375</v>
      </c>
      <c r="BG375" s="12" t="e">
        <f t="shared" si="342"/>
        <v>#REF!</v>
      </c>
      <c r="BH375" s="12">
        <f t="shared" ca="1" si="342"/>
        <v>375</v>
      </c>
      <c r="BI375" s="12" t="str">
        <f t="shared" si="342"/>
        <v/>
      </c>
    </row>
    <row r="376" spans="1:61" ht="23.25" customHeight="1" x14ac:dyDescent="0.2">
      <c r="A376" s="1">
        <f ca="1">IF(COUNTIF($D376:$L376," ")=10,"",IF(VLOOKUP(MAX($A$1:A375),$A$1:C375,3,FALSE)=0,"",MAX($A$1:A375)+1))</f>
        <v>376</v>
      </c>
      <c r="B376" s="13" t="str">
        <f>$B370</f>
        <v>Мухин Е.М.</v>
      </c>
      <c r="C376" s="2" t="str">
        <f ca="1">IF($B376="","",$R$7)</f>
        <v>Сб 28.11.20</v>
      </c>
      <c r="D376" s="23" t="str">
        <f t="shared" ref="D376:K376" ca="1" si="379">IF($B376&gt;"",IF(ISERROR(SEARCH($B376,S$7))," ",MID(S$7,FIND("%курс ",S$7,FIND($B376,S$7))+6,7)&amp;"
("&amp;MID(S$7,FIND("ауд.",S$7,FIND($B376,S$7))+4,FIND("№",S$7,FIND("ауд.",S$7,FIND($B376,S$7)))-(FIND("ауд.",S$7,FIND($B376,S$7))+4))&amp;")"),"")</f>
        <v>П -9 -4
(П-110)</v>
      </c>
      <c r="E376" s="23" t="str">
        <f t="shared" ca="1" si="379"/>
        <v>П -9 -4
(П-110)</v>
      </c>
      <c r="F376" s="23" t="str">
        <f t="shared" ca="1" si="379"/>
        <v>П -11-2
(ДОТ)</v>
      </c>
      <c r="G376" s="23" t="str">
        <f t="shared" ca="1" si="379"/>
        <v xml:space="preserve"> </v>
      </c>
      <c r="H376" s="23" t="str">
        <f t="shared" ca="1" si="379"/>
        <v>П -11-2
(ДОТ)</v>
      </c>
      <c r="I376" s="23" t="str">
        <f t="shared" ca="1" si="379"/>
        <v xml:space="preserve"> </v>
      </c>
      <c r="J376" s="23" t="str">
        <f t="shared" ca="1" si="379"/>
        <v xml:space="preserve"> </v>
      </c>
      <c r="K376" s="23" t="str">
        <f t="shared" ca="1" si="379"/>
        <v xml:space="preserve"> </v>
      </c>
      <c r="L376" s="23"/>
      <c r="M376" s="25"/>
      <c r="AD376" s="20" t="str">
        <f t="shared" ca="1" si="374"/>
        <v>Сб 28.11.20  8.00 П-110</v>
      </c>
      <c r="AE376" s="20" t="str">
        <f t="shared" ca="1" si="374"/>
        <v>Сб 28.11.20  9.40 П-110</v>
      </c>
      <c r="AF376" s="20" t="str">
        <f t="shared" ca="1" si="374"/>
        <v>Сб 28.11.20 11.20 ДОТ)</v>
      </c>
      <c r="AG376" s="20" t="str">
        <f t="shared" ca="1" si="374"/>
        <v/>
      </c>
      <c r="AH376" s="20" t="str">
        <f t="shared" ca="1" si="374"/>
        <v>Сб 28.11.20 13.30 ДОТ)</v>
      </c>
      <c r="AI376" s="20" t="str">
        <f t="shared" ca="1" si="374"/>
        <v/>
      </c>
      <c r="AJ376" s="20" t="str">
        <f t="shared" ca="1" si="374"/>
        <v/>
      </c>
      <c r="AK376" s="20" t="e">
        <f>IF(#REF!=" ","",IF(#REF!="","",CONCATENATE($C376," ",#REF!," ",MID(#REF!,10,5))))</f>
        <v>#REF!</v>
      </c>
      <c r="AL376" s="20" t="str">
        <f t="shared" ca="1" si="328"/>
        <v/>
      </c>
      <c r="AM376" s="20" t="str">
        <f t="shared" si="328"/>
        <v/>
      </c>
      <c r="AN376" s="11" t="str">
        <f t="shared" ca="1" si="326"/>
        <v>Мухин</v>
      </c>
      <c r="AO376" s="10" t="str">
        <f t="shared" ca="1" si="344"/>
        <v>Сб 28.11.20  8.00 П-110 Мухин</v>
      </c>
      <c r="AP376" s="10" t="str">
        <f t="shared" ca="1" si="344"/>
        <v>Сб 28.11.20  9.40 П-110 Мухин</v>
      </c>
      <c r="AQ376" s="10" t="str">
        <f t="shared" ca="1" si="344"/>
        <v>Сб 28.11.20 11.20 ДОТ) Мухин</v>
      </c>
      <c r="AR376" s="10" t="str">
        <f t="shared" ca="1" si="344"/>
        <v/>
      </c>
      <c r="AS376" s="10" t="str">
        <f t="shared" ca="1" si="344"/>
        <v>Сб 28.11.20 13.30 ДОТ) Мухин</v>
      </c>
      <c r="AT376" s="10" t="str">
        <f t="shared" ca="1" si="341"/>
        <v/>
      </c>
      <c r="AU376" s="10" t="str">
        <f t="shared" ca="1" si="341"/>
        <v/>
      </c>
      <c r="AV376" s="10" t="e">
        <f t="shared" si="341"/>
        <v>#REF!</v>
      </c>
      <c r="AW376" s="10" t="str">
        <f t="shared" ca="1" si="341"/>
        <v/>
      </c>
      <c r="AX376" s="10" t="str">
        <f t="shared" si="341"/>
        <v/>
      </c>
      <c r="AZ376" s="12">
        <f t="shared" ca="1" si="345"/>
        <v>376</v>
      </c>
      <c r="BA376" s="12">
        <f t="shared" ca="1" si="345"/>
        <v>376</v>
      </c>
      <c r="BB376" s="12">
        <f t="shared" ca="1" si="345"/>
        <v>376</v>
      </c>
      <c r="BC376" s="12" t="str">
        <f t="shared" ca="1" si="345"/>
        <v/>
      </c>
      <c r="BD376" s="12">
        <f t="shared" ca="1" si="345"/>
        <v>376</v>
      </c>
      <c r="BE376" s="12" t="str">
        <f t="shared" ca="1" si="342"/>
        <v/>
      </c>
      <c r="BF376" s="12" t="str">
        <f t="shared" ca="1" si="342"/>
        <v/>
      </c>
      <c r="BG376" s="12" t="e">
        <f t="shared" si="342"/>
        <v>#REF!</v>
      </c>
      <c r="BH376" s="12" t="str">
        <f t="shared" ca="1" si="342"/>
        <v/>
      </c>
      <c r="BI376" s="12" t="str">
        <f t="shared" si="342"/>
        <v/>
      </c>
    </row>
    <row r="377" spans="1:61" ht="23.25" customHeight="1" x14ac:dyDescent="0.2">
      <c r="A377" s="1">
        <f ca="1">IF(COUNTIF($D377:$L377," ")=10,"",IF(VLOOKUP(MAX($A$1:A376),$A$1:C376,3,FALSE)=0,"",MAX($A$1:A376)+1))</f>
        <v>377</v>
      </c>
      <c r="B377" s="13" t="str">
        <f>$B370</f>
        <v>Мухин Е.М.</v>
      </c>
      <c r="C377" s="2" t="str">
        <f ca="1">IF($B377="","",$R$8)</f>
        <v>Вс 29.11.20</v>
      </c>
      <c r="D377" s="23" t="str">
        <f t="shared" ref="D377:K377" ca="1" si="380">IF($B377&gt;"",IF(ISERROR(SEARCH($B377,S$8))," ",MID(S$8,FIND("%курс ",S$8,FIND($B377,S$8))+6,7)&amp;"
("&amp;MID(S$8,FIND("ауд.",S$8,FIND($B377,S$8))+4,FIND("№",S$8,FIND("ауд.",S$8,FIND($B377,S$8)))-(FIND("ауд.",S$8,FIND($B377,S$8))+4))&amp;")"),"")</f>
        <v xml:space="preserve"> </v>
      </c>
      <c r="E377" s="23" t="str">
        <f t="shared" ca="1" si="380"/>
        <v xml:space="preserve"> </v>
      </c>
      <c r="F377" s="23" t="str">
        <f t="shared" ca="1" si="380"/>
        <v xml:space="preserve"> </v>
      </c>
      <c r="G377" s="23" t="str">
        <f t="shared" ca="1" si="380"/>
        <v xml:space="preserve"> </v>
      </c>
      <c r="H377" s="23" t="str">
        <f t="shared" ca="1" si="380"/>
        <v xml:space="preserve"> </v>
      </c>
      <c r="I377" s="23" t="str">
        <f t="shared" ca="1" si="380"/>
        <v xml:space="preserve"> </v>
      </c>
      <c r="J377" s="23" t="str">
        <f t="shared" ca="1" si="380"/>
        <v xml:space="preserve"> </v>
      </c>
      <c r="K377" s="23" t="str">
        <f t="shared" ca="1" si="380"/>
        <v xml:space="preserve"> </v>
      </c>
      <c r="L377" s="23"/>
      <c r="M377" s="25"/>
      <c r="AD377" s="20" t="str">
        <f t="shared" ca="1" si="374"/>
        <v/>
      </c>
      <c r="AE377" s="20" t="str">
        <f t="shared" ca="1" si="374"/>
        <v/>
      </c>
      <c r="AF377" s="20" t="str">
        <f t="shared" ca="1" si="374"/>
        <v/>
      </c>
      <c r="AG377" s="20" t="str">
        <f t="shared" ca="1" si="374"/>
        <v/>
      </c>
      <c r="AH377" s="20" t="str">
        <f t="shared" ca="1" si="374"/>
        <v/>
      </c>
      <c r="AI377" s="20" t="str">
        <f t="shared" ca="1" si="374"/>
        <v/>
      </c>
      <c r="AJ377" s="20" t="str">
        <f t="shared" ca="1" si="374"/>
        <v/>
      </c>
      <c r="AK377" s="20" t="e">
        <f>IF(#REF!=" ","",IF(#REF!="","",CONCATENATE($C377," ",#REF!," ",MID(#REF!,10,5))))</f>
        <v>#REF!</v>
      </c>
      <c r="AL377" s="20" t="str">
        <f t="shared" ca="1" si="328"/>
        <v/>
      </c>
      <c r="AM377" s="20" t="str">
        <f t="shared" si="328"/>
        <v/>
      </c>
      <c r="AN377" s="11" t="str">
        <f t="shared" ca="1" si="326"/>
        <v>Мухин</v>
      </c>
      <c r="AO377" s="10" t="str">
        <f t="shared" ca="1" si="344"/>
        <v/>
      </c>
      <c r="AP377" s="10" t="str">
        <f t="shared" ca="1" si="344"/>
        <v/>
      </c>
      <c r="AQ377" s="10" t="str">
        <f t="shared" ca="1" si="344"/>
        <v/>
      </c>
      <c r="AR377" s="10" t="str">
        <f t="shared" ca="1" si="344"/>
        <v/>
      </c>
      <c r="AS377" s="10" t="str">
        <f t="shared" ca="1" si="344"/>
        <v/>
      </c>
      <c r="AT377" s="10" t="str">
        <f t="shared" ca="1" si="341"/>
        <v/>
      </c>
      <c r="AU377" s="10" t="str">
        <f t="shared" ca="1" si="341"/>
        <v/>
      </c>
      <c r="AV377" s="10" t="e">
        <f t="shared" si="341"/>
        <v>#REF!</v>
      </c>
      <c r="AW377" s="10" t="str">
        <f t="shared" ca="1" si="341"/>
        <v/>
      </c>
      <c r="AX377" s="10" t="str">
        <f t="shared" si="341"/>
        <v/>
      </c>
      <c r="AZ377" s="12" t="str">
        <f t="shared" ca="1" si="345"/>
        <v/>
      </c>
      <c r="BA377" s="12" t="str">
        <f t="shared" ca="1" si="345"/>
        <v/>
      </c>
      <c r="BB377" s="12" t="str">
        <f t="shared" ca="1" si="345"/>
        <v/>
      </c>
      <c r="BC377" s="12" t="str">
        <f t="shared" ca="1" si="345"/>
        <v/>
      </c>
      <c r="BD377" s="12" t="str">
        <f t="shared" ca="1" si="345"/>
        <v/>
      </c>
      <c r="BE377" s="12" t="str">
        <f t="shared" ca="1" si="342"/>
        <v/>
      </c>
      <c r="BF377" s="12" t="str">
        <f t="shared" ca="1" si="342"/>
        <v/>
      </c>
      <c r="BG377" s="12" t="e">
        <f t="shared" si="342"/>
        <v>#REF!</v>
      </c>
      <c r="BH377" s="12" t="str">
        <f t="shared" ca="1" si="342"/>
        <v/>
      </c>
      <c r="BI377" s="12" t="str">
        <f t="shared" si="342"/>
        <v/>
      </c>
    </row>
    <row r="378" spans="1:61" ht="23.25" customHeight="1" x14ac:dyDescent="0.2">
      <c r="A378" s="1">
        <f ca="1">IF(COUNTIF($D378:$L378," ")=10,"",IF(VLOOKUP(MAX($A$1:A377),$A$1:C377,3,FALSE)=0,"",MAX($A$1:A377)+1))</f>
        <v>378</v>
      </c>
      <c r="C378" s="2"/>
      <c r="D378" s="23"/>
      <c r="E378" s="23"/>
      <c r="F378" s="23"/>
      <c r="G378" s="23"/>
      <c r="H378" s="23"/>
      <c r="I378" s="23"/>
      <c r="J378" s="23"/>
      <c r="K378" s="23"/>
      <c r="L378" s="23"/>
      <c r="M378" s="17"/>
      <c r="AD378" s="20"/>
      <c r="AE378" s="20"/>
      <c r="AF378" s="20"/>
      <c r="AG378" s="20"/>
      <c r="AH378" s="20"/>
      <c r="AI378" s="20"/>
      <c r="AJ378" s="20"/>
      <c r="AK378" s="20"/>
      <c r="AL378" s="20"/>
      <c r="AM378" s="20"/>
      <c r="AN378" s="11" t="str">
        <f t="shared" si="326"/>
        <v/>
      </c>
      <c r="AO378" s="10" t="str">
        <f t="shared" si="344"/>
        <v/>
      </c>
      <c r="AP378" s="10" t="str">
        <f t="shared" si="344"/>
        <v/>
      </c>
      <c r="AQ378" s="10" t="str">
        <f t="shared" si="344"/>
        <v/>
      </c>
      <c r="AR378" s="10" t="str">
        <f t="shared" si="344"/>
        <v/>
      </c>
      <c r="AS378" s="10" t="str">
        <f t="shared" si="344"/>
        <v/>
      </c>
      <c r="AT378" s="10" t="str">
        <f t="shared" si="341"/>
        <v/>
      </c>
      <c r="AU378" s="10" t="str">
        <f t="shared" si="341"/>
        <v/>
      </c>
      <c r="AV378" s="10" t="str">
        <f t="shared" si="341"/>
        <v/>
      </c>
      <c r="AW378" s="10" t="str">
        <f t="shared" si="341"/>
        <v/>
      </c>
      <c r="AX378" s="10" t="str">
        <f t="shared" si="341"/>
        <v/>
      </c>
      <c r="AZ378" s="12" t="str">
        <f t="shared" si="345"/>
        <v/>
      </c>
      <c r="BA378" s="12" t="str">
        <f t="shared" si="345"/>
        <v/>
      </c>
      <c r="BB378" s="12" t="str">
        <f t="shared" si="345"/>
        <v/>
      </c>
      <c r="BC378" s="12" t="str">
        <f t="shared" si="345"/>
        <v/>
      </c>
      <c r="BD378" s="12" t="str">
        <f t="shared" si="345"/>
        <v/>
      </c>
      <c r="BE378" s="12" t="str">
        <f t="shared" si="342"/>
        <v/>
      </c>
      <c r="BF378" s="12" t="str">
        <f t="shared" si="342"/>
        <v/>
      </c>
      <c r="BG378" s="12" t="str">
        <f t="shared" si="342"/>
        <v/>
      </c>
      <c r="BH378" s="12" t="str">
        <f t="shared" si="342"/>
        <v/>
      </c>
      <c r="BI378" s="12" t="str">
        <f t="shared" si="342"/>
        <v/>
      </c>
    </row>
    <row r="379" spans="1:61" ht="23.25" customHeight="1" x14ac:dyDescent="0.2">
      <c r="A379" s="1">
        <f ca="1">IF(COUNTIF($D380:$L386," ")=70,"",MAX($A$1:A378)+1)</f>
        <v>379</v>
      </c>
      <c r="B379" s="2" t="str">
        <f>IF($C379="","",$C379)</f>
        <v>Нестеров А.А.</v>
      </c>
      <c r="C379" s="3" t="str">
        <f>IF(ISERROR(VLOOKUP((ROW()-1)/9+1,'[1]Преподавательский состав'!$A$2:$B$181,2,FALSE)),"",VLOOKUP((ROW()-1)/9+1,'[1]Преподавательский состав'!$A$2:$B$181,2,FALSE))</f>
        <v>Нестеров А.А.</v>
      </c>
      <c r="D379" s="3" t="str">
        <f>IF($C379="","",T(" 8.00"))</f>
        <v xml:space="preserve"> 8.00</v>
      </c>
      <c r="E379" s="3" t="str">
        <f>IF($C379="","",T(" 9.40"))</f>
        <v xml:space="preserve"> 9.40</v>
      </c>
      <c r="F379" s="3" t="str">
        <f>IF($C379="","",T("11.20"))</f>
        <v>11.20</v>
      </c>
      <c r="G379" s="4" t="str">
        <f>IF($C379="","",T(""))</f>
        <v/>
      </c>
      <c r="H379" s="4" t="str">
        <f>IF($C379="","",T("13.30"))</f>
        <v>13.30</v>
      </c>
      <c r="I379" s="4" t="str">
        <f>IF($C379="","",T("15.10"))</f>
        <v>15.10</v>
      </c>
      <c r="J379" s="3" t="str">
        <f>IF($C379="","",T("17.00"))</f>
        <v>17.00</v>
      </c>
      <c r="K379" s="3" t="str">
        <f>IF($C379="","",T("18.40"))</f>
        <v>18.40</v>
      </c>
      <c r="L379" s="3"/>
      <c r="M379" s="25"/>
      <c r="AD379" s="20"/>
      <c r="AE379" s="20"/>
      <c r="AF379" s="20"/>
      <c r="AG379" s="20"/>
      <c r="AH379" s="20"/>
      <c r="AI379" s="20"/>
      <c r="AJ379" s="20"/>
      <c r="AK379" s="20"/>
      <c r="AL379" s="20"/>
      <c r="AM379" s="20"/>
      <c r="AN379" s="11" t="str">
        <f t="shared" si="326"/>
        <v/>
      </c>
      <c r="AO379" s="10" t="str">
        <f t="shared" si="344"/>
        <v/>
      </c>
      <c r="AP379" s="10" t="str">
        <f t="shared" si="344"/>
        <v/>
      </c>
      <c r="AQ379" s="10" t="str">
        <f t="shared" si="344"/>
        <v/>
      </c>
      <c r="AR379" s="10" t="str">
        <f t="shared" si="344"/>
        <v/>
      </c>
      <c r="AS379" s="10" t="str">
        <f t="shared" si="344"/>
        <v/>
      </c>
      <c r="AT379" s="10" t="str">
        <f t="shared" si="341"/>
        <v/>
      </c>
      <c r="AU379" s="10" t="str">
        <f t="shared" si="341"/>
        <v/>
      </c>
      <c r="AV379" s="10" t="str">
        <f t="shared" si="341"/>
        <v/>
      </c>
      <c r="AW379" s="10" t="str">
        <f t="shared" si="341"/>
        <v/>
      </c>
      <c r="AX379" s="10" t="str">
        <f t="shared" si="341"/>
        <v/>
      </c>
      <c r="AZ379" s="12" t="str">
        <f t="shared" si="345"/>
        <v/>
      </c>
      <c r="BA379" s="12" t="str">
        <f t="shared" si="345"/>
        <v/>
      </c>
      <c r="BB379" s="12" t="str">
        <f t="shared" si="345"/>
        <v/>
      </c>
      <c r="BC379" s="12" t="str">
        <f t="shared" si="345"/>
        <v/>
      </c>
      <c r="BD379" s="12" t="str">
        <f t="shared" si="345"/>
        <v/>
      </c>
      <c r="BE379" s="12" t="str">
        <f t="shared" si="342"/>
        <v/>
      </c>
      <c r="BF379" s="12" t="str">
        <f t="shared" si="342"/>
        <v/>
      </c>
      <c r="BG379" s="12" t="str">
        <f t="shared" si="342"/>
        <v/>
      </c>
      <c r="BH379" s="12" t="str">
        <f t="shared" si="342"/>
        <v/>
      </c>
      <c r="BI379" s="12" t="str">
        <f t="shared" si="342"/>
        <v/>
      </c>
    </row>
    <row r="380" spans="1:61" ht="23.25" customHeight="1" x14ac:dyDescent="0.2">
      <c r="A380" s="1">
        <f ca="1">IF(COUNTIF($D380:$L380," ")=10,"",IF(VLOOKUP(MAX($A$1:A379),$A$1:C379,3,FALSE)=0,"",MAX($A$1:A379)+1))</f>
        <v>380</v>
      </c>
      <c r="B380" s="13" t="str">
        <f>$B379</f>
        <v>Нестеров А.А.</v>
      </c>
      <c r="C380" s="2" t="str">
        <f ca="1">IF($B380="","",$R$2)</f>
        <v>Пн 23.11.20</v>
      </c>
      <c r="D380" s="14" t="str">
        <f t="shared" ref="D380:K380" ca="1" si="381">IF($B380&gt;"",IF(ISERROR(SEARCH($B380,S$2))," ",MID(S$2,FIND("%курс ",S$2,FIND($B380,S$2))+6,7)&amp;"
("&amp;MID(S$2,FIND("ауд.",S$2,FIND($B380,S$2))+4,FIND("№",S$2,FIND("ауд.",S$2,FIND($B380,S$2)))-(FIND("ауд.",S$2,FIND($B380,S$2))+4))&amp;")"),"")</f>
        <v>П -11-3
(К 103)</v>
      </c>
      <c r="E380" s="14" t="str">
        <f t="shared" ca="1" si="381"/>
        <v>П -9 -4
(П-301)</v>
      </c>
      <c r="F380" s="14" t="str">
        <f t="shared" ca="1" si="381"/>
        <v>П -9 -4
(П-402)</v>
      </c>
      <c r="G380" s="14" t="str">
        <f t="shared" ca="1" si="381"/>
        <v xml:space="preserve"> </v>
      </c>
      <c r="H380" s="14" t="str">
        <f t="shared" ca="1" si="381"/>
        <v>П -11-3
(К 116)</v>
      </c>
      <c r="I380" s="14" t="str">
        <f t="shared" ca="1" si="381"/>
        <v xml:space="preserve"> </v>
      </c>
      <c r="J380" s="14" t="str">
        <f t="shared" ca="1" si="381"/>
        <v>СА -9-2
(ДОТ)</v>
      </c>
      <c r="K380" s="14" t="str">
        <f t="shared" ca="1" si="381"/>
        <v xml:space="preserve"> </v>
      </c>
      <c r="L380" s="14"/>
      <c r="M380" s="25"/>
      <c r="AD380" s="20" t="str">
        <f t="shared" ref="AD380:AJ386" ca="1" si="382">IF(D380=" ","",IF(D380="","",CONCATENATE($C380," ",D$1," ",MID(D380,10,5))))</f>
        <v>Пн 23.11.20  8.00 К 103</v>
      </c>
      <c r="AE380" s="20" t="str">
        <f t="shared" ca="1" si="382"/>
        <v>Пн 23.11.20  9.40 П-301</v>
      </c>
      <c r="AF380" s="20" t="str">
        <f t="shared" ca="1" si="382"/>
        <v>Пн 23.11.20 11.20 П-402</v>
      </c>
      <c r="AG380" s="20" t="str">
        <f t="shared" ca="1" si="382"/>
        <v/>
      </c>
      <c r="AH380" s="20" t="str">
        <f t="shared" ca="1" si="382"/>
        <v>Пн 23.11.20 13.30 К 116</v>
      </c>
      <c r="AI380" s="20" t="str">
        <f t="shared" ca="1" si="382"/>
        <v/>
      </c>
      <c r="AJ380" s="20" t="str">
        <f t="shared" ca="1" si="382"/>
        <v>Пн 23.11.20 17.00 ДОТ)</v>
      </c>
      <c r="AK380" s="20" t="e">
        <f>IF(#REF!=" ","",IF(#REF!="","",CONCATENATE($C380," ",#REF!," ",MID(#REF!,10,5))))</f>
        <v>#REF!</v>
      </c>
      <c r="AL380" s="20" t="str">
        <f t="shared" ca="1" si="328"/>
        <v/>
      </c>
      <c r="AM380" s="20" t="str">
        <f t="shared" si="328"/>
        <v/>
      </c>
      <c r="AN380" s="11" t="str">
        <f t="shared" ca="1" si="326"/>
        <v>Нестеров</v>
      </c>
      <c r="AO380" s="10" t="str">
        <f t="shared" ca="1" si="344"/>
        <v>Пн 23.11.20  8.00 К 103 Нестеров</v>
      </c>
      <c r="AP380" s="10" t="str">
        <f t="shared" ca="1" si="344"/>
        <v>Пн 23.11.20  9.40 П-301 Нестеров</v>
      </c>
      <c r="AQ380" s="10" t="str">
        <f t="shared" ca="1" si="344"/>
        <v>Пн 23.11.20 11.20 П-402 Нестеров</v>
      </c>
      <c r="AR380" s="10" t="str">
        <f t="shared" ca="1" si="344"/>
        <v/>
      </c>
      <c r="AS380" s="10" t="str">
        <f t="shared" ca="1" si="344"/>
        <v>Пн 23.11.20 13.30 К 116 Нестеров</v>
      </c>
      <c r="AT380" s="10" t="str">
        <f t="shared" ca="1" si="341"/>
        <v/>
      </c>
      <c r="AU380" s="10" t="str">
        <f t="shared" ca="1" si="341"/>
        <v>Пн 23.11.20 17.00 ДОТ) Нестеров</v>
      </c>
      <c r="AV380" s="10" t="e">
        <f t="shared" si="341"/>
        <v>#REF!</v>
      </c>
      <c r="AW380" s="10" t="str">
        <f t="shared" ca="1" si="341"/>
        <v/>
      </c>
      <c r="AX380" s="10" t="str">
        <f t="shared" si="341"/>
        <v/>
      </c>
      <c r="AZ380" s="12">
        <f t="shared" ca="1" si="345"/>
        <v>380</v>
      </c>
      <c r="BA380" s="12">
        <f t="shared" ca="1" si="345"/>
        <v>380</v>
      </c>
      <c r="BB380" s="12">
        <f t="shared" ca="1" si="345"/>
        <v>380</v>
      </c>
      <c r="BC380" s="12" t="str">
        <f t="shared" ca="1" si="345"/>
        <v/>
      </c>
      <c r="BD380" s="12">
        <f t="shared" ca="1" si="345"/>
        <v>380</v>
      </c>
      <c r="BE380" s="12" t="str">
        <f t="shared" ca="1" si="342"/>
        <v/>
      </c>
      <c r="BF380" s="12">
        <f t="shared" ca="1" si="342"/>
        <v>380</v>
      </c>
      <c r="BG380" s="12" t="e">
        <f t="shared" si="342"/>
        <v>#REF!</v>
      </c>
      <c r="BH380" s="12" t="str">
        <f t="shared" ca="1" si="342"/>
        <v/>
      </c>
      <c r="BI380" s="12" t="str">
        <f t="shared" si="342"/>
        <v/>
      </c>
    </row>
    <row r="381" spans="1:61" ht="23.25" customHeight="1" x14ac:dyDescent="0.2">
      <c r="A381" s="1">
        <f ca="1">IF(COUNTIF($D381:$L381," ")=10,"",IF(VLOOKUP(MAX($A$1:A380),$A$1:C380,3,FALSE)=0,"",MAX($A$1:A380)+1))</f>
        <v>381</v>
      </c>
      <c r="B381" s="13" t="str">
        <f>$B379</f>
        <v>Нестеров А.А.</v>
      </c>
      <c r="C381" s="2" t="str">
        <f ca="1">IF($B381="","",$R$3)</f>
        <v>Вт 24.11.20</v>
      </c>
      <c r="D381" s="14" t="str">
        <f t="shared" ref="D381:K381" ca="1" si="383">IF($B381&gt;"",IF(ISERROR(SEARCH($B381,S$3))," ",MID(S$3,FIND("%курс ",S$3,FIND($B381,S$3))+6,7)&amp;"
("&amp;MID(S$3,FIND("ауд.",S$3,FIND($B381,S$3))+4,FIND("№",S$3,FIND("ауд.",S$3,FIND($B381,S$3)))-(FIND("ауд.",S$3,FIND($B381,S$3))+4))&amp;")"),"")</f>
        <v>С -9 -3
(ДОТ)</v>
      </c>
      <c r="E381" s="14" t="str">
        <f t="shared" ca="1" si="383"/>
        <v>С -9 -3
(ДОТ)</v>
      </c>
      <c r="F381" s="14" t="str">
        <f t="shared" ca="1" si="383"/>
        <v xml:space="preserve"> </v>
      </c>
      <c r="G381" s="14" t="str">
        <f t="shared" ca="1" si="383"/>
        <v xml:space="preserve"> </v>
      </c>
      <c r="H381" s="14" t="str">
        <f t="shared" ca="1" si="383"/>
        <v xml:space="preserve"> </v>
      </c>
      <c r="I381" s="14" t="str">
        <f t="shared" ca="1" si="383"/>
        <v xml:space="preserve"> </v>
      </c>
      <c r="J381" s="14" t="str">
        <f t="shared" ca="1" si="383"/>
        <v xml:space="preserve"> </v>
      </c>
      <c r="K381" s="14" t="str">
        <f t="shared" ca="1" si="383"/>
        <v xml:space="preserve"> </v>
      </c>
      <c r="L381" s="14"/>
      <c r="M381" s="25"/>
      <c r="AD381" s="20" t="str">
        <f t="shared" ca="1" si="382"/>
        <v>Вт 24.11.20  8.00 ДОТ)</v>
      </c>
      <c r="AE381" s="20" t="str">
        <f t="shared" ca="1" si="382"/>
        <v>Вт 24.11.20  9.40 ДОТ)</v>
      </c>
      <c r="AF381" s="20" t="str">
        <f t="shared" ca="1" si="382"/>
        <v/>
      </c>
      <c r="AG381" s="20" t="str">
        <f t="shared" ca="1" si="382"/>
        <v/>
      </c>
      <c r="AH381" s="20" t="str">
        <f t="shared" ca="1" si="382"/>
        <v/>
      </c>
      <c r="AI381" s="20" t="str">
        <f t="shared" ca="1" si="382"/>
        <v/>
      </c>
      <c r="AJ381" s="20" t="str">
        <f t="shared" ca="1" si="382"/>
        <v/>
      </c>
      <c r="AK381" s="20" t="e">
        <f>IF(#REF!=" ","",IF(#REF!="","",CONCATENATE($C381," ",#REF!," ",MID(#REF!,10,5))))</f>
        <v>#REF!</v>
      </c>
      <c r="AL381" s="20" t="str">
        <f t="shared" ca="1" si="328"/>
        <v/>
      </c>
      <c r="AM381" s="20" t="str">
        <f t="shared" si="328"/>
        <v/>
      </c>
      <c r="AN381" s="11" t="str">
        <f t="shared" ca="1" si="326"/>
        <v>Нестеров</v>
      </c>
      <c r="AO381" s="10" t="str">
        <f t="shared" ca="1" si="344"/>
        <v>Вт 24.11.20  8.00 ДОТ) Нестеров</v>
      </c>
      <c r="AP381" s="10" t="str">
        <f t="shared" ca="1" si="344"/>
        <v>Вт 24.11.20  9.40 ДОТ) Нестеров</v>
      </c>
      <c r="AQ381" s="10" t="str">
        <f t="shared" ca="1" si="344"/>
        <v/>
      </c>
      <c r="AR381" s="10" t="str">
        <f t="shared" ca="1" si="344"/>
        <v/>
      </c>
      <c r="AS381" s="10" t="str">
        <f t="shared" ca="1" si="344"/>
        <v/>
      </c>
      <c r="AT381" s="10" t="str">
        <f t="shared" ca="1" si="341"/>
        <v/>
      </c>
      <c r="AU381" s="10" t="str">
        <f t="shared" ca="1" si="341"/>
        <v/>
      </c>
      <c r="AV381" s="10" t="e">
        <f t="shared" si="341"/>
        <v>#REF!</v>
      </c>
      <c r="AW381" s="10" t="str">
        <f t="shared" ca="1" si="341"/>
        <v/>
      </c>
      <c r="AX381" s="10" t="str">
        <f t="shared" si="341"/>
        <v/>
      </c>
      <c r="AZ381" s="12">
        <f t="shared" ca="1" si="345"/>
        <v>381</v>
      </c>
      <c r="BA381" s="12">
        <f t="shared" ca="1" si="345"/>
        <v>381</v>
      </c>
      <c r="BB381" s="12" t="str">
        <f t="shared" ca="1" si="345"/>
        <v/>
      </c>
      <c r="BC381" s="12" t="str">
        <f t="shared" ca="1" si="345"/>
        <v/>
      </c>
      <c r="BD381" s="12" t="str">
        <f t="shared" ca="1" si="345"/>
        <v/>
      </c>
      <c r="BE381" s="12" t="str">
        <f t="shared" ca="1" si="342"/>
        <v/>
      </c>
      <c r="BF381" s="12" t="str">
        <f t="shared" ca="1" si="342"/>
        <v/>
      </c>
      <c r="BG381" s="12" t="e">
        <f t="shared" si="342"/>
        <v>#REF!</v>
      </c>
      <c r="BH381" s="12" t="str">
        <f t="shared" ca="1" si="342"/>
        <v/>
      </c>
      <c r="BI381" s="12" t="str">
        <f t="shared" si="342"/>
        <v/>
      </c>
    </row>
    <row r="382" spans="1:61" ht="23.25" customHeight="1" x14ac:dyDescent="0.2">
      <c r="A382" s="1">
        <f ca="1">IF(COUNTIF($D382:$L382," ")=10,"",IF(VLOOKUP(MAX($A$1:A381),$A$1:C381,3,FALSE)=0,"",MAX($A$1:A381)+1))</f>
        <v>382</v>
      </c>
      <c r="B382" s="13" t="str">
        <f>$B379</f>
        <v>Нестеров А.А.</v>
      </c>
      <c r="C382" s="2" t="str">
        <f ca="1">IF($B382="","",$R$4)</f>
        <v>Ср 25.11.20</v>
      </c>
      <c r="D382" s="14" t="str">
        <f t="shared" ref="D382:K382" ca="1" si="384">IF($B382&gt;"",IF(ISERROR(SEARCH($B382,S$4))," ",MID(S$4,FIND("%курс ",S$4,FIND($B382,S$4))+6,7)&amp;"
("&amp;MID(S$4,FIND("ауд.",S$4,FIND($B382,S$4))+4,FIND("№",S$4,FIND("ауд.",S$4,FIND($B382,S$4)))-(FIND("ауд.",S$4,FIND($B382,S$4))+4))&amp;")"),"")</f>
        <v>П -9 -4
(П-410)</v>
      </c>
      <c r="E382" s="14" t="str">
        <f t="shared" ca="1" si="384"/>
        <v>П -9 -4
(П-410)</v>
      </c>
      <c r="F382" s="14" t="str">
        <f t="shared" ca="1" si="384"/>
        <v>С -11-2
(ДОТ)</v>
      </c>
      <c r="G382" s="14" t="str">
        <f t="shared" ca="1" si="384"/>
        <v xml:space="preserve"> </v>
      </c>
      <c r="H382" s="14" t="str">
        <f t="shared" ca="1" si="384"/>
        <v>П -11-3
(К 306)</v>
      </c>
      <c r="I382" s="14" t="str">
        <f t="shared" ca="1" si="384"/>
        <v xml:space="preserve"> </v>
      </c>
      <c r="J382" s="14" t="str">
        <f t="shared" ca="1" si="384"/>
        <v>СА -9-2
(ДОТ)</v>
      </c>
      <c r="K382" s="14" t="str">
        <f t="shared" ca="1" si="384"/>
        <v>СА -9-2
(ДОТ)</v>
      </c>
      <c r="L382" s="14"/>
      <c r="M382" s="25"/>
      <c r="AD382" s="20" t="str">
        <f t="shared" ca="1" si="382"/>
        <v>Ср 25.11.20  8.00 П-410</v>
      </c>
      <c r="AE382" s="20" t="str">
        <f t="shared" ca="1" si="382"/>
        <v>Ср 25.11.20  9.40 П-410</v>
      </c>
      <c r="AF382" s="20" t="str">
        <f t="shared" ca="1" si="382"/>
        <v>Ср 25.11.20 11.20 ДОТ)</v>
      </c>
      <c r="AG382" s="20" t="str">
        <f t="shared" ca="1" si="382"/>
        <v/>
      </c>
      <c r="AH382" s="20" t="str">
        <f t="shared" ca="1" si="382"/>
        <v>Ср 25.11.20 13.30 К 306</v>
      </c>
      <c r="AI382" s="20" t="str">
        <f t="shared" ca="1" si="382"/>
        <v/>
      </c>
      <c r="AJ382" s="20" t="str">
        <f t="shared" ca="1" si="382"/>
        <v>Ср 25.11.20 17.00 ДОТ)</v>
      </c>
      <c r="AK382" s="20" t="e">
        <f>IF(#REF!=" ","",IF(#REF!="","",CONCATENATE($C382," ",#REF!," ",MID(#REF!,10,5))))</f>
        <v>#REF!</v>
      </c>
      <c r="AL382" s="20" t="str">
        <f t="shared" ca="1" si="328"/>
        <v>Ср 25.11.20 18.40 ДОТ)</v>
      </c>
      <c r="AM382" s="20" t="str">
        <f t="shared" si="328"/>
        <v/>
      </c>
      <c r="AN382" s="11" t="str">
        <f t="shared" ca="1" si="326"/>
        <v>Нестеров</v>
      </c>
      <c r="AO382" s="10" t="str">
        <f t="shared" ca="1" si="344"/>
        <v>Ср 25.11.20  8.00 П-410 Нестеров</v>
      </c>
      <c r="AP382" s="10" t="str">
        <f t="shared" ca="1" si="344"/>
        <v>Ср 25.11.20  9.40 П-410 Нестеров</v>
      </c>
      <c r="AQ382" s="10" t="str">
        <f t="shared" ca="1" si="344"/>
        <v>Ср 25.11.20 11.20 ДОТ) Нестеров</v>
      </c>
      <c r="AR382" s="10" t="str">
        <f t="shared" ca="1" si="344"/>
        <v/>
      </c>
      <c r="AS382" s="10" t="str">
        <f t="shared" ca="1" si="344"/>
        <v>Ср 25.11.20 13.30 К 306 Нестеров</v>
      </c>
      <c r="AT382" s="10" t="str">
        <f t="shared" ca="1" si="341"/>
        <v/>
      </c>
      <c r="AU382" s="10" t="str">
        <f t="shared" ca="1" si="341"/>
        <v>Ср 25.11.20 17.00 ДОТ) Нестеров</v>
      </c>
      <c r="AV382" s="10" t="e">
        <f t="shared" si="341"/>
        <v>#REF!</v>
      </c>
      <c r="AW382" s="10" t="str">
        <f t="shared" ca="1" si="341"/>
        <v>Ср 25.11.20 18.40 ДОТ) Нестеров</v>
      </c>
      <c r="AX382" s="10" t="str">
        <f t="shared" si="341"/>
        <v/>
      </c>
      <c r="AZ382" s="12">
        <f t="shared" ca="1" si="345"/>
        <v>382</v>
      </c>
      <c r="BA382" s="12">
        <f t="shared" ca="1" si="345"/>
        <v>382</v>
      </c>
      <c r="BB382" s="12">
        <f t="shared" ca="1" si="345"/>
        <v>382</v>
      </c>
      <c r="BC382" s="12" t="str">
        <f t="shared" ca="1" si="345"/>
        <v/>
      </c>
      <c r="BD382" s="12">
        <f t="shared" ca="1" si="345"/>
        <v>382</v>
      </c>
      <c r="BE382" s="12" t="str">
        <f t="shared" ca="1" si="342"/>
        <v/>
      </c>
      <c r="BF382" s="12">
        <f t="shared" ca="1" si="342"/>
        <v>382</v>
      </c>
      <c r="BG382" s="12" t="e">
        <f t="shared" si="342"/>
        <v>#REF!</v>
      </c>
      <c r="BH382" s="12">
        <f t="shared" ca="1" si="342"/>
        <v>382</v>
      </c>
      <c r="BI382" s="12" t="str">
        <f t="shared" si="342"/>
        <v/>
      </c>
    </row>
    <row r="383" spans="1:61" ht="23.25" customHeight="1" x14ac:dyDescent="0.2">
      <c r="A383" s="1">
        <f ca="1">IF(COUNTIF($D383:$L383," ")=10,"",IF(VLOOKUP(MAX($A$1:A382),$A$1:C382,3,FALSE)=0,"",MAX($A$1:A382)+1))</f>
        <v>383</v>
      </c>
      <c r="B383" s="13" t="str">
        <f>$B379</f>
        <v>Нестеров А.А.</v>
      </c>
      <c r="C383" s="2" t="str">
        <f ca="1">IF($B383="","",$R$5)</f>
        <v>Чт 26.11.20</v>
      </c>
      <c r="D383" s="23" t="str">
        <f t="shared" ref="D383:K383" ca="1" si="385">IF($B383&gt;"",IF(ISERROR(SEARCH($B383,S$5))," ",MID(S$5,FIND("%курс ",S$5,FIND($B383,S$5))+6,7)&amp;"
("&amp;MID(S$5,FIND("ауд.",S$5,FIND($B383,S$5))+4,FIND("№",S$5,FIND("ауд.",S$5,FIND($B383,S$5)))-(FIND("ауд.",S$5,FIND($B383,S$5))+4))&amp;")"),"")</f>
        <v xml:space="preserve"> </v>
      </c>
      <c r="E383" s="23" t="str">
        <f t="shared" ca="1" si="385"/>
        <v>П -9 -4
(К 306)</v>
      </c>
      <c r="F383" s="23" t="str">
        <f t="shared" ca="1" si="385"/>
        <v>С -11-2
(ДОТ)</v>
      </c>
      <c r="G383" s="23" t="str">
        <f t="shared" ca="1" si="385"/>
        <v xml:space="preserve"> </v>
      </c>
      <c r="H383" s="23" t="str">
        <f t="shared" ca="1" si="385"/>
        <v>П -11-3
(К 306)</v>
      </c>
      <c r="I383" s="23" t="str">
        <f t="shared" ca="1" si="385"/>
        <v>СА -9-2
(ДОТ)</v>
      </c>
      <c r="J383" s="23" t="str">
        <f t="shared" ca="1" si="385"/>
        <v>СА -9-2
(ДОТ)</v>
      </c>
      <c r="K383" s="23" t="str">
        <f t="shared" ca="1" si="385"/>
        <v xml:space="preserve"> </v>
      </c>
      <c r="L383" s="23"/>
      <c r="M383" s="25"/>
      <c r="AD383" s="20" t="str">
        <f t="shared" ca="1" si="382"/>
        <v/>
      </c>
      <c r="AE383" s="20" t="str">
        <f t="shared" ca="1" si="382"/>
        <v>Чт 26.11.20  9.40 К 306</v>
      </c>
      <c r="AF383" s="20" t="str">
        <f t="shared" ca="1" si="382"/>
        <v>Чт 26.11.20 11.20 ДОТ)</v>
      </c>
      <c r="AG383" s="20" t="str">
        <f t="shared" ca="1" si="382"/>
        <v/>
      </c>
      <c r="AH383" s="20" t="str">
        <f t="shared" ca="1" si="382"/>
        <v>Чт 26.11.20 13.30 К 306</v>
      </c>
      <c r="AI383" s="20" t="str">
        <f t="shared" ca="1" si="382"/>
        <v>Чт 26.11.20 15.10 ДОТ)</v>
      </c>
      <c r="AJ383" s="20" t="str">
        <f t="shared" ca="1" si="382"/>
        <v>Чт 26.11.20 17.00 ДОТ)</v>
      </c>
      <c r="AK383" s="20" t="e">
        <f>IF(#REF!=" ","",IF(#REF!="","",CONCATENATE($C383," ",#REF!," ",MID(#REF!,10,5))))</f>
        <v>#REF!</v>
      </c>
      <c r="AL383" s="20" t="str">
        <f t="shared" ca="1" si="328"/>
        <v/>
      </c>
      <c r="AM383" s="20" t="str">
        <f t="shared" si="328"/>
        <v/>
      </c>
      <c r="AN383" s="11" t="str">
        <f t="shared" ca="1" si="326"/>
        <v>Нестеров</v>
      </c>
      <c r="AO383" s="10" t="str">
        <f t="shared" ca="1" si="344"/>
        <v/>
      </c>
      <c r="AP383" s="10" t="str">
        <f t="shared" ca="1" si="344"/>
        <v>Чт 26.11.20  9.40 К 306 Нестеров</v>
      </c>
      <c r="AQ383" s="10" t="str">
        <f t="shared" ca="1" si="344"/>
        <v>Чт 26.11.20 11.20 ДОТ) Нестеров</v>
      </c>
      <c r="AR383" s="10" t="str">
        <f t="shared" ca="1" si="344"/>
        <v/>
      </c>
      <c r="AS383" s="10" t="str">
        <f t="shared" ca="1" si="344"/>
        <v>Чт 26.11.20 13.30 К 306 Нестеров</v>
      </c>
      <c r="AT383" s="10" t="str">
        <f t="shared" ca="1" si="341"/>
        <v>Чт 26.11.20 15.10 ДОТ) Нестеров</v>
      </c>
      <c r="AU383" s="10" t="str">
        <f t="shared" ca="1" si="341"/>
        <v>Чт 26.11.20 17.00 ДОТ) Нестеров</v>
      </c>
      <c r="AV383" s="10" t="e">
        <f t="shared" si="341"/>
        <v>#REF!</v>
      </c>
      <c r="AW383" s="10" t="str">
        <f t="shared" ca="1" si="341"/>
        <v/>
      </c>
      <c r="AX383" s="10" t="str">
        <f t="shared" si="341"/>
        <v/>
      </c>
      <c r="AZ383" s="12" t="str">
        <f t="shared" ca="1" si="345"/>
        <v/>
      </c>
      <c r="BA383" s="12">
        <f t="shared" ca="1" si="345"/>
        <v>383</v>
      </c>
      <c r="BB383" s="12">
        <f t="shared" ca="1" si="345"/>
        <v>383</v>
      </c>
      <c r="BC383" s="12" t="str">
        <f t="shared" ca="1" si="345"/>
        <v/>
      </c>
      <c r="BD383" s="12">
        <f t="shared" ca="1" si="345"/>
        <v>383</v>
      </c>
      <c r="BE383" s="12">
        <f t="shared" ca="1" si="342"/>
        <v>383</v>
      </c>
      <c r="BF383" s="12">
        <f t="shared" ca="1" si="342"/>
        <v>383</v>
      </c>
      <c r="BG383" s="12" t="e">
        <f t="shared" si="342"/>
        <v>#REF!</v>
      </c>
      <c r="BH383" s="12" t="str">
        <f t="shared" ca="1" si="342"/>
        <v/>
      </c>
      <c r="BI383" s="12" t="str">
        <f t="shared" si="342"/>
        <v/>
      </c>
    </row>
    <row r="384" spans="1:61" ht="23.25" customHeight="1" x14ac:dyDescent="0.2">
      <c r="A384" s="1">
        <f ca="1">IF(COUNTIF($D384:$L384," ")=10,"",IF(VLOOKUP(MAX($A$1:A383),$A$1:C383,3,FALSE)=0,"",MAX($A$1:A383)+1))</f>
        <v>384</v>
      </c>
      <c r="B384" s="13" t="str">
        <f>$B379</f>
        <v>Нестеров А.А.</v>
      </c>
      <c r="C384" s="2" t="str">
        <f ca="1">IF($B384="","",$R$6)</f>
        <v>Пт 27.11.20</v>
      </c>
      <c r="D384" s="23" t="str">
        <f t="shared" ref="D384:K384" ca="1" si="386">IF($B384&gt;"",IF(ISERROR(SEARCH($B384,S$6))," ",MID(S$6,FIND("%курс ",S$6,FIND($B384,S$6))+6,7)&amp;"
("&amp;MID(S$6,FIND("ауд.",S$6,FIND($B384,S$6))+4,FIND("№",S$6,FIND("ауд.",S$6,FIND($B384,S$6)))-(FIND("ауд.",S$6,FIND($B384,S$6))+4))&amp;")"),"")</f>
        <v xml:space="preserve"> </v>
      </c>
      <c r="E384" s="23" t="str">
        <f t="shared" ca="1" si="386"/>
        <v>С -11-2
(ДОТ)</v>
      </c>
      <c r="F384" s="23" t="str">
        <f t="shared" ca="1" si="386"/>
        <v>П -11-3
(П-206)</v>
      </c>
      <c r="G384" s="23" t="str">
        <f t="shared" ca="1" si="386"/>
        <v xml:space="preserve"> </v>
      </c>
      <c r="H384" s="23" t="str">
        <f t="shared" ca="1" si="386"/>
        <v xml:space="preserve"> </v>
      </c>
      <c r="I384" s="23" t="str">
        <f t="shared" ca="1" si="386"/>
        <v>СА -9-2
(ДОТ)</v>
      </c>
      <c r="J384" s="23" t="str">
        <f t="shared" ca="1" si="386"/>
        <v xml:space="preserve"> </v>
      </c>
      <c r="K384" s="23" t="str">
        <f t="shared" ca="1" si="386"/>
        <v xml:space="preserve"> </v>
      </c>
      <c r="L384" s="23"/>
      <c r="M384" s="25"/>
      <c r="AD384" s="20" t="str">
        <f t="shared" ca="1" si="382"/>
        <v/>
      </c>
      <c r="AE384" s="20" t="str">
        <f t="shared" ca="1" si="382"/>
        <v>Пт 27.11.20  9.40 ДОТ)</v>
      </c>
      <c r="AF384" s="20" t="str">
        <f t="shared" ca="1" si="382"/>
        <v>Пт 27.11.20 11.20 П-206</v>
      </c>
      <c r="AG384" s="20" t="str">
        <f t="shared" ca="1" si="382"/>
        <v/>
      </c>
      <c r="AH384" s="20" t="str">
        <f t="shared" ca="1" si="382"/>
        <v/>
      </c>
      <c r="AI384" s="20" t="str">
        <f t="shared" ca="1" si="382"/>
        <v>Пт 27.11.20 15.10 ДОТ)</v>
      </c>
      <c r="AJ384" s="20" t="str">
        <f t="shared" ca="1" si="382"/>
        <v/>
      </c>
      <c r="AK384" s="20" t="e">
        <f>IF(#REF!=" ","",IF(#REF!="","",CONCATENATE($C384," ",#REF!," ",MID(#REF!,10,5))))</f>
        <v>#REF!</v>
      </c>
      <c r="AL384" s="20" t="str">
        <f t="shared" ca="1" si="328"/>
        <v/>
      </c>
      <c r="AM384" s="20" t="str">
        <f t="shared" si="328"/>
        <v/>
      </c>
      <c r="AN384" s="11" t="str">
        <f t="shared" ca="1" si="326"/>
        <v>Нестеров</v>
      </c>
      <c r="AO384" s="10" t="str">
        <f t="shared" ca="1" si="344"/>
        <v/>
      </c>
      <c r="AP384" s="10" t="str">
        <f t="shared" ca="1" si="344"/>
        <v>Пт 27.11.20  9.40 ДОТ) Нестеров</v>
      </c>
      <c r="AQ384" s="10" t="str">
        <f t="shared" ca="1" si="344"/>
        <v>Пт 27.11.20 11.20 П-206 Нестеров</v>
      </c>
      <c r="AR384" s="10" t="str">
        <f t="shared" ca="1" si="344"/>
        <v/>
      </c>
      <c r="AS384" s="10" t="str">
        <f t="shared" ca="1" si="344"/>
        <v/>
      </c>
      <c r="AT384" s="10" t="str">
        <f t="shared" ca="1" si="341"/>
        <v>Пт 27.11.20 15.10 ДОТ) Нестеров</v>
      </c>
      <c r="AU384" s="10" t="str">
        <f t="shared" ca="1" si="341"/>
        <v/>
      </c>
      <c r="AV384" s="10" t="e">
        <f t="shared" si="341"/>
        <v>#REF!</v>
      </c>
      <c r="AW384" s="10" t="str">
        <f t="shared" ca="1" si="341"/>
        <v/>
      </c>
      <c r="AX384" s="10" t="str">
        <f t="shared" si="341"/>
        <v/>
      </c>
      <c r="AZ384" s="12" t="str">
        <f t="shared" ca="1" si="345"/>
        <v/>
      </c>
      <c r="BA384" s="12">
        <f t="shared" ca="1" si="345"/>
        <v>384</v>
      </c>
      <c r="BB384" s="12">
        <f t="shared" ca="1" si="345"/>
        <v>384</v>
      </c>
      <c r="BC384" s="12" t="str">
        <f t="shared" ca="1" si="345"/>
        <v/>
      </c>
      <c r="BD384" s="12" t="str">
        <f t="shared" ca="1" si="345"/>
        <v/>
      </c>
      <c r="BE384" s="12">
        <f t="shared" ca="1" si="342"/>
        <v>384</v>
      </c>
      <c r="BF384" s="12" t="str">
        <f t="shared" ca="1" si="342"/>
        <v/>
      </c>
      <c r="BG384" s="12" t="e">
        <f t="shared" si="342"/>
        <v>#REF!</v>
      </c>
      <c r="BH384" s="12" t="str">
        <f t="shared" ca="1" si="342"/>
        <v/>
      </c>
      <c r="BI384" s="12" t="str">
        <f t="shared" si="342"/>
        <v/>
      </c>
    </row>
    <row r="385" spans="1:61" ht="23.25" customHeight="1" x14ac:dyDescent="0.2">
      <c r="A385" s="1">
        <f ca="1">IF(COUNTIF($D385:$L385," ")=10,"",IF(VLOOKUP(MAX($A$1:A384),$A$1:C384,3,FALSE)=0,"",MAX($A$1:A384)+1))</f>
        <v>385</v>
      </c>
      <c r="B385" s="13" t="str">
        <f>$B379</f>
        <v>Нестеров А.А.</v>
      </c>
      <c r="C385" s="2" t="str">
        <f ca="1">IF($B385="","",$R$7)</f>
        <v>Сб 28.11.20</v>
      </c>
      <c r="D385" s="23" t="str">
        <f t="shared" ref="D385:K385" ca="1" si="387">IF($B385&gt;"",IF(ISERROR(SEARCH($B385,S$7))," ",MID(S$7,FIND("%курс ",S$7,FIND($B385,S$7))+6,7)&amp;"
("&amp;MID(S$7,FIND("ауд.",S$7,FIND($B385,S$7))+4,FIND("№",S$7,FIND("ауд.",S$7,FIND($B385,S$7)))-(FIND("ауд.",S$7,FIND($B385,S$7))+4))&amp;")"),"")</f>
        <v xml:space="preserve"> </v>
      </c>
      <c r="E385" s="23" t="s">
        <v>2</v>
      </c>
      <c r="F385" s="23" t="str">
        <f t="shared" ca="1" si="387"/>
        <v>П -11-3
(К 103)</v>
      </c>
      <c r="G385" s="23" t="str">
        <f t="shared" ca="1" si="387"/>
        <v xml:space="preserve"> </v>
      </c>
      <c r="H385" s="23" t="str">
        <f t="shared" ca="1" si="387"/>
        <v xml:space="preserve"> </v>
      </c>
      <c r="I385" s="23" t="str">
        <f t="shared" ca="1" si="387"/>
        <v xml:space="preserve"> </v>
      </c>
      <c r="J385" s="23" t="str">
        <f t="shared" ca="1" si="387"/>
        <v xml:space="preserve"> </v>
      </c>
      <c r="K385" s="23" t="str">
        <f t="shared" ca="1" si="387"/>
        <v xml:space="preserve"> </v>
      </c>
      <c r="L385" s="23"/>
      <c r="M385" s="25"/>
      <c r="AD385" s="20" t="str">
        <f t="shared" ca="1" si="382"/>
        <v/>
      </c>
      <c r="AE385" s="20" t="str">
        <f t="shared" ca="1" si="382"/>
        <v xml:space="preserve">Сб 28.11.20  9.40   (К </v>
      </c>
      <c r="AF385" s="20" t="str">
        <f t="shared" ca="1" si="382"/>
        <v>Сб 28.11.20 11.20 К 103</v>
      </c>
      <c r="AG385" s="20" t="str">
        <f t="shared" ca="1" si="382"/>
        <v/>
      </c>
      <c r="AH385" s="20" t="str">
        <f t="shared" ca="1" si="382"/>
        <v/>
      </c>
      <c r="AI385" s="20" t="str">
        <f t="shared" ca="1" si="382"/>
        <v/>
      </c>
      <c r="AJ385" s="20" t="str">
        <f t="shared" ca="1" si="382"/>
        <v/>
      </c>
      <c r="AK385" s="20" t="e">
        <f>IF(#REF!=" ","",IF(#REF!="","",CONCATENATE($C385," ",#REF!," ",MID(#REF!,10,5))))</f>
        <v>#REF!</v>
      </c>
      <c r="AL385" s="20" t="str">
        <f t="shared" ca="1" si="328"/>
        <v/>
      </c>
      <c r="AM385" s="20" t="str">
        <f t="shared" si="328"/>
        <v/>
      </c>
      <c r="AN385" s="11" t="str">
        <f t="shared" ca="1" si="326"/>
        <v>Нестеров</v>
      </c>
      <c r="AO385" s="10" t="str">
        <f t="shared" ca="1" si="344"/>
        <v/>
      </c>
      <c r="AP385" s="10" t="str">
        <f t="shared" ca="1" si="344"/>
        <v>Сб 28.11.20  9.40   (К  Нестеров</v>
      </c>
      <c r="AQ385" s="10" t="str">
        <f t="shared" ca="1" si="344"/>
        <v>Сб 28.11.20 11.20 К 103 Нестеров</v>
      </c>
      <c r="AR385" s="10" t="str">
        <f t="shared" ca="1" si="344"/>
        <v/>
      </c>
      <c r="AS385" s="10" t="str">
        <f t="shared" ca="1" si="344"/>
        <v/>
      </c>
      <c r="AT385" s="10" t="str">
        <f t="shared" ca="1" si="341"/>
        <v/>
      </c>
      <c r="AU385" s="10" t="str">
        <f t="shared" ca="1" si="341"/>
        <v/>
      </c>
      <c r="AV385" s="10" t="e">
        <f t="shared" si="341"/>
        <v>#REF!</v>
      </c>
      <c r="AW385" s="10" t="str">
        <f t="shared" ca="1" si="341"/>
        <v/>
      </c>
      <c r="AX385" s="10" t="str">
        <f t="shared" si="341"/>
        <v/>
      </c>
      <c r="AZ385" s="12" t="str">
        <f t="shared" ca="1" si="345"/>
        <v/>
      </c>
      <c r="BA385" s="12">
        <f t="shared" ca="1" si="345"/>
        <v>385</v>
      </c>
      <c r="BB385" s="12">
        <f t="shared" ca="1" si="345"/>
        <v>385</v>
      </c>
      <c r="BC385" s="12" t="str">
        <f t="shared" ca="1" si="345"/>
        <v/>
      </c>
      <c r="BD385" s="12" t="str">
        <f t="shared" ca="1" si="345"/>
        <v/>
      </c>
      <c r="BE385" s="12" t="str">
        <f t="shared" ca="1" si="342"/>
        <v/>
      </c>
      <c r="BF385" s="12" t="str">
        <f t="shared" ca="1" si="342"/>
        <v/>
      </c>
      <c r="BG385" s="12" t="e">
        <f t="shared" si="342"/>
        <v>#REF!</v>
      </c>
      <c r="BH385" s="12" t="str">
        <f t="shared" ca="1" si="342"/>
        <v/>
      </c>
      <c r="BI385" s="12" t="str">
        <f t="shared" si="342"/>
        <v/>
      </c>
    </row>
    <row r="386" spans="1:61" ht="23.25" customHeight="1" x14ac:dyDescent="0.2">
      <c r="A386" s="1">
        <f ca="1">IF(COUNTIF($D386:$L386," ")=10,"",IF(VLOOKUP(MAX($A$1:A385),$A$1:C385,3,FALSE)=0,"",MAX($A$1:A385)+1))</f>
        <v>386</v>
      </c>
      <c r="B386" s="13" t="str">
        <f>$B379</f>
        <v>Нестеров А.А.</v>
      </c>
      <c r="C386" s="2" t="str">
        <f ca="1">IF($B386="","",$R$8)</f>
        <v>Вс 29.11.20</v>
      </c>
      <c r="D386" s="23" t="str">
        <f t="shared" ref="D386:K386" ca="1" si="388">IF($B386&gt;"",IF(ISERROR(SEARCH($B386,S$8))," ",MID(S$8,FIND("%курс ",S$8,FIND($B386,S$8))+6,7)&amp;"
("&amp;MID(S$8,FIND("ауд.",S$8,FIND($B386,S$8))+4,FIND("№",S$8,FIND("ауд.",S$8,FIND($B386,S$8)))-(FIND("ауд.",S$8,FIND($B386,S$8))+4))&amp;")"),"")</f>
        <v xml:space="preserve"> </v>
      </c>
      <c r="E386" s="23" t="str">
        <f t="shared" ca="1" si="388"/>
        <v xml:space="preserve"> </v>
      </c>
      <c r="F386" s="23" t="str">
        <f t="shared" ca="1" si="388"/>
        <v xml:space="preserve"> </v>
      </c>
      <c r="G386" s="23" t="str">
        <f t="shared" ca="1" si="388"/>
        <v xml:space="preserve"> </v>
      </c>
      <c r="H386" s="23" t="str">
        <f t="shared" ca="1" si="388"/>
        <v xml:space="preserve"> </v>
      </c>
      <c r="I386" s="23" t="str">
        <f t="shared" ca="1" si="388"/>
        <v xml:space="preserve"> </v>
      </c>
      <c r="J386" s="23" t="str">
        <f t="shared" ca="1" si="388"/>
        <v xml:space="preserve"> </v>
      </c>
      <c r="K386" s="23" t="str">
        <f t="shared" ca="1" si="388"/>
        <v xml:space="preserve"> </v>
      </c>
      <c r="L386" s="23"/>
      <c r="M386" s="17"/>
      <c r="AD386" s="20" t="str">
        <f t="shared" ca="1" si="382"/>
        <v/>
      </c>
      <c r="AE386" s="20" t="str">
        <f t="shared" ca="1" si="382"/>
        <v/>
      </c>
      <c r="AF386" s="20" t="str">
        <f t="shared" ca="1" si="382"/>
        <v/>
      </c>
      <c r="AG386" s="20" t="str">
        <f t="shared" ca="1" si="382"/>
        <v/>
      </c>
      <c r="AH386" s="20" t="str">
        <f t="shared" ca="1" si="382"/>
        <v/>
      </c>
      <c r="AI386" s="20" t="str">
        <f t="shared" ca="1" si="382"/>
        <v/>
      </c>
      <c r="AJ386" s="20" t="str">
        <f t="shared" ca="1" si="382"/>
        <v/>
      </c>
      <c r="AK386" s="20" t="e">
        <f>IF(#REF!=" ","",IF(#REF!="","",CONCATENATE($C386," ",#REF!," ",MID(#REF!,10,5))))</f>
        <v>#REF!</v>
      </c>
      <c r="AL386" s="20" t="str">
        <f t="shared" ca="1" si="328"/>
        <v/>
      </c>
      <c r="AM386" s="20" t="str">
        <f t="shared" si="328"/>
        <v/>
      </c>
      <c r="AN386" s="11" t="str">
        <f t="shared" ref="AN386:AN449" ca="1" si="389">IF(COUNTBLANK(AD386:AM386)=10,"",MID($B386,1,FIND(" ",$B386)-1))</f>
        <v>Нестеров</v>
      </c>
      <c r="AO386" s="10" t="str">
        <f t="shared" ca="1" si="344"/>
        <v/>
      </c>
      <c r="AP386" s="10" t="str">
        <f t="shared" ca="1" si="344"/>
        <v/>
      </c>
      <c r="AQ386" s="10" t="str">
        <f t="shared" ca="1" si="344"/>
        <v/>
      </c>
      <c r="AR386" s="10" t="str">
        <f t="shared" ca="1" si="344"/>
        <v/>
      </c>
      <c r="AS386" s="10" t="str">
        <f t="shared" ca="1" si="344"/>
        <v/>
      </c>
      <c r="AT386" s="10" t="str">
        <f t="shared" ca="1" si="341"/>
        <v/>
      </c>
      <c r="AU386" s="10" t="str">
        <f t="shared" ca="1" si="341"/>
        <v/>
      </c>
      <c r="AV386" s="10" t="e">
        <f t="shared" si="341"/>
        <v>#REF!</v>
      </c>
      <c r="AW386" s="10" t="str">
        <f t="shared" ca="1" si="341"/>
        <v/>
      </c>
      <c r="AX386" s="10" t="str">
        <f t="shared" si="341"/>
        <v/>
      </c>
      <c r="AZ386" s="12" t="str">
        <f t="shared" ca="1" si="345"/>
        <v/>
      </c>
      <c r="BA386" s="12" t="str">
        <f t="shared" ca="1" si="345"/>
        <v/>
      </c>
      <c r="BB386" s="12" t="str">
        <f t="shared" ca="1" si="345"/>
        <v/>
      </c>
      <c r="BC386" s="12" t="str">
        <f t="shared" ca="1" si="345"/>
        <v/>
      </c>
      <c r="BD386" s="12" t="str">
        <f t="shared" ca="1" si="345"/>
        <v/>
      </c>
      <c r="BE386" s="12" t="str">
        <f t="shared" ca="1" si="342"/>
        <v/>
      </c>
      <c r="BF386" s="12" t="str">
        <f t="shared" ca="1" si="342"/>
        <v/>
      </c>
      <c r="BG386" s="12" t="e">
        <f t="shared" si="342"/>
        <v>#REF!</v>
      </c>
      <c r="BH386" s="12" t="str">
        <f t="shared" ca="1" si="342"/>
        <v/>
      </c>
      <c r="BI386" s="12" t="str">
        <f t="shared" si="342"/>
        <v/>
      </c>
    </row>
    <row r="387" spans="1:61" ht="23.25" customHeight="1" x14ac:dyDescent="0.2">
      <c r="A387" s="1">
        <f ca="1">IF(COUNTIF($D387:$L387," ")=10,"",IF(VLOOKUP(MAX($A$1:A386),$A$1:C386,3,FALSE)=0,"",MAX($A$1:A386)+1))</f>
        <v>387</v>
      </c>
      <c r="C387" s="2"/>
      <c r="D387" s="23"/>
      <c r="E387" s="23"/>
      <c r="F387" s="23"/>
      <c r="G387" s="23"/>
      <c r="H387" s="23"/>
      <c r="I387" s="23"/>
      <c r="J387" s="23"/>
      <c r="K387" s="23"/>
      <c r="L387" s="23"/>
      <c r="M387" s="25"/>
      <c r="AD387" s="20"/>
      <c r="AE387" s="20"/>
      <c r="AF387" s="20"/>
      <c r="AG387" s="20"/>
      <c r="AH387" s="20"/>
      <c r="AI387" s="20"/>
      <c r="AJ387" s="20"/>
      <c r="AK387" s="20"/>
      <c r="AL387" s="20"/>
      <c r="AM387" s="20"/>
      <c r="AN387" s="11" t="str">
        <f t="shared" si="389"/>
        <v/>
      </c>
      <c r="AO387" s="10" t="str">
        <f t="shared" si="344"/>
        <v/>
      </c>
      <c r="AP387" s="10" t="str">
        <f t="shared" si="344"/>
        <v/>
      </c>
      <c r="AQ387" s="10" t="str">
        <f t="shared" si="344"/>
        <v/>
      </c>
      <c r="AR387" s="10" t="str">
        <f t="shared" si="344"/>
        <v/>
      </c>
      <c r="AS387" s="10" t="str">
        <f t="shared" si="344"/>
        <v/>
      </c>
      <c r="AT387" s="10" t="str">
        <f t="shared" si="341"/>
        <v/>
      </c>
      <c r="AU387" s="10" t="str">
        <f t="shared" si="341"/>
        <v/>
      </c>
      <c r="AV387" s="10" t="str">
        <f t="shared" si="341"/>
        <v/>
      </c>
      <c r="AW387" s="10" t="str">
        <f t="shared" si="341"/>
        <v/>
      </c>
      <c r="AX387" s="10" t="str">
        <f t="shared" si="341"/>
        <v/>
      </c>
      <c r="AZ387" s="12" t="str">
        <f t="shared" si="345"/>
        <v/>
      </c>
      <c r="BA387" s="12" t="str">
        <f t="shared" si="345"/>
        <v/>
      </c>
      <c r="BB387" s="12" t="str">
        <f t="shared" si="345"/>
        <v/>
      </c>
      <c r="BC387" s="12" t="str">
        <f t="shared" si="345"/>
        <v/>
      </c>
      <c r="BD387" s="12" t="str">
        <f t="shared" si="345"/>
        <v/>
      </c>
      <c r="BE387" s="12" t="str">
        <f t="shared" si="342"/>
        <v/>
      </c>
      <c r="BF387" s="12" t="str">
        <f t="shared" si="342"/>
        <v/>
      </c>
      <c r="BG387" s="12" t="str">
        <f t="shared" si="342"/>
        <v/>
      </c>
      <c r="BH387" s="12" t="str">
        <f t="shared" si="342"/>
        <v/>
      </c>
      <c r="BI387" s="12" t="str">
        <f t="shared" si="342"/>
        <v/>
      </c>
    </row>
    <row r="388" spans="1:61" ht="23.25" customHeight="1" x14ac:dyDescent="0.2">
      <c r="A388" s="1">
        <f ca="1">IF(COUNTIF($D389:$L395," ")=70,"",MAX($A$1:A387)+1)</f>
        <v>388</v>
      </c>
      <c r="B388" s="2" t="str">
        <f>IF($C388="","",$C388)</f>
        <v>Неупокоева О.В.</v>
      </c>
      <c r="C388" s="3" t="str">
        <f>IF(ISERROR(VLOOKUP((ROW()-1)/9+1,'[1]Преподавательский состав'!$A$2:$B$181,2,FALSE)),"",VLOOKUP((ROW()-1)/9+1,'[1]Преподавательский состав'!$A$2:$B$181,2,FALSE))</f>
        <v>Неупокоева О.В.</v>
      </c>
      <c r="D388" s="3" t="str">
        <f>IF($C388="","",T(" 8.00"))</f>
        <v xml:space="preserve"> 8.00</v>
      </c>
      <c r="E388" s="3" t="str">
        <f>IF($C388="","",T(" 9.40"))</f>
        <v xml:space="preserve"> 9.40</v>
      </c>
      <c r="F388" s="3" t="str">
        <f>IF($C388="","",T("11.20"))</f>
        <v>11.20</v>
      </c>
      <c r="G388" s="4" t="str">
        <f>IF($C388="","",T(""))</f>
        <v/>
      </c>
      <c r="H388" s="4" t="str">
        <f>IF($C388="","",T("13.30"))</f>
        <v>13.30</v>
      </c>
      <c r="I388" s="4" t="str">
        <f>IF($C388="","",T("15.10"))</f>
        <v>15.10</v>
      </c>
      <c r="J388" s="3" t="str">
        <f>IF($C388="","",T("17.00"))</f>
        <v>17.00</v>
      </c>
      <c r="K388" s="3" t="str">
        <f>IF($C388="","",T("18.40"))</f>
        <v>18.40</v>
      </c>
      <c r="L388" s="3"/>
      <c r="M388" s="25"/>
      <c r="AD388" s="20"/>
      <c r="AE388" s="20"/>
      <c r="AF388" s="20"/>
      <c r="AG388" s="20"/>
      <c r="AH388" s="20"/>
      <c r="AI388" s="20"/>
      <c r="AJ388" s="20"/>
      <c r="AK388" s="20"/>
      <c r="AL388" s="20"/>
      <c r="AM388" s="20"/>
      <c r="AN388" s="11" t="str">
        <f t="shared" si="389"/>
        <v/>
      </c>
      <c r="AO388" s="10" t="str">
        <f t="shared" si="344"/>
        <v/>
      </c>
      <c r="AP388" s="10" t="str">
        <f t="shared" si="344"/>
        <v/>
      </c>
      <c r="AQ388" s="10" t="str">
        <f t="shared" si="344"/>
        <v/>
      </c>
      <c r="AR388" s="10" t="str">
        <f t="shared" si="344"/>
        <v/>
      </c>
      <c r="AS388" s="10" t="str">
        <f t="shared" si="344"/>
        <v/>
      </c>
      <c r="AT388" s="10" t="str">
        <f t="shared" ref="AT388:AX451" si="390">IF(AI388="","",CONCATENATE(AI388," ",$AN388))</f>
        <v/>
      </c>
      <c r="AU388" s="10" t="str">
        <f t="shared" si="390"/>
        <v/>
      </c>
      <c r="AV388" s="10" t="str">
        <f t="shared" si="390"/>
        <v/>
      </c>
      <c r="AW388" s="10" t="str">
        <f t="shared" si="390"/>
        <v/>
      </c>
      <c r="AX388" s="10" t="str">
        <f t="shared" si="390"/>
        <v/>
      </c>
      <c r="AZ388" s="12" t="str">
        <f t="shared" si="345"/>
        <v/>
      </c>
      <c r="BA388" s="12" t="str">
        <f t="shared" si="345"/>
        <v/>
      </c>
      <c r="BB388" s="12" t="str">
        <f t="shared" si="345"/>
        <v/>
      </c>
      <c r="BC388" s="12" t="str">
        <f t="shared" si="345"/>
        <v/>
      </c>
      <c r="BD388" s="12" t="str">
        <f t="shared" si="345"/>
        <v/>
      </c>
      <c r="BE388" s="12" t="str">
        <f t="shared" ref="BE388:BI451" si="391">IF(AI388="","",ROW())</f>
        <v/>
      </c>
      <c r="BF388" s="12" t="str">
        <f t="shared" si="391"/>
        <v/>
      </c>
      <c r="BG388" s="12" t="str">
        <f t="shared" si="391"/>
        <v/>
      </c>
      <c r="BH388" s="12" t="str">
        <f t="shared" si="391"/>
        <v/>
      </c>
      <c r="BI388" s="12" t="str">
        <f t="shared" si="391"/>
        <v/>
      </c>
    </row>
    <row r="389" spans="1:61" ht="23.25" customHeight="1" x14ac:dyDescent="0.2">
      <c r="A389" s="1">
        <f ca="1">IF(COUNTIF($D389:$L389," ")=10,"",IF(VLOOKUP(MAX($A$1:A388),$A$1:C388,3,FALSE)=0,"",MAX($A$1:A388)+1))</f>
        <v>389</v>
      </c>
      <c r="B389" s="13" t="str">
        <f>$B388</f>
        <v>Неупокоева О.В.</v>
      </c>
      <c r="C389" s="2" t="str">
        <f ca="1">IF($B389="","",$R$2)</f>
        <v>Пн 23.11.20</v>
      </c>
      <c r="D389" s="14" t="str">
        <f t="shared" ref="D389:K389" ca="1" si="392">IF($B389&gt;"",IF(ISERROR(SEARCH($B389,S$2))," ",MID(S$2,FIND("%курс ",S$2,FIND($B389,S$2))+6,7)&amp;"
("&amp;MID(S$2,FIND("ауд.",S$2,FIND($B389,S$2))+4,FIND("№",S$2,FIND("ауд.",S$2,FIND($B389,S$2)))-(FIND("ауд.",S$2,FIND($B389,S$2))+4))&amp;")"),"")</f>
        <v>П -9 -4
(П-206)</v>
      </c>
      <c r="E389" s="14" t="str">
        <f t="shared" ca="1" si="392"/>
        <v>П -9 -4
(П-402)</v>
      </c>
      <c r="F389" s="14" t="str">
        <f t="shared" ca="1" si="392"/>
        <v>СА-11-1
(П-201)</v>
      </c>
      <c r="G389" s="14" t="str">
        <f t="shared" ca="1" si="392"/>
        <v xml:space="preserve"> </v>
      </c>
      <c r="H389" s="14" t="str">
        <f t="shared" ca="1" si="392"/>
        <v>СА-11-1
(П-302)</v>
      </c>
      <c r="I389" s="14" t="str">
        <f t="shared" ca="1" si="392"/>
        <v xml:space="preserve"> </v>
      </c>
      <c r="J389" s="14" t="str">
        <f t="shared" ca="1" si="392"/>
        <v xml:space="preserve"> </v>
      </c>
      <c r="K389" s="14" t="str">
        <f t="shared" ca="1" si="392"/>
        <v xml:space="preserve"> </v>
      </c>
      <c r="L389" s="14"/>
      <c r="M389" s="25"/>
      <c r="AD389" s="20" t="str">
        <f t="shared" ref="AD389:AJ395" ca="1" si="393">IF(D389=" ","",IF(D389="","",CONCATENATE($C389," ",D$1," ",MID(D389,10,5))))</f>
        <v>Пн 23.11.20  8.00 П-206</v>
      </c>
      <c r="AE389" s="20" t="str">
        <f t="shared" ca="1" si="393"/>
        <v>Пн 23.11.20  9.40 П-402</v>
      </c>
      <c r="AF389" s="20" t="str">
        <f t="shared" ca="1" si="393"/>
        <v>Пн 23.11.20 11.20 П-201</v>
      </c>
      <c r="AG389" s="20" t="str">
        <f t="shared" ca="1" si="393"/>
        <v/>
      </c>
      <c r="AH389" s="20" t="str">
        <f t="shared" ca="1" si="393"/>
        <v>Пн 23.11.20 13.30 П-302</v>
      </c>
      <c r="AI389" s="20" t="str">
        <f t="shared" ca="1" si="393"/>
        <v/>
      </c>
      <c r="AJ389" s="20" t="str">
        <f t="shared" ca="1" si="393"/>
        <v/>
      </c>
      <c r="AK389" s="20" t="e">
        <f>IF(#REF!=" ","",IF(#REF!="","",CONCATENATE($C389," ",#REF!," ",MID(#REF!,10,5))))</f>
        <v>#REF!</v>
      </c>
      <c r="AL389" s="20" t="str">
        <f t="shared" ref="AL389:AM449" ca="1" si="394">IF(K389=" ","",IF(K389="","",CONCATENATE($C389," ",K$1," ",MID(K389,10,5))))</f>
        <v/>
      </c>
      <c r="AM389" s="20" t="str">
        <f t="shared" si="394"/>
        <v/>
      </c>
      <c r="AN389" s="11" t="str">
        <f t="shared" ca="1" si="389"/>
        <v>Неупокоева</v>
      </c>
      <c r="AO389" s="10" t="str">
        <f t="shared" ref="AO389:AS452" ca="1" si="395">IF(AD389="","",CONCATENATE(AD389," ",$AN389))</f>
        <v>Пн 23.11.20  8.00 П-206 Неупокоева</v>
      </c>
      <c r="AP389" s="10" t="str">
        <f t="shared" ca="1" si="395"/>
        <v>Пн 23.11.20  9.40 П-402 Неупокоева</v>
      </c>
      <c r="AQ389" s="10" t="str">
        <f t="shared" ca="1" si="395"/>
        <v>Пн 23.11.20 11.20 П-201 Неупокоева</v>
      </c>
      <c r="AR389" s="10" t="str">
        <f t="shared" ca="1" si="395"/>
        <v/>
      </c>
      <c r="AS389" s="10" t="str">
        <f t="shared" ca="1" si="395"/>
        <v>Пн 23.11.20 13.30 П-302 Неупокоева</v>
      </c>
      <c r="AT389" s="10" t="str">
        <f t="shared" ca="1" si="390"/>
        <v/>
      </c>
      <c r="AU389" s="10" t="str">
        <f t="shared" ca="1" si="390"/>
        <v/>
      </c>
      <c r="AV389" s="10" t="e">
        <f t="shared" si="390"/>
        <v>#REF!</v>
      </c>
      <c r="AW389" s="10" t="str">
        <f t="shared" ca="1" si="390"/>
        <v/>
      </c>
      <c r="AX389" s="10" t="str">
        <f t="shared" si="390"/>
        <v/>
      </c>
      <c r="AZ389" s="12">
        <f t="shared" ref="AZ389:BD452" ca="1" si="396">IF(AD389="","",ROW())</f>
        <v>389</v>
      </c>
      <c r="BA389" s="12">
        <f t="shared" ca="1" si="396"/>
        <v>389</v>
      </c>
      <c r="BB389" s="12">
        <f t="shared" ca="1" si="396"/>
        <v>389</v>
      </c>
      <c r="BC389" s="12" t="str">
        <f t="shared" ca="1" si="396"/>
        <v/>
      </c>
      <c r="BD389" s="12">
        <f t="shared" ca="1" si="396"/>
        <v>389</v>
      </c>
      <c r="BE389" s="12" t="str">
        <f t="shared" ca="1" si="391"/>
        <v/>
      </c>
      <c r="BF389" s="12" t="str">
        <f t="shared" ca="1" si="391"/>
        <v/>
      </c>
      <c r="BG389" s="12" t="e">
        <f t="shared" si="391"/>
        <v>#REF!</v>
      </c>
      <c r="BH389" s="12" t="str">
        <f t="shared" ca="1" si="391"/>
        <v/>
      </c>
      <c r="BI389" s="12" t="str">
        <f t="shared" si="391"/>
        <v/>
      </c>
    </row>
    <row r="390" spans="1:61" ht="23.25" customHeight="1" x14ac:dyDescent="0.2">
      <c r="A390" s="1">
        <f ca="1">IF(COUNTIF($D390:$L390," ")=10,"",IF(VLOOKUP(MAX($A$1:A389),$A$1:C389,3,FALSE)=0,"",MAX($A$1:A389)+1))</f>
        <v>390</v>
      </c>
      <c r="B390" s="13" t="str">
        <f>$B388</f>
        <v>Неупокоева О.В.</v>
      </c>
      <c r="C390" s="2" t="str">
        <f ca="1">IF($B390="","",$R$3)</f>
        <v>Вт 24.11.20</v>
      </c>
      <c r="D390" s="14" t="str">
        <f t="shared" ref="D390:K390" ca="1" si="397">IF($B390&gt;"",IF(ISERROR(SEARCH($B390,S$3))," ",MID(S$3,FIND("%курс ",S$3,FIND($B390,S$3))+6,7)&amp;"
("&amp;MID(S$3,FIND("ауд.",S$3,FIND($B390,S$3))+4,FIND("№",S$3,FIND("ауд.",S$3,FIND($B390,S$3)))-(FIND("ауд.",S$3,FIND($B390,S$3))+4))&amp;")"),"")</f>
        <v>П -11-3
(К 103)</v>
      </c>
      <c r="E390" s="14" t="str">
        <f t="shared" ca="1" si="397"/>
        <v>П -11-3
(К 117)</v>
      </c>
      <c r="F390" s="14" t="str">
        <f t="shared" ca="1" si="397"/>
        <v>П -9 -4
(К 302)</v>
      </c>
      <c r="G390" s="14" t="str">
        <f t="shared" ca="1" si="397"/>
        <v xml:space="preserve"> </v>
      </c>
      <c r="H390" s="14" t="s">
        <v>3</v>
      </c>
      <c r="I390" s="14" t="str">
        <f t="shared" ca="1" si="397"/>
        <v xml:space="preserve"> </v>
      </c>
      <c r="J390" s="14" t="str">
        <f t="shared" ca="1" si="397"/>
        <v xml:space="preserve"> </v>
      </c>
      <c r="K390" s="14" t="str">
        <f t="shared" ca="1" si="397"/>
        <v xml:space="preserve"> </v>
      </c>
      <c r="L390" s="14"/>
      <c r="M390" s="25"/>
      <c r="AD390" s="20" t="str">
        <f t="shared" ca="1" si="393"/>
        <v>Вт 24.11.20  8.00 К 103</v>
      </c>
      <c r="AE390" s="20" t="str">
        <f t="shared" ca="1" si="393"/>
        <v>Вт 24.11.20  9.40 К 117</v>
      </c>
      <c r="AF390" s="20" t="str">
        <f t="shared" ca="1" si="393"/>
        <v>Вт 24.11.20 11.20 К 302</v>
      </c>
      <c r="AG390" s="20" t="str">
        <f t="shared" ca="1" si="393"/>
        <v/>
      </c>
      <c r="AH390" s="20" t="str">
        <f t="shared" ca="1" si="393"/>
        <v>Вт 24.11.20 13.30 (П-30</v>
      </c>
      <c r="AI390" s="20" t="str">
        <f t="shared" ca="1" si="393"/>
        <v/>
      </c>
      <c r="AJ390" s="20" t="str">
        <f t="shared" ca="1" si="393"/>
        <v/>
      </c>
      <c r="AK390" s="20" t="e">
        <f>IF(#REF!=" ","",IF(#REF!="","",CONCATENATE($C390," ",#REF!," ",MID(#REF!,10,5))))</f>
        <v>#REF!</v>
      </c>
      <c r="AL390" s="20" t="str">
        <f t="shared" ca="1" si="394"/>
        <v/>
      </c>
      <c r="AM390" s="20" t="str">
        <f t="shared" si="394"/>
        <v/>
      </c>
      <c r="AN390" s="11" t="str">
        <f t="shared" ca="1" si="389"/>
        <v>Неупокоева</v>
      </c>
      <c r="AO390" s="10" t="str">
        <f t="shared" ca="1" si="395"/>
        <v>Вт 24.11.20  8.00 К 103 Неупокоева</v>
      </c>
      <c r="AP390" s="10" t="str">
        <f t="shared" ca="1" si="395"/>
        <v>Вт 24.11.20  9.40 К 117 Неупокоева</v>
      </c>
      <c r="AQ390" s="10" t="str">
        <f t="shared" ca="1" si="395"/>
        <v>Вт 24.11.20 11.20 К 302 Неупокоева</v>
      </c>
      <c r="AR390" s="10" t="str">
        <f t="shared" ca="1" si="395"/>
        <v/>
      </c>
      <c r="AS390" s="10" t="str">
        <f t="shared" ca="1" si="395"/>
        <v>Вт 24.11.20 13.30 (П-30 Неупокоева</v>
      </c>
      <c r="AT390" s="10" t="str">
        <f t="shared" ca="1" si="390"/>
        <v/>
      </c>
      <c r="AU390" s="10" t="str">
        <f t="shared" ca="1" si="390"/>
        <v/>
      </c>
      <c r="AV390" s="10" t="e">
        <f t="shared" si="390"/>
        <v>#REF!</v>
      </c>
      <c r="AW390" s="10" t="str">
        <f t="shared" ca="1" si="390"/>
        <v/>
      </c>
      <c r="AX390" s="10" t="str">
        <f t="shared" si="390"/>
        <v/>
      </c>
      <c r="AZ390" s="12">
        <f t="shared" ca="1" si="396"/>
        <v>390</v>
      </c>
      <c r="BA390" s="12">
        <f t="shared" ca="1" si="396"/>
        <v>390</v>
      </c>
      <c r="BB390" s="12">
        <f t="shared" ca="1" si="396"/>
        <v>390</v>
      </c>
      <c r="BC390" s="12" t="str">
        <f t="shared" ca="1" si="396"/>
        <v/>
      </c>
      <c r="BD390" s="12">
        <f t="shared" ca="1" si="396"/>
        <v>390</v>
      </c>
      <c r="BE390" s="12" t="str">
        <f t="shared" ca="1" si="391"/>
        <v/>
      </c>
      <c r="BF390" s="12" t="str">
        <f t="shared" ca="1" si="391"/>
        <v/>
      </c>
      <c r="BG390" s="12" t="e">
        <f t="shared" si="391"/>
        <v>#REF!</v>
      </c>
      <c r="BH390" s="12" t="str">
        <f t="shared" ca="1" si="391"/>
        <v/>
      </c>
      <c r="BI390" s="12" t="str">
        <f t="shared" si="391"/>
        <v/>
      </c>
    </row>
    <row r="391" spans="1:61" ht="23.25" customHeight="1" x14ac:dyDescent="0.2">
      <c r="A391" s="1">
        <f ca="1">IF(COUNTIF($D391:$L391," ")=10,"",IF(VLOOKUP(MAX($A$1:A390),$A$1:C390,3,FALSE)=0,"",MAX($A$1:A390)+1))</f>
        <v>391</v>
      </c>
      <c r="B391" s="13" t="str">
        <f>$B388</f>
        <v>Неупокоева О.В.</v>
      </c>
      <c r="C391" s="2" t="str">
        <f ca="1">IF($B391="","",$R$4)</f>
        <v>Ср 25.11.20</v>
      </c>
      <c r="D391" s="14" t="str">
        <f t="shared" ref="D391:K391" ca="1" si="398">IF($B391&gt;"",IF(ISERROR(SEARCH($B391,S$4))," ",MID(S$4,FIND("%курс ",S$4,FIND($B391,S$4))+6,7)&amp;"
("&amp;MID(S$4,FIND("ауд.",S$4,FIND($B391,S$4))+4,FIND("№",S$4,FIND("ауд.",S$4,FIND($B391,S$4)))-(FIND("ауд.",S$4,FIND($B391,S$4))+4))&amp;")"),"")</f>
        <v xml:space="preserve"> </v>
      </c>
      <c r="E391" s="14" t="str">
        <f t="shared" ca="1" si="398"/>
        <v>П -9 -4
(К 103)</v>
      </c>
      <c r="F391" s="14" t="str">
        <f t="shared" ca="1" si="398"/>
        <v xml:space="preserve"> </v>
      </c>
      <c r="G391" s="14" t="str">
        <f t="shared" ca="1" si="398"/>
        <v xml:space="preserve"> </v>
      </c>
      <c r="H391" s="14" t="str">
        <f t="shared" ca="1" si="398"/>
        <v xml:space="preserve"> </v>
      </c>
      <c r="I391" s="14" t="str">
        <f t="shared" ca="1" si="398"/>
        <v>СА-11-1
(П-309)</v>
      </c>
      <c r="J391" s="14" t="str">
        <f t="shared" ca="1" si="398"/>
        <v xml:space="preserve"> </v>
      </c>
      <c r="K391" s="14" t="str">
        <f t="shared" ca="1" si="398"/>
        <v xml:space="preserve"> </v>
      </c>
      <c r="L391" s="14"/>
      <c r="M391" s="25"/>
      <c r="AD391" s="20" t="str">
        <f t="shared" ca="1" si="393"/>
        <v/>
      </c>
      <c r="AE391" s="20" t="str">
        <f t="shared" ca="1" si="393"/>
        <v>Ср 25.11.20  9.40 К 103</v>
      </c>
      <c r="AF391" s="20" t="str">
        <f t="shared" ca="1" si="393"/>
        <v/>
      </c>
      <c r="AG391" s="20" t="str">
        <f t="shared" ca="1" si="393"/>
        <v/>
      </c>
      <c r="AH391" s="20" t="str">
        <f t="shared" ca="1" si="393"/>
        <v/>
      </c>
      <c r="AI391" s="20" t="str">
        <f t="shared" ca="1" si="393"/>
        <v>Ср 25.11.20 15.10 П-309</v>
      </c>
      <c r="AJ391" s="20" t="str">
        <f t="shared" ca="1" si="393"/>
        <v/>
      </c>
      <c r="AK391" s="20" t="e">
        <f>IF(#REF!=" ","",IF(#REF!="","",CONCATENATE($C391," ",#REF!," ",MID(#REF!,10,5))))</f>
        <v>#REF!</v>
      </c>
      <c r="AL391" s="20" t="str">
        <f t="shared" ca="1" si="394"/>
        <v/>
      </c>
      <c r="AM391" s="20" t="str">
        <f t="shared" si="394"/>
        <v/>
      </c>
      <c r="AN391" s="11" t="str">
        <f t="shared" ca="1" si="389"/>
        <v>Неупокоева</v>
      </c>
      <c r="AO391" s="10" t="str">
        <f t="shared" ca="1" si="395"/>
        <v/>
      </c>
      <c r="AP391" s="10" t="str">
        <f t="shared" ca="1" si="395"/>
        <v>Ср 25.11.20  9.40 К 103 Неупокоева</v>
      </c>
      <c r="AQ391" s="10" t="str">
        <f t="shared" ca="1" si="395"/>
        <v/>
      </c>
      <c r="AR391" s="10" t="str">
        <f t="shared" ca="1" si="395"/>
        <v/>
      </c>
      <c r="AS391" s="10" t="str">
        <f t="shared" ca="1" si="395"/>
        <v/>
      </c>
      <c r="AT391" s="10" t="str">
        <f t="shared" ca="1" si="390"/>
        <v>Ср 25.11.20 15.10 П-309 Неупокоева</v>
      </c>
      <c r="AU391" s="10" t="str">
        <f t="shared" ca="1" si="390"/>
        <v/>
      </c>
      <c r="AV391" s="10" t="e">
        <f t="shared" si="390"/>
        <v>#REF!</v>
      </c>
      <c r="AW391" s="10" t="str">
        <f t="shared" ca="1" si="390"/>
        <v/>
      </c>
      <c r="AX391" s="10" t="str">
        <f t="shared" si="390"/>
        <v/>
      </c>
      <c r="AZ391" s="12" t="str">
        <f t="shared" ca="1" si="396"/>
        <v/>
      </c>
      <c r="BA391" s="12">
        <f t="shared" ca="1" si="396"/>
        <v>391</v>
      </c>
      <c r="BB391" s="12" t="str">
        <f t="shared" ca="1" si="396"/>
        <v/>
      </c>
      <c r="BC391" s="12" t="str">
        <f t="shared" ca="1" si="396"/>
        <v/>
      </c>
      <c r="BD391" s="12" t="str">
        <f t="shared" ca="1" si="396"/>
        <v/>
      </c>
      <c r="BE391" s="12">
        <f t="shared" ca="1" si="391"/>
        <v>391</v>
      </c>
      <c r="BF391" s="12" t="str">
        <f t="shared" ca="1" si="391"/>
        <v/>
      </c>
      <c r="BG391" s="12" t="e">
        <f t="shared" si="391"/>
        <v>#REF!</v>
      </c>
      <c r="BH391" s="12" t="str">
        <f t="shared" ca="1" si="391"/>
        <v/>
      </c>
      <c r="BI391" s="12" t="str">
        <f t="shared" si="391"/>
        <v/>
      </c>
    </row>
    <row r="392" spans="1:61" ht="23.25" customHeight="1" x14ac:dyDescent="0.2">
      <c r="A392" s="1">
        <f ca="1">IF(COUNTIF($D392:$L392," ")=10,"",IF(VLOOKUP(MAX($A$1:A391),$A$1:C391,3,FALSE)=0,"",MAX($A$1:A391)+1))</f>
        <v>392</v>
      </c>
      <c r="B392" s="13" t="str">
        <f>$B388</f>
        <v>Неупокоева О.В.</v>
      </c>
      <c r="C392" s="2" t="str">
        <f ca="1">IF($B392="","",$R$5)</f>
        <v>Чт 26.11.20</v>
      </c>
      <c r="D392" s="23" t="str">
        <f t="shared" ref="D392:K392" ca="1" si="399">IF($B392&gt;"",IF(ISERROR(SEARCH($B392,S$5))," ",MID(S$5,FIND("%курс ",S$5,FIND($B392,S$5))+6,7)&amp;"
("&amp;MID(S$5,FIND("ауд.",S$5,FIND($B392,S$5))+4,FIND("№",S$5,FIND("ауд.",S$5,FIND($B392,S$5)))-(FIND("ауд.",S$5,FIND($B392,S$5))+4))&amp;")"),"")</f>
        <v>П -9 -4
(К 116)</v>
      </c>
      <c r="E392" s="23" t="str">
        <f t="shared" ca="1" si="399"/>
        <v>П -9 -4
(К 302)</v>
      </c>
      <c r="F392" s="23" t="str">
        <f t="shared" ca="1" si="399"/>
        <v>П -9 -4
(К 302)</v>
      </c>
      <c r="G392" s="23" t="str">
        <f t="shared" ca="1" si="399"/>
        <v xml:space="preserve"> </v>
      </c>
      <c r="H392" s="23" t="str">
        <f t="shared" ca="1" si="399"/>
        <v xml:space="preserve"> </v>
      </c>
      <c r="I392" s="23" t="str">
        <f t="shared" ca="1" si="399"/>
        <v>СА-11-1
(П-301)</v>
      </c>
      <c r="J392" s="23" t="str">
        <f t="shared" ca="1" si="399"/>
        <v xml:space="preserve"> </v>
      </c>
      <c r="K392" s="23" t="str">
        <f t="shared" ca="1" si="399"/>
        <v xml:space="preserve"> </v>
      </c>
      <c r="L392" s="23"/>
      <c r="M392" s="25"/>
      <c r="AD392" s="20" t="str">
        <f t="shared" ca="1" si="393"/>
        <v>Чт 26.11.20  8.00 К 116</v>
      </c>
      <c r="AE392" s="20" t="str">
        <f t="shared" ca="1" si="393"/>
        <v>Чт 26.11.20  9.40 К 302</v>
      </c>
      <c r="AF392" s="20" t="str">
        <f t="shared" ca="1" si="393"/>
        <v>Чт 26.11.20 11.20 К 302</v>
      </c>
      <c r="AG392" s="20" t="str">
        <f t="shared" ca="1" si="393"/>
        <v/>
      </c>
      <c r="AH392" s="20" t="str">
        <f t="shared" ca="1" si="393"/>
        <v/>
      </c>
      <c r="AI392" s="20" t="str">
        <f t="shared" ca="1" si="393"/>
        <v>Чт 26.11.20 15.10 П-301</v>
      </c>
      <c r="AJ392" s="20" t="str">
        <f t="shared" ca="1" si="393"/>
        <v/>
      </c>
      <c r="AK392" s="20" t="e">
        <f>IF(#REF!=" ","",IF(#REF!="","",CONCATENATE($C392," ",#REF!," ",MID(#REF!,10,5))))</f>
        <v>#REF!</v>
      </c>
      <c r="AL392" s="20" t="str">
        <f t="shared" ca="1" si="394"/>
        <v/>
      </c>
      <c r="AM392" s="20" t="str">
        <f t="shared" si="394"/>
        <v/>
      </c>
      <c r="AN392" s="11" t="str">
        <f t="shared" ca="1" si="389"/>
        <v>Неупокоева</v>
      </c>
      <c r="AO392" s="10" t="str">
        <f t="shared" ca="1" si="395"/>
        <v>Чт 26.11.20  8.00 К 116 Неупокоева</v>
      </c>
      <c r="AP392" s="10" t="str">
        <f t="shared" ca="1" si="395"/>
        <v>Чт 26.11.20  9.40 К 302 Неупокоева</v>
      </c>
      <c r="AQ392" s="10" t="str">
        <f t="shared" ca="1" si="395"/>
        <v>Чт 26.11.20 11.20 К 302 Неупокоева</v>
      </c>
      <c r="AR392" s="10" t="str">
        <f t="shared" ca="1" si="395"/>
        <v/>
      </c>
      <c r="AS392" s="10" t="str">
        <f t="shared" ca="1" si="395"/>
        <v/>
      </c>
      <c r="AT392" s="10" t="str">
        <f t="shared" ca="1" si="390"/>
        <v>Чт 26.11.20 15.10 П-301 Неупокоева</v>
      </c>
      <c r="AU392" s="10" t="str">
        <f t="shared" ca="1" si="390"/>
        <v/>
      </c>
      <c r="AV392" s="10" t="e">
        <f t="shared" si="390"/>
        <v>#REF!</v>
      </c>
      <c r="AW392" s="10" t="str">
        <f t="shared" ca="1" si="390"/>
        <v/>
      </c>
      <c r="AX392" s="10" t="str">
        <f t="shared" si="390"/>
        <v/>
      </c>
      <c r="AZ392" s="12">
        <f t="shared" ca="1" si="396"/>
        <v>392</v>
      </c>
      <c r="BA392" s="12">
        <f t="shared" ca="1" si="396"/>
        <v>392</v>
      </c>
      <c r="BB392" s="12">
        <f t="shared" ca="1" si="396"/>
        <v>392</v>
      </c>
      <c r="BC392" s="12" t="str">
        <f t="shared" ca="1" si="396"/>
        <v/>
      </c>
      <c r="BD392" s="12" t="str">
        <f t="shared" ca="1" si="396"/>
        <v/>
      </c>
      <c r="BE392" s="12">
        <f t="shared" ca="1" si="391"/>
        <v>392</v>
      </c>
      <c r="BF392" s="12" t="str">
        <f t="shared" ca="1" si="391"/>
        <v/>
      </c>
      <c r="BG392" s="12" t="e">
        <f t="shared" si="391"/>
        <v>#REF!</v>
      </c>
      <c r="BH392" s="12" t="str">
        <f t="shared" ca="1" si="391"/>
        <v/>
      </c>
      <c r="BI392" s="12" t="str">
        <f t="shared" si="391"/>
        <v/>
      </c>
    </row>
    <row r="393" spans="1:61" ht="23.25" customHeight="1" x14ac:dyDescent="0.2">
      <c r="A393" s="1">
        <f ca="1">IF(COUNTIF($D393:$L393," ")=10,"",IF(VLOOKUP(MAX($A$1:A392),$A$1:C392,3,FALSE)=0,"",MAX($A$1:A392)+1))</f>
        <v>393</v>
      </c>
      <c r="B393" s="13" t="str">
        <f>$B388</f>
        <v>Неупокоева О.В.</v>
      </c>
      <c r="C393" s="2" t="str">
        <f ca="1">IF($B393="","",$R$6)</f>
        <v>Пт 27.11.20</v>
      </c>
      <c r="D393" s="23" t="str">
        <f t="shared" ref="D393:K393" ca="1" si="400">IF($B393&gt;"",IF(ISERROR(SEARCH($B393,S$6))," ",MID(S$6,FIND("%курс ",S$6,FIND($B393,S$6))+6,7)&amp;"
("&amp;MID(S$6,FIND("ауд.",S$6,FIND($B393,S$6))+4,FIND("№",S$6,FIND("ауд.",S$6,FIND($B393,S$6)))-(FIND("ауд.",S$6,FIND($B393,S$6))+4))&amp;")"),"")</f>
        <v>П -9 -4
(К 117)</v>
      </c>
      <c r="E393" s="23" t="str">
        <f t="shared" ca="1" si="400"/>
        <v>П -9 -4
(К 117)</v>
      </c>
      <c r="F393" s="23" t="str">
        <f t="shared" ca="1" si="400"/>
        <v>П -11-3
(К 103)</v>
      </c>
      <c r="G393" s="23" t="str">
        <f t="shared" ca="1" si="400"/>
        <v xml:space="preserve"> </v>
      </c>
      <c r="H393" s="23" t="str">
        <f t="shared" ca="1" si="400"/>
        <v xml:space="preserve"> </v>
      </c>
      <c r="I393" s="23" t="str">
        <f t="shared" ca="1" si="400"/>
        <v>СА-11-1
(П-310)</v>
      </c>
      <c r="J393" s="23" t="str">
        <f t="shared" ca="1" si="400"/>
        <v xml:space="preserve"> </v>
      </c>
      <c r="K393" s="23" t="str">
        <f t="shared" ca="1" si="400"/>
        <v xml:space="preserve"> </v>
      </c>
      <c r="L393" s="23"/>
      <c r="M393" s="25"/>
      <c r="AD393" s="20" t="str">
        <f t="shared" ca="1" si="393"/>
        <v>Пт 27.11.20  8.00 К 117</v>
      </c>
      <c r="AE393" s="20" t="str">
        <f t="shared" ca="1" si="393"/>
        <v>Пт 27.11.20  9.40 К 117</v>
      </c>
      <c r="AF393" s="20" t="str">
        <f t="shared" ca="1" si="393"/>
        <v>Пт 27.11.20 11.20 К 103</v>
      </c>
      <c r="AG393" s="20" t="str">
        <f t="shared" ca="1" si="393"/>
        <v/>
      </c>
      <c r="AH393" s="20" t="str">
        <f t="shared" ca="1" si="393"/>
        <v/>
      </c>
      <c r="AI393" s="20" t="str">
        <f t="shared" ca="1" si="393"/>
        <v>Пт 27.11.20 15.10 П-310</v>
      </c>
      <c r="AJ393" s="20" t="str">
        <f t="shared" ca="1" si="393"/>
        <v/>
      </c>
      <c r="AK393" s="20" t="e">
        <f>IF(#REF!=" ","",IF(#REF!="","",CONCATENATE($C393," ",#REF!," ",MID(#REF!,10,5))))</f>
        <v>#REF!</v>
      </c>
      <c r="AL393" s="20" t="str">
        <f t="shared" ca="1" si="394"/>
        <v/>
      </c>
      <c r="AM393" s="20" t="str">
        <f t="shared" si="394"/>
        <v/>
      </c>
      <c r="AN393" s="11" t="str">
        <f t="shared" ca="1" si="389"/>
        <v>Неупокоева</v>
      </c>
      <c r="AO393" s="10" t="str">
        <f t="shared" ca="1" si="395"/>
        <v>Пт 27.11.20  8.00 К 117 Неупокоева</v>
      </c>
      <c r="AP393" s="10" t="str">
        <f t="shared" ca="1" si="395"/>
        <v>Пт 27.11.20  9.40 К 117 Неупокоева</v>
      </c>
      <c r="AQ393" s="10" t="str">
        <f t="shared" ca="1" si="395"/>
        <v>Пт 27.11.20 11.20 К 103 Неупокоева</v>
      </c>
      <c r="AR393" s="10" t="str">
        <f t="shared" ca="1" si="395"/>
        <v/>
      </c>
      <c r="AS393" s="10" t="str">
        <f t="shared" ca="1" si="395"/>
        <v/>
      </c>
      <c r="AT393" s="10" t="str">
        <f t="shared" ca="1" si="390"/>
        <v>Пт 27.11.20 15.10 П-310 Неупокоева</v>
      </c>
      <c r="AU393" s="10" t="str">
        <f t="shared" ca="1" si="390"/>
        <v/>
      </c>
      <c r="AV393" s="10" t="e">
        <f t="shared" si="390"/>
        <v>#REF!</v>
      </c>
      <c r="AW393" s="10" t="str">
        <f t="shared" ca="1" si="390"/>
        <v/>
      </c>
      <c r="AX393" s="10" t="str">
        <f t="shared" si="390"/>
        <v/>
      </c>
      <c r="AZ393" s="12">
        <f t="shared" ca="1" si="396"/>
        <v>393</v>
      </c>
      <c r="BA393" s="12">
        <f t="shared" ca="1" si="396"/>
        <v>393</v>
      </c>
      <c r="BB393" s="12">
        <f t="shared" ca="1" si="396"/>
        <v>393</v>
      </c>
      <c r="BC393" s="12" t="str">
        <f t="shared" ca="1" si="396"/>
        <v/>
      </c>
      <c r="BD393" s="12" t="str">
        <f t="shared" ca="1" si="396"/>
        <v/>
      </c>
      <c r="BE393" s="12">
        <f t="shared" ca="1" si="391"/>
        <v>393</v>
      </c>
      <c r="BF393" s="12" t="str">
        <f t="shared" ca="1" si="391"/>
        <v/>
      </c>
      <c r="BG393" s="12" t="e">
        <f t="shared" si="391"/>
        <v>#REF!</v>
      </c>
      <c r="BH393" s="12" t="str">
        <f t="shared" ca="1" si="391"/>
        <v/>
      </c>
      <c r="BI393" s="12" t="str">
        <f t="shared" si="391"/>
        <v/>
      </c>
    </row>
    <row r="394" spans="1:61" ht="23.25" customHeight="1" x14ac:dyDescent="0.2">
      <c r="A394" s="1">
        <f ca="1">IF(COUNTIF($D394:$L394," ")=10,"",IF(VLOOKUP(MAX($A$1:A393),$A$1:C393,3,FALSE)=0,"",MAX($A$1:A393)+1))</f>
        <v>394</v>
      </c>
      <c r="B394" s="13" t="str">
        <f>$B388</f>
        <v>Неупокоева О.В.</v>
      </c>
      <c r="C394" s="2" t="str">
        <f ca="1">IF($B394="","",$R$7)</f>
        <v>Сб 28.11.20</v>
      </c>
      <c r="D394" s="23" t="str">
        <f t="shared" ref="D394:K394" ca="1" si="401">IF($B394&gt;"",IF(ISERROR(SEARCH($B394,S$7))," ",MID(S$7,FIND("%курс ",S$7,FIND($B394,S$7))+6,7)&amp;"
("&amp;MID(S$7,FIND("ауд.",S$7,FIND($B394,S$7))+4,FIND("№",S$7,FIND("ауд.",S$7,FIND($B394,S$7)))-(FIND("ауд.",S$7,FIND($B394,S$7))+4))&amp;")"),"")</f>
        <v xml:space="preserve"> </v>
      </c>
      <c r="E394" s="23" t="str">
        <f t="shared" ca="1" si="401"/>
        <v xml:space="preserve"> </v>
      </c>
      <c r="F394" s="23" t="str">
        <f t="shared" ca="1" si="401"/>
        <v xml:space="preserve"> </v>
      </c>
      <c r="G394" s="23" t="str">
        <f t="shared" ca="1" si="401"/>
        <v xml:space="preserve"> </v>
      </c>
      <c r="H394" s="23" t="str">
        <f t="shared" ca="1" si="401"/>
        <v xml:space="preserve"> </v>
      </c>
      <c r="I394" s="23" t="str">
        <f t="shared" ca="1" si="401"/>
        <v xml:space="preserve"> </v>
      </c>
      <c r="J394" s="23" t="str">
        <f t="shared" ca="1" si="401"/>
        <v xml:space="preserve"> </v>
      </c>
      <c r="K394" s="23" t="str">
        <f t="shared" ca="1" si="401"/>
        <v xml:space="preserve"> </v>
      </c>
      <c r="L394" s="23"/>
      <c r="M394" s="17"/>
      <c r="AD394" s="20" t="str">
        <f t="shared" ca="1" si="393"/>
        <v/>
      </c>
      <c r="AE394" s="20" t="str">
        <f t="shared" ca="1" si="393"/>
        <v/>
      </c>
      <c r="AF394" s="20" t="str">
        <f t="shared" ca="1" si="393"/>
        <v/>
      </c>
      <c r="AG394" s="20" t="str">
        <f t="shared" ca="1" si="393"/>
        <v/>
      </c>
      <c r="AH394" s="20" t="str">
        <f t="shared" ca="1" si="393"/>
        <v/>
      </c>
      <c r="AI394" s="20" t="str">
        <f t="shared" ca="1" si="393"/>
        <v/>
      </c>
      <c r="AJ394" s="20" t="str">
        <f t="shared" ca="1" si="393"/>
        <v/>
      </c>
      <c r="AK394" s="20" t="e">
        <f>IF(#REF!=" ","",IF(#REF!="","",CONCATENATE($C394," ",#REF!," ",MID(#REF!,10,5))))</f>
        <v>#REF!</v>
      </c>
      <c r="AL394" s="20" t="str">
        <f t="shared" ca="1" si="394"/>
        <v/>
      </c>
      <c r="AM394" s="20" t="str">
        <f t="shared" si="394"/>
        <v/>
      </c>
      <c r="AN394" s="11" t="str">
        <f t="shared" ca="1" si="389"/>
        <v>Неупокоева</v>
      </c>
      <c r="AO394" s="10" t="str">
        <f t="shared" ca="1" si="395"/>
        <v/>
      </c>
      <c r="AP394" s="10" t="str">
        <f t="shared" ca="1" si="395"/>
        <v/>
      </c>
      <c r="AQ394" s="10" t="str">
        <f t="shared" ca="1" si="395"/>
        <v/>
      </c>
      <c r="AR394" s="10" t="str">
        <f t="shared" ca="1" si="395"/>
        <v/>
      </c>
      <c r="AS394" s="10" t="str">
        <f t="shared" ca="1" si="395"/>
        <v/>
      </c>
      <c r="AT394" s="10" t="str">
        <f t="shared" ca="1" si="390"/>
        <v/>
      </c>
      <c r="AU394" s="10" t="str">
        <f t="shared" ca="1" si="390"/>
        <v/>
      </c>
      <c r="AV394" s="10" t="e">
        <f t="shared" si="390"/>
        <v>#REF!</v>
      </c>
      <c r="AW394" s="10" t="str">
        <f t="shared" ca="1" si="390"/>
        <v/>
      </c>
      <c r="AX394" s="10" t="str">
        <f t="shared" si="390"/>
        <v/>
      </c>
      <c r="AZ394" s="12" t="str">
        <f t="shared" ca="1" si="396"/>
        <v/>
      </c>
      <c r="BA394" s="12" t="str">
        <f t="shared" ca="1" si="396"/>
        <v/>
      </c>
      <c r="BB394" s="12" t="str">
        <f t="shared" ca="1" si="396"/>
        <v/>
      </c>
      <c r="BC394" s="12" t="str">
        <f t="shared" ca="1" si="396"/>
        <v/>
      </c>
      <c r="BD394" s="12" t="str">
        <f t="shared" ca="1" si="396"/>
        <v/>
      </c>
      <c r="BE394" s="12" t="str">
        <f t="shared" ca="1" si="391"/>
        <v/>
      </c>
      <c r="BF394" s="12" t="str">
        <f t="shared" ca="1" si="391"/>
        <v/>
      </c>
      <c r="BG394" s="12" t="e">
        <f t="shared" si="391"/>
        <v>#REF!</v>
      </c>
      <c r="BH394" s="12" t="str">
        <f t="shared" ca="1" si="391"/>
        <v/>
      </c>
      <c r="BI394" s="12" t="str">
        <f t="shared" si="391"/>
        <v/>
      </c>
    </row>
    <row r="395" spans="1:61" ht="23.25" customHeight="1" x14ac:dyDescent="0.2">
      <c r="A395" s="1">
        <f ca="1">IF(COUNTIF($D395:$L395," ")=10,"",IF(VLOOKUP(MAX($A$1:A394),$A$1:C394,3,FALSE)=0,"",MAX($A$1:A394)+1))</f>
        <v>395</v>
      </c>
      <c r="B395" s="13" t="str">
        <f>$B388</f>
        <v>Неупокоева О.В.</v>
      </c>
      <c r="C395" s="2" t="str">
        <f ca="1">IF($B395="","",$R$8)</f>
        <v>Вс 29.11.20</v>
      </c>
      <c r="D395" s="23" t="str">
        <f t="shared" ref="D395:K395" ca="1" si="402">IF($B395&gt;"",IF(ISERROR(SEARCH($B395,S$8))," ",MID(S$8,FIND("%курс ",S$8,FIND($B395,S$8))+6,7)&amp;"
("&amp;MID(S$8,FIND("ауд.",S$8,FIND($B395,S$8))+4,FIND("№",S$8,FIND("ауд.",S$8,FIND($B395,S$8)))-(FIND("ауд.",S$8,FIND($B395,S$8))+4))&amp;")"),"")</f>
        <v xml:space="preserve"> </v>
      </c>
      <c r="E395" s="23" t="str">
        <f t="shared" ca="1" si="402"/>
        <v xml:space="preserve"> </v>
      </c>
      <c r="F395" s="23" t="str">
        <f t="shared" ca="1" si="402"/>
        <v xml:space="preserve"> </v>
      </c>
      <c r="G395" s="23" t="str">
        <f t="shared" ca="1" si="402"/>
        <v xml:space="preserve"> </v>
      </c>
      <c r="H395" s="23" t="str">
        <f t="shared" ca="1" si="402"/>
        <v xml:space="preserve"> </v>
      </c>
      <c r="I395" s="23" t="str">
        <f t="shared" ca="1" si="402"/>
        <v xml:space="preserve"> </v>
      </c>
      <c r="J395" s="23" t="str">
        <f t="shared" ca="1" si="402"/>
        <v xml:space="preserve"> </v>
      </c>
      <c r="K395" s="23" t="str">
        <f t="shared" ca="1" si="402"/>
        <v xml:space="preserve"> </v>
      </c>
      <c r="L395" s="23"/>
      <c r="M395" s="25"/>
      <c r="AD395" s="20" t="str">
        <f t="shared" ca="1" si="393"/>
        <v/>
      </c>
      <c r="AE395" s="20" t="str">
        <f t="shared" ca="1" si="393"/>
        <v/>
      </c>
      <c r="AF395" s="20" t="str">
        <f t="shared" ca="1" si="393"/>
        <v/>
      </c>
      <c r="AG395" s="20" t="str">
        <f t="shared" ca="1" si="393"/>
        <v/>
      </c>
      <c r="AH395" s="20" t="str">
        <f t="shared" ca="1" si="393"/>
        <v/>
      </c>
      <c r="AI395" s="20" t="str">
        <f t="shared" ca="1" si="393"/>
        <v/>
      </c>
      <c r="AJ395" s="20" t="str">
        <f t="shared" ca="1" si="393"/>
        <v/>
      </c>
      <c r="AK395" s="20" t="e">
        <f>IF(#REF!=" ","",IF(#REF!="","",CONCATENATE($C395," ",#REF!," ",MID(#REF!,10,5))))</f>
        <v>#REF!</v>
      </c>
      <c r="AL395" s="20" t="str">
        <f t="shared" ca="1" si="394"/>
        <v/>
      </c>
      <c r="AM395" s="20" t="str">
        <f t="shared" si="394"/>
        <v/>
      </c>
      <c r="AN395" s="11" t="str">
        <f t="shared" ca="1" si="389"/>
        <v>Неупокоева</v>
      </c>
      <c r="AO395" s="10" t="str">
        <f t="shared" ca="1" si="395"/>
        <v/>
      </c>
      <c r="AP395" s="10" t="str">
        <f t="shared" ca="1" si="395"/>
        <v/>
      </c>
      <c r="AQ395" s="10" t="str">
        <f t="shared" ca="1" si="395"/>
        <v/>
      </c>
      <c r="AR395" s="10" t="str">
        <f t="shared" ca="1" si="395"/>
        <v/>
      </c>
      <c r="AS395" s="10" t="str">
        <f t="shared" ca="1" si="395"/>
        <v/>
      </c>
      <c r="AT395" s="10" t="str">
        <f t="shared" ca="1" si="390"/>
        <v/>
      </c>
      <c r="AU395" s="10" t="str">
        <f t="shared" ca="1" si="390"/>
        <v/>
      </c>
      <c r="AV395" s="10" t="e">
        <f t="shared" si="390"/>
        <v>#REF!</v>
      </c>
      <c r="AW395" s="10" t="str">
        <f t="shared" ca="1" si="390"/>
        <v/>
      </c>
      <c r="AX395" s="10" t="str">
        <f t="shared" si="390"/>
        <v/>
      </c>
      <c r="AZ395" s="12" t="str">
        <f t="shared" ca="1" si="396"/>
        <v/>
      </c>
      <c r="BA395" s="12" t="str">
        <f t="shared" ca="1" si="396"/>
        <v/>
      </c>
      <c r="BB395" s="12" t="str">
        <f t="shared" ca="1" si="396"/>
        <v/>
      </c>
      <c r="BC395" s="12" t="str">
        <f t="shared" ca="1" si="396"/>
        <v/>
      </c>
      <c r="BD395" s="12" t="str">
        <f t="shared" ca="1" si="396"/>
        <v/>
      </c>
      <c r="BE395" s="12" t="str">
        <f t="shared" ca="1" si="391"/>
        <v/>
      </c>
      <c r="BF395" s="12" t="str">
        <f t="shared" ca="1" si="391"/>
        <v/>
      </c>
      <c r="BG395" s="12" t="e">
        <f t="shared" si="391"/>
        <v>#REF!</v>
      </c>
      <c r="BH395" s="12" t="str">
        <f t="shared" ca="1" si="391"/>
        <v/>
      </c>
      <c r="BI395" s="12" t="str">
        <f t="shared" si="391"/>
        <v/>
      </c>
    </row>
    <row r="396" spans="1:61" ht="23.25" customHeight="1" x14ac:dyDescent="0.2">
      <c r="A396" s="1">
        <f ca="1">IF(COUNTIF($D396:$L396," ")=10,"",IF(VLOOKUP(MAX($A$1:A395),$A$1:C395,3,FALSE)=0,"",MAX($A$1:A395)+1))</f>
        <v>396</v>
      </c>
      <c r="C396" s="2"/>
      <c r="D396" s="23"/>
      <c r="E396" s="23"/>
      <c r="F396" s="23"/>
      <c r="G396" s="23"/>
      <c r="H396" s="23"/>
      <c r="I396" s="23"/>
      <c r="J396" s="23"/>
      <c r="K396" s="23"/>
      <c r="L396" s="23"/>
      <c r="M396" s="25"/>
      <c r="AD396" s="20"/>
      <c r="AE396" s="20"/>
      <c r="AF396" s="20"/>
      <c r="AG396" s="20"/>
      <c r="AH396" s="20"/>
      <c r="AI396" s="20"/>
      <c r="AJ396" s="20"/>
      <c r="AK396" s="20"/>
      <c r="AL396" s="20"/>
      <c r="AM396" s="20"/>
      <c r="AN396" s="11" t="str">
        <f t="shared" si="389"/>
        <v/>
      </c>
      <c r="AO396" s="10" t="str">
        <f t="shared" si="395"/>
        <v/>
      </c>
      <c r="AP396" s="10" t="str">
        <f t="shared" si="395"/>
        <v/>
      </c>
      <c r="AQ396" s="10" t="str">
        <f t="shared" si="395"/>
        <v/>
      </c>
      <c r="AR396" s="10" t="str">
        <f t="shared" si="395"/>
        <v/>
      </c>
      <c r="AS396" s="10" t="str">
        <f t="shared" si="395"/>
        <v/>
      </c>
      <c r="AT396" s="10" t="str">
        <f t="shared" si="390"/>
        <v/>
      </c>
      <c r="AU396" s="10" t="str">
        <f t="shared" si="390"/>
        <v/>
      </c>
      <c r="AV396" s="10" t="str">
        <f t="shared" si="390"/>
        <v/>
      </c>
      <c r="AW396" s="10" t="str">
        <f t="shared" si="390"/>
        <v/>
      </c>
      <c r="AX396" s="10" t="str">
        <f t="shared" si="390"/>
        <v/>
      </c>
      <c r="AZ396" s="12" t="str">
        <f t="shared" si="396"/>
        <v/>
      </c>
      <c r="BA396" s="12" t="str">
        <f t="shared" si="396"/>
        <v/>
      </c>
      <c r="BB396" s="12" t="str">
        <f t="shared" si="396"/>
        <v/>
      </c>
      <c r="BC396" s="12" t="str">
        <f t="shared" si="396"/>
        <v/>
      </c>
      <c r="BD396" s="12" t="str">
        <f t="shared" si="396"/>
        <v/>
      </c>
      <c r="BE396" s="12" t="str">
        <f t="shared" si="391"/>
        <v/>
      </c>
      <c r="BF396" s="12" t="str">
        <f t="shared" si="391"/>
        <v/>
      </c>
      <c r="BG396" s="12" t="str">
        <f t="shared" si="391"/>
        <v/>
      </c>
      <c r="BH396" s="12" t="str">
        <f t="shared" si="391"/>
        <v/>
      </c>
      <c r="BI396" s="12" t="str">
        <f t="shared" si="391"/>
        <v/>
      </c>
    </row>
    <row r="397" spans="1:61" ht="23.25" customHeight="1" x14ac:dyDescent="0.2">
      <c r="A397" s="1">
        <f ca="1">IF(COUNTIF($D398:$L404," ")=70,"",MAX($A$1:A396)+1)</f>
        <v>397</v>
      </c>
      <c r="B397" s="2" t="str">
        <f>IF($C397="","",$C397)</f>
        <v>Павлова Г.Ю.</v>
      </c>
      <c r="C397" s="3" t="str">
        <f>IF(ISERROR(VLOOKUP((ROW()-1)/9+1,'[1]Преподавательский состав'!$A$2:$B$181,2,FALSE)),"",VLOOKUP((ROW()-1)/9+1,'[1]Преподавательский состав'!$A$2:$B$181,2,FALSE))</f>
        <v>Павлова Г.Ю.</v>
      </c>
      <c r="D397" s="3" t="str">
        <f>IF($C397="","",T(" 8.00"))</f>
        <v xml:space="preserve"> 8.00</v>
      </c>
      <c r="E397" s="3" t="str">
        <f>IF($C397="","",T(" 9.40"))</f>
        <v xml:space="preserve"> 9.40</v>
      </c>
      <c r="F397" s="3" t="str">
        <f>IF($C397="","",T("11.20"))</f>
        <v>11.20</v>
      </c>
      <c r="G397" s="4" t="str">
        <f>IF($C397="","",T(""))</f>
        <v/>
      </c>
      <c r="H397" s="4" t="str">
        <f>IF($C397="","",T("13.30"))</f>
        <v>13.30</v>
      </c>
      <c r="I397" s="4" t="str">
        <f>IF($C397="","",T("15.10"))</f>
        <v>15.10</v>
      </c>
      <c r="J397" s="3" t="str">
        <f>IF($C397="","",T("17.00"))</f>
        <v>17.00</v>
      </c>
      <c r="K397" s="3" t="str">
        <f>IF($C397="","",T("18.40"))</f>
        <v>18.40</v>
      </c>
      <c r="L397" s="3"/>
      <c r="M397" s="25"/>
      <c r="AD397" s="20"/>
      <c r="AE397" s="20"/>
      <c r="AF397" s="20"/>
      <c r="AG397" s="20"/>
      <c r="AH397" s="20"/>
      <c r="AI397" s="20"/>
      <c r="AJ397" s="20"/>
      <c r="AK397" s="20"/>
      <c r="AL397" s="20"/>
      <c r="AM397" s="20"/>
      <c r="AN397" s="11" t="str">
        <f t="shared" si="389"/>
        <v/>
      </c>
      <c r="AO397" s="10" t="str">
        <f t="shared" si="395"/>
        <v/>
      </c>
      <c r="AP397" s="10" t="str">
        <f t="shared" si="395"/>
        <v/>
      </c>
      <c r="AQ397" s="10" t="str">
        <f t="shared" si="395"/>
        <v/>
      </c>
      <c r="AR397" s="10" t="str">
        <f t="shared" si="395"/>
        <v/>
      </c>
      <c r="AS397" s="10" t="str">
        <f t="shared" si="395"/>
        <v/>
      </c>
      <c r="AT397" s="10" t="str">
        <f t="shared" si="390"/>
        <v/>
      </c>
      <c r="AU397" s="10" t="str">
        <f t="shared" si="390"/>
        <v/>
      </c>
      <c r="AV397" s="10" t="str">
        <f t="shared" si="390"/>
        <v/>
      </c>
      <c r="AW397" s="10" t="str">
        <f t="shared" si="390"/>
        <v/>
      </c>
      <c r="AX397" s="10" t="str">
        <f t="shared" si="390"/>
        <v/>
      </c>
      <c r="AZ397" s="12" t="str">
        <f t="shared" si="396"/>
        <v/>
      </c>
      <c r="BA397" s="12" t="str">
        <f t="shared" si="396"/>
        <v/>
      </c>
      <c r="BB397" s="12" t="str">
        <f t="shared" si="396"/>
        <v/>
      </c>
      <c r="BC397" s="12" t="str">
        <f t="shared" si="396"/>
        <v/>
      </c>
      <c r="BD397" s="12" t="str">
        <f t="shared" si="396"/>
        <v/>
      </c>
      <c r="BE397" s="12" t="str">
        <f t="shared" si="391"/>
        <v/>
      </c>
      <c r="BF397" s="12" t="str">
        <f t="shared" si="391"/>
        <v/>
      </c>
      <c r="BG397" s="12" t="str">
        <f t="shared" si="391"/>
        <v/>
      </c>
      <c r="BH397" s="12" t="str">
        <f t="shared" si="391"/>
        <v/>
      </c>
      <c r="BI397" s="12" t="str">
        <f t="shared" si="391"/>
        <v/>
      </c>
    </row>
    <row r="398" spans="1:61" ht="23.25" customHeight="1" x14ac:dyDescent="0.2">
      <c r="A398" s="1">
        <f ca="1">IF(COUNTIF($D398:$L398," ")=10,"",IF(VLOOKUP(MAX($A$1:A397),$A$1:C397,3,FALSE)=0,"",MAX($A$1:A397)+1))</f>
        <v>398</v>
      </c>
      <c r="B398" s="13" t="str">
        <f>$B397</f>
        <v>Павлова Г.Ю.</v>
      </c>
      <c r="C398" s="2" t="str">
        <f ca="1">IF($B398="","",$R$2)</f>
        <v>Пн 23.11.20</v>
      </c>
      <c r="D398" s="14" t="str">
        <f t="shared" ref="D398:K398" ca="1" si="403">IF($B398&gt;"",IF(ISERROR(SEARCH($B398,S$2))," ",MID(S$2,FIND("%курс ",S$2,FIND($B398,S$2))+6,7)&amp;"
("&amp;MID(S$2,FIND("ауд.",S$2,FIND($B398,S$2))+4,FIND("№",S$2,FIND("ауд.",S$2,FIND($B398,S$2)))-(FIND("ауд.",S$2,FIND($B398,S$2))+4))&amp;")"),"")</f>
        <v>СА -9-1
(П-309)</v>
      </c>
      <c r="E398" s="14" t="str">
        <f t="shared" ca="1" si="403"/>
        <v>СА -9-1
(П-411)</v>
      </c>
      <c r="F398" s="14" t="str">
        <f t="shared" ca="1" si="403"/>
        <v xml:space="preserve"> </v>
      </c>
      <c r="G398" s="14" t="str">
        <f t="shared" ca="1" si="403"/>
        <v xml:space="preserve"> </v>
      </c>
      <c r="H398" s="14" t="str">
        <f t="shared" ca="1" si="403"/>
        <v xml:space="preserve"> </v>
      </c>
      <c r="I398" s="14" t="str">
        <f t="shared" ca="1" si="403"/>
        <v>С -11-1
(П-203)</v>
      </c>
      <c r="J398" s="14" t="str">
        <f t="shared" ca="1" si="403"/>
        <v>С -9 -2
(ДОТ)</v>
      </c>
      <c r="K398" s="14" t="str">
        <f t="shared" ca="1" si="403"/>
        <v xml:space="preserve"> </v>
      </c>
      <c r="L398" s="14"/>
      <c r="M398" s="25"/>
      <c r="AD398" s="20" t="str">
        <f t="shared" ref="AD398:AJ404" ca="1" si="404">IF(D398=" ","",IF(D398="","",CONCATENATE($C398," ",D$1," ",MID(D398,10,5))))</f>
        <v>Пн 23.11.20  8.00 П-309</v>
      </c>
      <c r="AE398" s="20" t="str">
        <f t="shared" ca="1" si="404"/>
        <v>Пн 23.11.20  9.40 П-411</v>
      </c>
      <c r="AF398" s="20" t="str">
        <f t="shared" ca="1" si="404"/>
        <v/>
      </c>
      <c r="AG398" s="20" t="str">
        <f t="shared" ca="1" si="404"/>
        <v/>
      </c>
      <c r="AH398" s="20" t="str">
        <f t="shared" ca="1" si="404"/>
        <v/>
      </c>
      <c r="AI398" s="20" t="str">
        <f t="shared" ca="1" si="404"/>
        <v>Пн 23.11.20 15.10 П-203</v>
      </c>
      <c r="AJ398" s="20" t="str">
        <f t="shared" ca="1" si="404"/>
        <v>Пн 23.11.20 17.00 ДОТ)</v>
      </c>
      <c r="AK398" s="20" t="e">
        <f>IF(#REF!=" ","",IF(#REF!="","",CONCATENATE($C398," ",#REF!," ",MID(#REF!,10,5))))</f>
        <v>#REF!</v>
      </c>
      <c r="AL398" s="20" t="str">
        <f t="shared" ca="1" si="394"/>
        <v/>
      </c>
      <c r="AM398" s="20" t="str">
        <f t="shared" si="394"/>
        <v/>
      </c>
      <c r="AN398" s="11" t="str">
        <f t="shared" ca="1" si="389"/>
        <v>Павлова</v>
      </c>
      <c r="AO398" s="10" t="str">
        <f t="shared" ca="1" si="395"/>
        <v>Пн 23.11.20  8.00 П-309 Павлова</v>
      </c>
      <c r="AP398" s="10" t="str">
        <f t="shared" ca="1" si="395"/>
        <v>Пн 23.11.20  9.40 П-411 Павлова</v>
      </c>
      <c r="AQ398" s="10" t="str">
        <f t="shared" ca="1" si="395"/>
        <v/>
      </c>
      <c r="AR398" s="10" t="str">
        <f t="shared" ca="1" si="395"/>
        <v/>
      </c>
      <c r="AS398" s="10" t="str">
        <f t="shared" ca="1" si="395"/>
        <v/>
      </c>
      <c r="AT398" s="10" t="str">
        <f t="shared" ca="1" si="390"/>
        <v>Пн 23.11.20 15.10 П-203 Павлова</v>
      </c>
      <c r="AU398" s="10" t="str">
        <f t="shared" ca="1" si="390"/>
        <v>Пн 23.11.20 17.00 ДОТ) Павлова</v>
      </c>
      <c r="AV398" s="10" t="e">
        <f t="shared" si="390"/>
        <v>#REF!</v>
      </c>
      <c r="AW398" s="10" t="str">
        <f t="shared" ca="1" si="390"/>
        <v/>
      </c>
      <c r="AX398" s="10" t="str">
        <f t="shared" si="390"/>
        <v/>
      </c>
      <c r="AZ398" s="12">
        <f t="shared" ca="1" si="396"/>
        <v>398</v>
      </c>
      <c r="BA398" s="12">
        <f t="shared" ca="1" si="396"/>
        <v>398</v>
      </c>
      <c r="BB398" s="12" t="str">
        <f t="shared" ca="1" si="396"/>
        <v/>
      </c>
      <c r="BC398" s="12" t="str">
        <f t="shared" ca="1" si="396"/>
        <v/>
      </c>
      <c r="BD398" s="12" t="str">
        <f t="shared" ca="1" si="396"/>
        <v/>
      </c>
      <c r="BE398" s="12">
        <f t="shared" ca="1" si="391"/>
        <v>398</v>
      </c>
      <c r="BF398" s="12">
        <f t="shared" ca="1" si="391"/>
        <v>398</v>
      </c>
      <c r="BG398" s="12" t="e">
        <f t="shared" si="391"/>
        <v>#REF!</v>
      </c>
      <c r="BH398" s="12" t="str">
        <f t="shared" ca="1" si="391"/>
        <v/>
      </c>
      <c r="BI398" s="12" t="str">
        <f t="shared" si="391"/>
        <v/>
      </c>
    </row>
    <row r="399" spans="1:61" ht="23.25" customHeight="1" x14ac:dyDescent="0.2">
      <c r="A399" s="1">
        <f ca="1">IF(COUNTIF($D399:$L399," ")=10,"",IF(VLOOKUP(MAX($A$1:A398),$A$1:C398,3,FALSE)=0,"",MAX($A$1:A398)+1))</f>
        <v>399</v>
      </c>
      <c r="B399" s="13" t="str">
        <f>$B397</f>
        <v>Павлова Г.Ю.</v>
      </c>
      <c r="C399" s="2" t="str">
        <f ca="1">IF($B399="","",$R$3)</f>
        <v>Вт 24.11.20</v>
      </c>
      <c r="D399" s="14" t="str">
        <f t="shared" ref="D399:K399" ca="1" si="405">IF($B399&gt;"",IF(ISERROR(SEARCH($B399,S$3))," ",MID(S$3,FIND("%курс ",S$3,FIND($B399,S$3))+6,7)&amp;"
("&amp;MID(S$3,FIND("ауд.",S$3,FIND($B399,S$3))+4,FIND("№",S$3,FIND("ауд.",S$3,FIND($B399,S$3)))-(FIND("ауд.",S$3,FIND($B399,S$3))+4))&amp;")"),"")</f>
        <v xml:space="preserve"> </v>
      </c>
      <c r="E399" s="14" t="str">
        <f t="shared" ca="1" si="405"/>
        <v xml:space="preserve"> </v>
      </c>
      <c r="F399" s="14" t="str">
        <f t="shared" ca="1" si="405"/>
        <v xml:space="preserve"> </v>
      </c>
      <c r="G399" s="14" t="str">
        <f t="shared" ca="1" si="405"/>
        <v xml:space="preserve"> </v>
      </c>
      <c r="H399" s="14" t="str">
        <f t="shared" ca="1" si="405"/>
        <v>СА -9-3
(ДОТ)</v>
      </c>
      <c r="I399" s="14" t="str">
        <f t="shared" ca="1" si="405"/>
        <v>С -11-1
(П-304)</v>
      </c>
      <c r="J399" s="14" t="str">
        <f t="shared" ca="1" si="405"/>
        <v>СА-11-1
(П-306)</v>
      </c>
      <c r="K399" s="14" t="str">
        <f t="shared" ca="1" si="405"/>
        <v xml:space="preserve"> </v>
      </c>
      <c r="L399" s="14"/>
      <c r="M399" s="25"/>
      <c r="AD399" s="20" t="str">
        <f t="shared" ca="1" si="404"/>
        <v/>
      </c>
      <c r="AE399" s="20" t="str">
        <f t="shared" ca="1" si="404"/>
        <v/>
      </c>
      <c r="AF399" s="20" t="str">
        <f t="shared" ca="1" si="404"/>
        <v/>
      </c>
      <c r="AG399" s="20" t="str">
        <f t="shared" ca="1" si="404"/>
        <v/>
      </c>
      <c r="AH399" s="20" t="str">
        <f t="shared" ca="1" si="404"/>
        <v>Вт 24.11.20 13.30 ДОТ)</v>
      </c>
      <c r="AI399" s="20" t="str">
        <f t="shared" ca="1" si="404"/>
        <v>Вт 24.11.20 15.10 П-304</v>
      </c>
      <c r="AJ399" s="20" t="str">
        <f t="shared" ca="1" si="404"/>
        <v>Вт 24.11.20 17.00 П-306</v>
      </c>
      <c r="AK399" s="20" t="e">
        <f>IF(#REF!=" ","",IF(#REF!="","",CONCATENATE($C399," ",#REF!," ",MID(#REF!,10,5))))</f>
        <v>#REF!</v>
      </c>
      <c r="AL399" s="20" t="str">
        <f t="shared" ca="1" si="394"/>
        <v/>
      </c>
      <c r="AM399" s="20" t="str">
        <f t="shared" si="394"/>
        <v/>
      </c>
      <c r="AN399" s="11" t="str">
        <f t="shared" ca="1" si="389"/>
        <v>Павлова</v>
      </c>
      <c r="AO399" s="10" t="str">
        <f t="shared" ca="1" si="395"/>
        <v/>
      </c>
      <c r="AP399" s="10" t="str">
        <f t="shared" ca="1" si="395"/>
        <v/>
      </c>
      <c r="AQ399" s="10" t="str">
        <f t="shared" ca="1" si="395"/>
        <v/>
      </c>
      <c r="AR399" s="10" t="str">
        <f t="shared" ca="1" si="395"/>
        <v/>
      </c>
      <c r="AS399" s="10" t="str">
        <f t="shared" ca="1" si="395"/>
        <v>Вт 24.11.20 13.30 ДОТ) Павлова</v>
      </c>
      <c r="AT399" s="10" t="str">
        <f t="shared" ca="1" si="390"/>
        <v>Вт 24.11.20 15.10 П-304 Павлова</v>
      </c>
      <c r="AU399" s="10" t="str">
        <f t="shared" ca="1" si="390"/>
        <v>Вт 24.11.20 17.00 П-306 Павлова</v>
      </c>
      <c r="AV399" s="10" t="e">
        <f t="shared" si="390"/>
        <v>#REF!</v>
      </c>
      <c r="AW399" s="10" t="str">
        <f t="shared" ca="1" si="390"/>
        <v/>
      </c>
      <c r="AX399" s="10" t="str">
        <f t="shared" si="390"/>
        <v/>
      </c>
      <c r="AZ399" s="12" t="str">
        <f t="shared" ca="1" si="396"/>
        <v/>
      </c>
      <c r="BA399" s="12" t="str">
        <f t="shared" ca="1" si="396"/>
        <v/>
      </c>
      <c r="BB399" s="12" t="str">
        <f t="shared" ca="1" si="396"/>
        <v/>
      </c>
      <c r="BC399" s="12" t="str">
        <f t="shared" ca="1" si="396"/>
        <v/>
      </c>
      <c r="BD399" s="12">
        <f t="shared" ca="1" si="396"/>
        <v>399</v>
      </c>
      <c r="BE399" s="12">
        <f t="shared" ca="1" si="391"/>
        <v>399</v>
      </c>
      <c r="BF399" s="12">
        <f t="shared" ca="1" si="391"/>
        <v>399</v>
      </c>
      <c r="BG399" s="12" t="e">
        <f t="shared" si="391"/>
        <v>#REF!</v>
      </c>
      <c r="BH399" s="12" t="str">
        <f t="shared" ca="1" si="391"/>
        <v/>
      </c>
      <c r="BI399" s="12" t="str">
        <f t="shared" si="391"/>
        <v/>
      </c>
    </row>
    <row r="400" spans="1:61" ht="23.25" customHeight="1" x14ac:dyDescent="0.2">
      <c r="A400" s="1">
        <f ca="1">IF(COUNTIF($D400:$L400," ")=10,"",IF(VLOOKUP(MAX($A$1:A399),$A$1:C399,3,FALSE)=0,"",MAX($A$1:A399)+1))</f>
        <v>400</v>
      </c>
      <c r="B400" s="13" t="str">
        <f>$B397</f>
        <v>Павлова Г.Ю.</v>
      </c>
      <c r="C400" s="2" t="str">
        <f ca="1">IF($B400="","",$R$4)</f>
        <v>Ср 25.11.20</v>
      </c>
      <c r="D400" s="14" t="str">
        <f t="shared" ref="D400:K400" ca="1" si="406">IF($B400&gt;"",IF(ISERROR(SEARCH($B400,S$4))," ",MID(S$4,FIND("%курс ",S$4,FIND($B400,S$4))+6,7)&amp;"
("&amp;MID(S$4,FIND("ауд.",S$4,FIND($B400,S$4))+4,FIND("№",S$4,FIND("ауд.",S$4,FIND($B400,S$4)))-(FIND("ауд.",S$4,FIND($B400,S$4))+4))&amp;")"),"")</f>
        <v xml:space="preserve"> </v>
      </c>
      <c r="E400" s="14" t="str">
        <f t="shared" ca="1" si="406"/>
        <v xml:space="preserve"> </v>
      </c>
      <c r="F400" s="14" t="str">
        <f t="shared" ca="1" si="406"/>
        <v>СА-11-2
(ДОТ)</v>
      </c>
      <c r="G400" s="14" t="str">
        <f t="shared" ca="1" si="406"/>
        <v xml:space="preserve"> </v>
      </c>
      <c r="H400" s="14" t="str">
        <f t="shared" ca="1" si="406"/>
        <v>СА-11-2
(ДОТ)</v>
      </c>
      <c r="I400" s="14" t="str">
        <f t="shared" ca="1" si="406"/>
        <v>П -9 -3
(ДОТ)</v>
      </c>
      <c r="J400" s="14" t="str">
        <f t="shared" ca="1" si="406"/>
        <v>С -11-1
(П-304)</v>
      </c>
      <c r="K400" s="14" t="str">
        <f t="shared" ca="1" si="406"/>
        <v xml:space="preserve"> </v>
      </c>
      <c r="L400" s="14"/>
      <c r="M400" s="25"/>
      <c r="AD400" s="20" t="str">
        <f t="shared" ca="1" si="404"/>
        <v/>
      </c>
      <c r="AE400" s="20" t="str">
        <f t="shared" ca="1" si="404"/>
        <v/>
      </c>
      <c r="AF400" s="20" t="str">
        <f t="shared" ca="1" si="404"/>
        <v>Ср 25.11.20 11.20 ДОТ)</v>
      </c>
      <c r="AG400" s="20" t="str">
        <f t="shared" ca="1" si="404"/>
        <v/>
      </c>
      <c r="AH400" s="20" t="str">
        <f t="shared" ca="1" si="404"/>
        <v>Ср 25.11.20 13.30 ДОТ)</v>
      </c>
      <c r="AI400" s="20" t="str">
        <f t="shared" ca="1" si="404"/>
        <v>Ср 25.11.20 15.10 ДОТ)</v>
      </c>
      <c r="AJ400" s="20" t="str">
        <f t="shared" ca="1" si="404"/>
        <v>Ср 25.11.20 17.00 П-304</v>
      </c>
      <c r="AK400" s="20" t="e">
        <f>IF(#REF!=" ","",IF(#REF!="","",CONCATENATE($C400," ",#REF!," ",MID(#REF!,10,5))))</f>
        <v>#REF!</v>
      </c>
      <c r="AL400" s="20" t="str">
        <f t="shared" ca="1" si="394"/>
        <v/>
      </c>
      <c r="AM400" s="20" t="str">
        <f t="shared" si="394"/>
        <v/>
      </c>
      <c r="AN400" s="11" t="str">
        <f t="shared" ca="1" si="389"/>
        <v>Павлова</v>
      </c>
      <c r="AO400" s="10" t="str">
        <f t="shared" ca="1" si="395"/>
        <v/>
      </c>
      <c r="AP400" s="10" t="str">
        <f t="shared" ca="1" si="395"/>
        <v/>
      </c>
      <c r="AQ400" s="10" t="str">
        <f t="shared" ca="1" si="395"/>
        <v>Ср 25.11.20 11.20 ДОТ) Павлова</v>
      </c>
      <c r="AR400" s="10" t="str">
        <f t="shared" ca="1" si="395"/>
        <v/>
      </c>
      <c r="AS400" s="10" t="str">
        <f t="shared" ca="1" si="395"/>
        <v>Ср 25.11.20 13.30 ДОТ) Павлова</v>
      </c>
      <c r="AT400" s="10" t="str">
        <f t="shared" ca="1" si="390"/>
        <v>Ср 25.11.20 15.10 ДОТ) Павлова</v>
      </c>
      <c r="AU400" s="10" t="str">
        <f t="shared" ca="1" si="390"/>
        <v>Ср 25.11.20 17.00 П-304 Павлова</v>
      </c>
      <c r="AV400" s="10" t="e">
        <f t="shared" si="390"/>
        <v>#REF!</v>
      </c>
      <c r="AW400" s="10" t="str">
        <f t="shared" ca="1" si="390"/>
        <v/>
      </c>
      <c r="AX400" s="10" t="str">
        <f t="shared" si="390"/>
        <v/>
      </c>
      <c r="AZ400" s="12" t="str">
        <f t="shared" ca="1" si="396"/>
        <v/>
      </c>
      <c r="BA400" s="12" t="str">
        <f t="shared" ca="1" si="396"/>
        <v/>
      </c>
      <c r="BB400" s="12">
        <f t="shared" ca="1" si="396"/>
        <v>400</v>
      </c>
      <c r="BC400" s="12" t="str">
        <f t="shared" ca="1" si="396"/>
        <v/>
      </c>
      <c r="BD400" s="12">
        <f t="shared" ca="1" si="396"/>
        <v>400</v>
      </c>
      <c r="BE400" s="12">
        <f t="shared" ca="1" si="391"/>
        <v>400</v>
      </c>
      <c r="BF400" s="12">
        <f t="shared" ca="1" si="391"/>
        <v>400</v>
      </c>
      <c r="BG400" s="12" t="e">
        <f t="shared" si="391"/>
        <v>#REF!</v>
      </c>
      <c r="BH400" s="12" t="str">
        <f t="shared" ca="1" si="391"/>
        <v/>
      </c>
      <c r="BI400" s="12" t="str">
        <f t="shared" si="391"/>
        <v/>
      </c>
    </row>
    <row r="401" spans="1:61" ht="23.25" customHeight="1" x14ac:dyDescent="0.2">
      <c r="A401" s="1">
        <f ca="1">IF(COUNTIF($D401:$L401," ")=10,"",IF(VLOOKUP(MAX($A$1:A400),$A$1:C400,3,FALSE)=0,"",MAX($A$1:A400)+1))</f>
        <v>401</v>
      </c>
      <c r="B401" s="13" t="str">
        <f>$B397</f>
        <v>Павлова Г.Ю.</v>
      </c>
      <c r="C401" s="2" t="str">
        <f ca="1">IF($B401="","",$R$5)</f>
        <v>Чт 26.11.20</v>
      </c>
      <c r="D401" s="23" t="str">
        <f t="shared" ref="D401:K401" ca="1" si="407">IF($B401&gt;"",IF(ISERROR(SEARCH($B401,S$5))," ",MID(S$5,FIND("%курс ",S$5,FIND($B401,S$5))+6,7)&amp;"
("&amp;MID(S$5,FIND("ауд.",S$5,FIND($B401,S$5))+4,FIND("№",S$5,FIND("ауд.",S$5,FIND($B401,S$5)))-(FIND("ауд.",S$5,FIND($B401,S$5))+4))&amp;")"),"")</f>
        <v>СА -9-3
(ДОТ)</v>
      </c>
      <c r="E401" s="23" t="str">
        <f t="shared" ca="1" si="407"/>
        <v>СА-11-2
(ДОТ)</v>
      </c>
      <c r="F401" s="23" t="str">
        <f t="shared" ca="1" si="407"/>
        <v>СА -9-1
(П-307)</v>
      </c>
      <c r="G401" s="23" t="str">
        <f t="shared" ca="1" si="407"/>
        <v xml:space="preserve"> </v>
      </c>
      <c r="H401" s="23" t="str">
        <f t="shared" ca="1" si="407"/>
        <v>П -9 -3
(ДОТ)</v>
      </c>
      <c r="I401" s="23" t="str">
        <f t="shared" ca="1" si="407"/>
        <v xml:space="preserve"> </v>
      </c>
      <c r="J401" s="23" t="str">
        <f t="shared" ca="1" si="407"/>
        <v>СА-11-1
(П-309)</v>
      </c>
      <c r="K401" s="23" t="str">
        <f t="shared" ca="1" si="407"/>
        <v xml:space="preserve"> </v>
      </c>
      <c r="L401" s="14"/>
      <c r="M401" s="25"/>
      <c r="AD401" s="20" t="str">
        <f t="shared" ca="1" si="404"/>
        <v>Чт 26.11.20  8.00 ДОТ)</v>
      </c>
      <c r="AE401" s="20" t="str">
        <f t="shared" ca="1" si="404"/>
        <v>Чт 26.11.20  9.40 ДОТ)</v>
      </c>
      <c r="AF401" s="20" t="str">
        <f t="shared" ca="1" si="404"/>
        <v>Чт 26.11.20 11.20 П-307</v>
      </c>
      <c r="AG401" s="20" t="str">
        <f t="shared" ca="1" si="404"/>
        <v/>
      </c>
      <c r="AH401" s="20" t="str">
        <f t="shared" ca="1" si="404"/>
        <v>Чт 26.11.20 13.30 ДОТ)</v>
      </c>
      <c r="AI401" s="20" t="str">
        <f t="shared" ca="1" si="404"/>
        <v/>
      </c>
      <c r="AJ401" s="20" t="str">
        <f t="shared" ca="1" si="404"/>
        <v>Чт 26.11.20 17.00 П-309</v>
      </c>
      <c r="AK401" s="20" t="e">
        <f>IF(#REF!=" ","",IF(#REF!="","",CONCATENATE($C401," ",#REF!," ",MID(#REF!,10,5))))</f>
        <v>#REF!</v>
      </c>
      <c r="AL401" s="20" t="str">
        <f t="shared" ca="1" si="394"/>
        <v/>
      </c>
      <c r="AM401" s="20" t="str">
        <f t="shared" si="394"/>
        <v/>
      </c>
      <c r="AN401" s="11" t="str">
        <f t="shared" ca="1" si="389"/>
        <v>Павлова</v>
      </c>
      <c r="AO401" s="10" t="str">
        <f t="shared" ca="1" si="395"/>
        <v>Чт 26.11.20  8.00 ДОТ) Павлова</v>
      </c>
      <c r="AP401" s="10" t="str">
        <f t="shared" ca="1" si="395"/>
        <v>Чт 26.11.20  9.40 ДОТ) Павлова</v>
      </c>
      <c r="AQ401" s="10" t="str">
        <f t="shared" ca="1" si="395"/>
        <v>Чт 26.11.20 11.20 П-307 Павлова</v>
      </c>
      <c r="AR401" s="10" t="str">
        <f t="shared" ca="1" si="395"/>
        <v/>
      </c>
      <c r="AS401" s="10" t="str">
        <f t="shared" ca="1" si="395"/>
        <v>Чт 26.11.20 13.30 ДОТ) Павлова</v>
      </c>
      <c r="AT401" s="10" t="str">
        <f t="shared" ca="1" si="390"/>
        <v/>
      </c>
      <c r="AU401" s="10" t="str">
        <f t="shared" ca="1" si="390"/>
        <v>Чт 26.11.20 17.00 П-309 Павлова</v>
      </c>
      <c r="AV401" s="10" t="e">
        <f t="shared" si="390"/>
        <v>#REF!</v>
      </c>
      <c r="AW401" s="10" t="str">
        <f t="shared" ca="1" si="390"/>
        <v/>
      </c>
      <c r="AX401" s="10" t="str">
        <f t="shared" si="390"/>
        <v/>
      </c>
      <c r="AZ401" s="12">
        <f t="shared" ca="1" si="396"/>
        <v>401</v>
      </c>
      <c r="BA401" s="12">
        <f t="shared" ca="1" si="396"/>
        <v>401</v>
      </c>
      <c r="BB401" s="12">
        <f t="shared" ca="1" si="396"/>
        <v>401</v>
      </c>
      <c r="BC401" s="12" t="str">
        <f t="shared" ca="1" si="396"/>
        <v/>
      </c>
      <c r="BD401" s="12">
        <f t="shared" ca="1" si="396"/>
        <v>401</v>
      </c>
      <c r="BE401" s="12" t="str">
        <f t="shared" ca="1" si="391"/>
        <v/>
      </c>
      <c r="BF401" s="12">
        <f t="shared" ca="1" si="391"/>
        <v>401</v>
      </c>
      <c r="BG401" s="12" t="e">
        <f t="shared" si="391"/>
        <v>#REF!</v>
      </c>
      <c r="BH401" s="12" t="str">
        <f t="shared" ca="1" si="391"/>
        <v/>
      </c>
      <c r="BI401" s="12" t="str">
        <f t="shared" si="391"/>
        <v/>
      </c>
    </row>
    <row r="402" spans="1:61" ht="23.25" customHeight="1" x14ac:dyDescent="0.2">
      <c r="A402" s="1">
        <f ca="1">IF(COUNTIF($D402:$L402," ")=10,"",IF(VLOOKUP(MAX($A$1:A401),$A$1:C401,3,FALSE)=0,"",MAX($A$1:A401)+1))</f>
        <v>402</v>
      </c>
      <c r="B402" s="13" t="str">
        <f>$B397</f>
        <v>Павлова Г.Ю.</v>
      </c>
      <c r="C402" s="2" t="str">
        <f ca="1">IF($B402="","",$R$6)</f>
        <v>Пт 27.11.20</v>
      </c>
      <c r="D402" s="23" t="str">
        <f t="shared" ref="D402:K402" ca="1" si="408">IF($B402&gt;"",IF(ISERROR(SEARCH($B402,S$6))," ",MID(S$6,FIND("%курс ",S$6,FIND($B402,S$6))+6,7)&amp;"
("&amp;MID(S$6,FIND("ауд.",S$6,FIND($B402,S$6))+4,FIND("№",S$6,FIND("ауд.",S$6,FIND($B402,S$6)))-(FIND("ауд.",S$6,FIND($B402,S$6))+4))&amp;")"),"")</f>
        <v xml:space="preserve"> </v>
      </c>
      <c r="E402" s="23" t="str">
        <f t="shared" ca="1" si="408"/>
        <v>СА -9-1
(П-306)</v>
      </c>
      <c r="F402" s="23" t="str">
        <f t="shared" ca="1" si="408"/>
        <v xml:space="preserve"> </v>
      </c>
      <c r="G402" s="23" t="str">
        <f t="shared" ca="1" si="408"/>
        <v xml:space="preserve"> </v>
      </c>
      <c r="H402" s="23" t="str">
        <f t="shared" ca="1" si="408"/>
        <v xml:space="preserve"> </v>
      </c>
      <c r="I402" s="23" t="str">
        <f t="shared" ca="1" si="408"/>
        <v xml:space="preserve"> </v>
      </c>
      <c r="J402" s="23" t="str">
        <f t="shared" ca="1" si="408"/>
        <v xml:space="preserve"> </v>
      </c>
      <c r="K402" s="23" t="str">
        <f t="shared" ca="1" si="408"/>
        <v xml:space="preserve"> </v>
      </c>
      <c r="L402" s="23"/>
      <c r="M402" s="17"/>
      <c r="AD402" s="20" t="str">
        <f t="shared" ca="1" si="404"/>
        <v/>
      </c>
      <c r="AE402" s="20" t="str">
        <f t="shared" ca="1" si="404"/>
        <v>Пт 27.11.20  9.40 П-306</v>
      </c>
      <c r="AF402" s="20" t="str">
        <f t="shared" ca="1" si="404"/>
        <v/>
      </c>
      <c r="AG402" s="20" t="str">
        <f t="shared" ca="1" si="404"/>
        <v/>
      </c>
      <c r="AH402" s="20" t="str">
        <f t="shared" ca="1" si="404"/>
        <v/>
      </c>
      <c r="AI402" s="20" t="str">
        <f t="shared" ca="1" si="404"/>
        <v/>
      </c>
      <c r="AJ402" s="20" t="str">
        <f t="shared" ca="1" si="404"/>
        <v/>
      </c>
      <c r="AK402" s="20" t="e">
        <f>IF(#REF!=" ","",IF(#REF!="","",CONCATENATE($C402," ",#REF!," ",MID(#REF!,10,5))))</f>
        <v>#REF!</v>
      </c>
      <c r="AL402" s="20" t="str">
        <f t="shared" ca="1" si="394"/>
        <v/>
      </c>
      <c r="AM402" s="20" t="str">
        <f t="shared" si="394"/>
        <v/>
      </c>
      <c r="AN402" s="11" t="str">
        <f t="shared" ca="1" si="389"/>
        <v>Павлова</v>
      </c>
      <c r="AO402" s="10" t="str">
        <f t="shared" ca="1" si="395"/>
        <v/>
      </c>
      <c r="AP402" s="10" t="str">
        <f t="shared" ca="1" si="395"/>
        <v>Пт 27.11.20  9.40 П-306 Павлова</v>
      </c>
      <c r="AQ402" s="10" t="str">
        <f t="shared" ca="1" si="395"/>
        <v/>
      </c>
      <c r="AR402" s="10" t="str">
        <f t="shared" ca="1" si="395"/>
        <v/>
      </c>
      <c r="AS402" s="10" t="str">
        <f t="shared" ca="1" si="395"/>
        <v/>
      </c>
      <c r="AT402" s="10" t="str">
        <f t="shared" ca="1" si="390"/>
        <v/>
      </c>
      <c r="AU402" s="10" t="str">
        <f t="shared" ca="1" si="390"/>
        <v/>
      </c>
      <c r="AV402" s="10" t="e">
        <f t="shared" si="390"/>
        <v>#REF!</v>
      </c>
      <c r="AW402" s="10" t="str">
        <f t="shared" ca="1" si="390"/>
        <v/>
      </c>
      <c r="AX402" s="10" t="str">
        <f t="shared" si="390"/>
        <v/>
      </c>
      <c r="AZ402" s="12" t="str">
        <f t="shared" ca="1" si="396"/>
        <v/>
      </c>
      <c r="BA402" s="12">
        <f t="shared" ca="1" si="396"/>
        <v>402</v>
      </c>
      <c r="BB402" s="12" t="str">
        <f t="shared" ca="1" si="396"/>
        <v/>
      </c>
      <c r="BC402" s="12" t="str">
        <f t="shared" ca="1" si="396"/>
        <v/>
      </c>
      <c r="BD402" s="12" t="str">
        <f t="shared" ca="1" si="396"/>
        <v/>
      </c>
      <c r="BE402" s="12" t="str">
        <f t="shared" ca="1" si="391"/>
        <v/>
      </c>
      <c r="BF402" s="12" t="str">
        <f t="shared" ca="1" si="391"/>
        <v/>
      </c>
      <c r="BG402" s="12" t="e">
        <f t="shared" si="391"/>
        <v>#REF!</v>
      </c>
      <c r="BH402" s="12" t="str">
        <f t="shared" ca="1" si="391"/>
        <v/>
      </c>
      <c r="BI402" s="12" t="str">
        <f t="shared" si="391"/>
        <v/>
      </c>
    </row>
    <row r="403" spans="1:61" ht="23.25" customHeight="1" x14ac:dyDescent="0.2">
      <c r="A403" s="1">
        <f ca="1">IF(COUNTIF($D403:$L403," ")=10,"",IF(VLOOKUP(MAX($A$1:A402),$A$1:C402,3,FALSE)=0,"",MAX($A$1:A402)+1))</f>
        <v>403</v>
      </c>
      <c r="B403" s="13" t="str">
        <f>$B397</f>
        <v>Павлова Г.Ю.</v>
      </c>
      <c r="C403" s="2" t="str">
        <f ca="1">IF($B403="","",$R$7)</f>
        <v>Сб 28.11.20</v>
      </c>
      <c r="D403" s="23" t="str">
        <f t="shared" ref="D403:K403" ca="1" si="409">IF($B403&gt;"",IF(ISERROR(SEARCH($B403,S$7))," ",MID(S$7,FIND("%курс ",S$7,FIND($B403,S$7))+6,7)&amp;"
("&amp;MID(S$7,FIND("ауд.",S$7,FIND($B403,S$7))+4,FIND("№",S$7,FIND("ауд.",S$7,FIND($B403,S$7)))-(FIND("ауд.",S$7,FIND($B403,S$7))+4))&amp;")"),"")</f>
        <v xml:space="preserve"> </v>
      </c>
      <c r="E403" s="23" t="str">
        <f t="shared" ca="1" si="409"/>
        <v>СА -9-1
(П-310)</v>
      </c>
      <c r="F403" s="23" t="str">
        <f t="shared" ca="1" si="409"/>
        <v xml:space="preserve"> </v>
      </c>
      <c r="G403" s="23" t="str">
        <f t="shared" ca="1" si="409"/>
        <v xml:space="preserve"> </v>
      </c>
      <c r="H403" s="23" t="str">
        <f t="shared" ca="1" si="409"/>
        <v xml:space="preserve"> </v>
      </c>
      <c r="I403" s="23" t="str">
        <f t="shared" ca="1" si="409"/>
        <v xml:space="preserve"> </v>
      </c>
      <c r="J403" s="23" t="str">
        <f t="shared" ca="1" si="409"/>
        <v xml:space="preserve"> </v>
      </c>
      <c r="K403" s="23" t="str">
        <f t="shared" ca="1" si="409"/>
        <v xml:space="preserve"> </v>
      </c>
      <c r="L403" s="23"/>
      <c r="M403" s="25"/>
      <c r="AD403" s="20" t="str">
        <f t="shared" ca="1" si="404"/>
        <v/>
      </c>
      <c r="AE403" s="20" t="str">
        <f t="shared" ca="1" si="404"/>
        <v>Сб 28.11.20  9.40 П-310</v>
      </c>
      <c r="AF403" s="20" t="str">
        <f t="shared" ca="1" si="404"/>
        <v/>
      </c>
      <c r="AG403" s="20" t="str">
        <f t="shared" ca="1" si="404"/>
        <v/>
      </c>
      <c r="AH403" s="20" t="str">
        <f t="shared" ca="1" si="404"/>
        <v/>
      </c>
      <c r="AI403" s="20" t="str">
        <f t="shared" ca="1" si="404"/>
        <v/>
      </c>
      <c r="AJ403" s="20" t="str">
        <f t="shared" ca="1" si="404"/>
        <v/>
      </c>
      <c r="AK403" s="20" t="e">
        <f>IF(#REF!=" ","",IF(#REF!="","",CONCATENATE($C403," ",#REF!," ",MID(#REF!,10,5))))</f>
        <v>#REF!</v>
      </c>
      <c r="AL403" s="20" t="str">
        <f t="shared" ca="1" si="394"/>
        <v/>
      </c>
      <c r="AM403" s="20" t="str">
        <f t="shared" si="394"/>
        <v/>
      </c>
      <c r="AN403" s="11" t="str">
        <f t="shared" ca="1" si="389"/>
        <v>Павлова</v>
      </c>
      <c r="AO403" s="10" t="str">
        <f t="shared" ca="1" si="395"/>
        <v/>
      </c>
      <c r="AP403" s="10" t="str">
        <f t="shared" ca="1" si="395"/>
        <v>Сб 28.11.20  9.40 П-310 Павлова</v>
      </c>
      <c r="AQ403" s="10" t="str">
        <f t="shared" ca="1" si="395"/>
        <v/>
      </c>
      <c r="AR403" s="10" t="str">
        <f t="shared" ca="1" si="395"/>
        <v/>
      </c>
      <c r="AS403" s="10" t="str">
        <f t="shared" ca="1" si="395"/>
        <v/>
      </c>
      <c r="AT403" s="10" t="str">
        <f t="shared" ca="1" si="390"/>
        <v/>
      </c>
      <c r="AU403" s="10" t="str">
        <f t="shared" ca="1" si="390"/>
        <v/>
      </c>
      <c r="AV403" s="10" t="e">
        <f t="shared" si="390"/>
        <v>#REF!</v>
      </c>
      <c r="AW403" s="10" t="str">
        <f t="shared" ca="1" si="390"/>
        <v/>
      </c>
      <c r="AX403" s="10" t="str">
        <f t="shared" si="390"/>
        <v/>
      </c>
      <c r="AZ403" s="12" t="str">
        <f t="shared" ca="1" si="396"/>
        <v/>
      </c>
      <c r="BA403" s="12">
        <f t="shared" ca="1" si="396"/>
        <v>403</v>
      </c>
      <c r="BB403" s="12" t="str">
        <f t="shared" ca="1" si="396"/>
        <v/>
      </c>
      <c r="BC403" s="12" t="str">
        <f t="shared" ca="1" si="396"/>
        <v/>
      </c>
      <c r="BD403" s="12" t="str">
        <f t="shared" ca="1" si="396"/>
        <v/>
      </c>
      <c r="BE403" s="12" t="str">
        <f t="shared" ca="1" si="391"/>
        <v/>
      </c>
      <c r="BF403" s="12" t="str">
        <f t="shared" ca="1" si="391"/>
        <v/>
      </c>
      <c r="BG403" s="12" t="e">
        <f t="shared" si="391"/>
        <v>#REF!</v>
      </c>
      <c r="BH403" s="12" t="str">
        <f t="shared" ca="1" si="391"/>
        <v/>
      </c>
      <c r="BI403" s="12" t="str">
        <f t="shared" si="391"/>
        <v/>
      </c>
    </row>
    <row r="404" spans="1:61" ht="23.25" customHeight="1" x14ac:dyDescent="0.2">
      <c r="A404" s="1">
        <f ca="1">IF(COUNTIF($D404:$L404," ")=10,"",IF(VLOOKUP(MAX($A$1:A403),$A$1:C403,3,FALSE)=0,"",MAX($A$1:A403)+1))</f>
        <v>404</v>
      </c>
      <c r="B404" s="13" t="str">
        <f>$B397</f>
        <v>Павлова Г.Ю.</v>
      </c>
      <c r="C404" s="2" t="str">
        <f ca="1">IF($B404="","",$R$8)</f>
        <v>Вс 29.11.20</v>
      </c>
      <c r="D404" s="23" t="str">
        <f t="shared" ref="D404:K404" ca="1" si="410">IF($B404&gt;"",IF(ISERROR(SEARCH($B404,S$8))," ",MID(S$8,FIND("%курс ",S$8,FIND($B404,S$8))+6,7)&amp;"
("&amp;MID(S$8,FIND("ауд.",S$8,FIND($B404,S$8))+4,FIND("№",S$8,FIND("ауд.",S$8,FIND($B404,S$8)))-(FIND("ауд.",S$8,FIND($B404,S$8))+4))&amp;")"),"")</f>
        <v xml:space="preserve"> </v>
      </c>
      <c r="E404" s="23" t="str">
        <f t="shared" ca="1" si="410"/>
        <v xml:space="preserve"> </v>
      </c>
      <c r="F404" s="23" t="str">
        <f t="shared" ca="1" si="410"/>
        <v xml:space="preserve"> </v>
      </c>
      <c r="G404" s="23" t="str">
        <f t="shared" ca="1" si="410"/>
        <v xml:space="preserve"> </v>
      </c>
      <c r="H404" s="23" t="str">
        <f t="shared" ca="1" si="410"/>
        <v xml:space="preserve"> </v>
      </c>
      <c r="I404" s="23" t="str">
        <f t="shared" ca="1" si="410"/>
        <v xml:space="preserve"> </v>
      </c>
      <c r="J404" s="23" t="str">
        <f t="shared" ca="1" si="410"/>
        <v xml:space="preserve"> </v>
      </c>
      <c r="K404" s="23" t="str">
        <f t="shared" ca="1" si="410"/>
        <v xml:space="preserve"> </v>
      </c>
      <c r="L404" s="23"/>
      <c r="M404" s="25"/>
      <c r="AD404" s="20" t="str">
        <f t="shared" ca="1" si="404"/>
        <v/>
      </c>
      <c r="AE404" s="20" t="str">
        <f t="shared" ca="1" si="404"/>
        <v/>
      </c>
      <c r="AF404" s="20" t="str">
        <f t="shared" ca="1" si="404"/>
        <v/>
      </c>
      <c r="AG404" s="20" t="str">
        <f t="shared" ca="1" si="404"/>
        <v/>
      </c>
      <c r="AH404" s="20" t="str">
        <f t="shared" ca="1" si="404"/>
        <v/>
      </c>
      <c r="AI404" s="20" t="str">
        <f t="shared" ca="1" si="404"/>
        <v/>
      </c>
      <c r="AJ404" s="20" t="str">
        <f t="shared" ca="1" si="404"/>
        <v/>
      </c>
      <c r="AK404" s="20" t="e">
        <f>IF(#REF!=" ","",IF(#REF!="","",CONCATENATE($C404," ",#REF!," ",MID(#REF!,10,5))))</f>
        <v>#REF!</v>
      </c>
      <c r="AL404" s="20" t="str">
        <f t="shared" ca="1" si="394"/>
        <v/>
      </c>
      <c r="AM404" s="20" t="str">
        <f t="shared" si="394"/>
        <v/>
      </c>
      <c r="AN404" s="11" t="str">
        <f t="shared" ca="1" si="389"/>
        <v>Павлова</v>
      </c>
      <c r="AO404" s="10" t="str">
        <f t="shared" ca="1" si="395"/>
        <v/>
      </c>
      <c r="AP404" s="10" t="str">
        <f t="shared" ca="1" si="395"/>
        <v/>
      </c>
      <c r="AQ404" s="10" t="str">
        <f t="shared" ca="1" si="395"/>
        <v/>
      </c>
      <c r="AR404" s="10" t="str">
        <f t="shared" ca="1" si="395"/>
        <v/>
      </c>
      <c r="AS404" s="10" t="str">
        <f t="shared" ca="1" si="395"/>
        <v/>
      </c>
      <c r="AT404" s="10" t="str">
        <f t="shared" ca="1" si="390"/>
        <v/>
      </c>
      <c r="AU404" s="10" t="str">
        <f t="shared" ca="1" si="390"/>
        <v/>
      </c>
      <c r="AV404" s="10" t="e">
        <f t="shared" si="390"/>
        <v>#REF!</v>
      </c>
      <c r="AW404" s="10" t="str">
        <f t="shared" ca="1" si="390"/>
        <v/>
      </c>
      <c r="AX404" s="10" t="str">
        <f t="shared" si="390"/>
        <v/>
      </c>
      <c r="AZ404" s="12" t="str">
        <f t="shared" ca="1" si="396"/>
        <v/>
      </c>
      <c r="BA404" s="12" t="str">
        <f t="shared" ca="1" si="396"/>
        <v/>
      </c>
      <c r="BB404" s="12" t="str">
        <f t="shared" ca="1" si="396"/>
        <v/>
      </c>
      <c r="BC404" s="12" t="str">
        <f t="shared" ca="1" si="396"/>
        <v/>
      </c>
      <c r="BD404" s="12" t="str">
        <f t="shared" ca="1" si="396"/>
        <v/>
      </c>
      <c r="BE404" s="12" t="str">
        <f t="shared" ca="1" si="391"/>
        <v/>
      </c>
      <c r="BF404" s="12" t="str">
        <f t="shared" ca="1" si="391"/>
        <v/>
      </c>
      <c r="BG404" s="12" t="e">
        <f t="shared" si="391"/>
        <v>#REF!</v>
      </c>
      <c r="BH404" s="12" t="str">
        <f t="shared" ca="1" si="391"/>
        <v/>
      </c>
      <c r="BI404" s="12" t="str">
        <f t="shared" si="391"/>
        <v/>
      </c>
    </row>
    <row r="405" spans="1:61" ht="23.25" customHeight="1" x14ac:dyDescent="0.2">
      <c r="A405" s="1">
        <f ca="1">IF(COUNTIF($D405:$L405," ")=10,"",IF(VLOOKUP(MAX($A$1:A404),$A$1:C404,3,FALSE)=0,"",MAX($A$1:A404)+1))</f>
        <v>405</v>
      </c>
      <c r="C405" s="2"/>
      <c r="D405" s="23"/>
      <c r="E405" s="23"/>
      <c r="F405" s="23"/>
      <c r="G405" s="23"/>
      <c r="H405" s="23"/>
      <c r="I405" s="23"/>
      <c r="J405" s="23"/>
      <c r="K405" s="23"/>
      <c r="L405" s="23"/>
      <c r="M405" s="25"/>
      <c r="AD405" s="20"/>
      <c r="AE405" s="20"/>
      <c r="AF405" s="20"/>
      <c r="AG405" s="20"/>
      <c r="AH405" s="20"/>
      <c r="AI405" s="20"/>
      <c r="AJ405" s="20"/>
      <c r="AK405" s="20"/>
      <c r="AL405" s="20"/>
      <c r="AM405" s="20"/>
      <c r="AN405" s="11" t="str">
        <f t="shared" si="389"/>
        <v/>
      </c>
      <c r="AO405" s="10" t="str">
        <f t="shared" si="395"/>
        <v/>
      </c>
      <c r="AP405" s="10" t="str">
        <f t="shared" si="395"/>
        <v/>
      </c>
      <c r="AQ405" s="10" t="str">
        <f t="shared" si="395"/>
        <v/>
      </c>
      <c r="AR405" s="10" t="str">
        <f t="shared" si="395"/>
        <v/>
      </c>
      <c r="AS405" s="10" t="str">
        <f t="shared" si="395"/>
        <v/>
      </c>
      <c r="AT405" s="10" t="str">
        <f t="shared" si="390"/>
        <v/>
      </c>
      <c r="AU405" s="10" t="str">
        <f t="shared" si="390"/>
        <v/>
      </c>
      <c r="AV405" s="10" t="str">
        <f t="shared" si="390"/>
        <v/>
      </c>
      <c r="AW405" s="10" t="str">
        <f t="shared" si="390"/>
        <v/>
      </c>
      <c r="AX405" s="10" t="str">
        <f t="shared" si="390"/>
        <v/>
      </c>
      <c r="AZ405" s="12" t="str">
        <f t="shared" si="396"/>
        <v/>
      </c>
      <c r="BA405" s="12" t="str">
        <f t="shared" si="396"/>
        <v/>
      </c>
      <c r="BB405" s="12" t="str">
        <f t="shared" si="396"/>
        <v/>
      </c>
      <c r="BC405" s="12" t="str">
        <f t="shared" si="396"/>
        <v/>
      </c>
      <c r="BD405" s="12" t="str">
        <f t="shared" si="396"/>
        <v/>
      </c>
      <c r="BE405" s="12" t="str">
        <f t="shared" si="391"/>
        <v/>
      </c>
      <c r="BF405" s="12" t="str">
        <f t="shared" si="391"/>
        <v/>
      </c>
      <c r="BG405" s="12" t="str">
        <f t="shared" si="391"/>
        <v/>
      </c>
      <c r="BH405" s="12" t="str">
        <f t="shared" si="391"/>
        <v/>
      </c>
      <c r="BI405" s="12" t="str">
        <f t="shared" si="391"/>
        <v/>
      </c>
    </row>
    <row r="406" spans="1:61" ht="23.25" customHeight="1" x14ac:dyDescent="0.2">
      <c r="A406" s="1">
        <f ca="1">IF(COUNTIF($D407:$L413," ")=70,"",MAX($A$1:A405)+1)</f>
        <v>406</v>
      </c>
      <c r="B406" s="2" t="str">
        <f>IF($C406="","",$C406)</f>
        <v>Панкратова А.В.</v>
      </c>
      <c r="C406" s="3" t="str">
        <f>IF(ISERROR(VLOOKUP((ROW()-1)/9+1,'[1]Преподавательский состав'!$A$2:$B$181,2,FALSE)),"",VLOOKUP((ROW()-1)/9+1,'[1]Преподавательский состав'!$A$2:$B$181,2,FALSE))</f>
        <v>Панкратова А.В.</v>
      </c>
      <c r="D406" s="3" t="str">
        <f>IF($C406="","",T(" 8.00"))</f>
        <v xml:space="preserve"> 8.00</v>
      </c>
      <c r="E406" s="3" t="str">
        <f>IF($C406="","",T(" 9.40"))</f>
        <v xml:space="preserve"> 9.40</v>
      </c>
      <c r="F406" s="3" t="str">
        <f>IF($C406="","",T("11.20"))</f>
        <v>11.20</v>
      </c>
      <c r="G406" s="4" t="str">
        <f>IF($C406="","",T(""))</f>
        <v/>
      </c>
      <c r="H406" s="4" t="str">
        <f>IF($C406="","",T("13.30"))</f>
        <v>13.30</v>
      </c>
      <c r="I406" s="4" t="str">
        <f>IF($C406="","",T("15.10"))</f>
        <v>15.10</v>
      </c>
      <c r="J406" s="3" t="str">
        <f>IF($C406="","",T("17.00"))</f>
        <v>17.00</v>
      </c>
      <c r="K406" s="3" t="str">
        <f>IF($C406="","",T("18.40"))</f>
        <v>18.40</v>
      </c>
      <c r="L406" s="3"/>
      <c r="M406" s="25"/>
      <c r="AD406" s="20"/>
      <c r="AE406" s="20"/>
      <c r="AF406" s="20"/>
      <c r="AG406" s="20"/>
      <c r="AH406" s="20"/>
      <c r="AI406" s="20"/>
      <c r="AJ406" s="20"/>
      <c r="AK406" s="20"/>
      <c r="AL406" s="20"/>
      <c r="AM406" s="20"/>
      <c r="AN406" s="11" t="str">
        <f t="shared" si="389"/>
        <v/>
      </c>
      <c r="AO406" s="10" t="str">
        <f t="shared" si="395"/>
        <v/>
      </c>
      <c r="AP406" s="10" t="str">
        <f t="shared" si="395"/>
        <v/>
      </c>
      <c r="AQ406" s="10" t="str">
        <f t="shared" si="395"/>
        <v/>
      </c>
      <c r="AR406" s="10" t="str">
        <f t="shared" si="395"/>
        <v/>
      </c>
      <c r="AS406" s="10" t="str">
        <f t="shared" si="395"/>
        <v/>
      </c>
      <c r="AT406" s="10" t="str">
        <f t="shared" si="390"/>
        <v/>
      </c>
      <c r="AU406" s="10" t="str">
        <f t="shared" si="390"/>
        <v/>
      </c>
      <c r="AV406" s="10" t="str">
        <f t="shared" si="390"/>
        <v/>
      </c>
      <c r="AW406" s="10" t="str">
        <f t="shared" si="390"/>
        <v/>
      </c>
      <c r="AX406" s="10" t="str">
        <f t="shared" si="390"/>
        <v/>
      </c>
      <c r="AZ406" s="12" t="str">
        <f t="shared" si="396"/>
        <v/>
      </c>
      <c r="BA406" s="12" t="str">
        <f t="shared" si="396"/>
        <v/>
      </c>
      <c r="BB406" s="12" t="str">
        <f t="shared" si="396"/>
        <v/>
      </c>
      <c r="BC406" s="12" t="str">
        <f t="shared" si="396"/>
        <v/>
      </c>
      <c r="BD406" s="12" t="str">
        <f t="shared" si="396"/>
        <v/>
      </c>
      <c r="BE406" s="12" t="str">
        <f t="shared" si="391"/>
        <v/>
      </c>
      <c r="BF406" s="12" t="str">
        <f t="shared" si="391"/>
        <v/>
      </c>
      <c r="BG406" s="12" t="str">
        <f t="shared" si="391"/>
        <v/>
      </c>
      <c r="BH406" s="12" t="str">
        <f t="shared" si="391"/>
        <v/>
      </c>
      <c r="BI406" s="12" t="str">
        <f t="shared" si="391"/>
        <v/>
      </c>
    </row>
    <row r="407" spans="1:61" ht="23.25" customHeight="1" x14ac:dyDescent="0.2">
      <c r="A407" s="1">
        <f ca="1">IF(COUNTIF($D407:$L407," ")=10,"",IF(VLOOKUP(MAX($A$1:A406),$A$1:C406,3,FALSE)=0,"",MAX($A$1:A406)+1))</f>
        <v>407</v>
      </c>
      <c r="B407" s="13" t="str">
        <f>$B406</f>
        <v>Панкратова А.В.</v>
      </c>
      <c r="C407" s="2" t="str">
        <f ca="1">IF($B407="","",$R$2)</f>
        <v>Пн 23.11.20</v>
      </c>
      <c r="D407" s="14" t="str">
        <f t="shared" ref="D407:K407" ca="1" si="411">IF($B407&gt;"",IF(ISERROR(SEARCH($B407,S$2))," ",MID(S$2,FIND("%курс ",S$2,FIND($B407,S$2))+6,7)&amp;"
("&amp;MID(S$2,FIND("ауд.",S$2,FIND($B407,S$2))+4,FIND("№",S$2,FIND("ауд.",S$2,FIND($B407,S$2)))-(FIND("ауд.",S$2,FIND($B407,S$2))+4))&amp;")"),"")</f>
        <v xml:space="preserve"> </v>
      </c>
      <c r="E407" s="14" t="str">
        <f t="shared" ca="1" si="411"/>
        <v xml:space="preserve"> </v>
      </c>
      <c r="F407" s="14" t="str">
        <f t="shared" ca="1" si="411"/>
        <v xml:space="preserve"> </v>
      </c>
      <c r="G407" s="14" t="str">
        <f t="shared" ca="1" si="411"/>
        <v xml:space="preserve"> </v>
      </c>
      <c r="H407" s="14" t="str">
        <f t="shared" ca="1" si="411"/>
        <v xml:space="preserve"> </v>
      </c>
      <c r="I407" s="14" t="str">
        <f t="shared" ca="1" si="411"/>
        <v>П -9 -2
(ДОТ)</v>
      </c>
      <c r="J407" s="14" t="str">
        <f t="shared" ca="1" si="411"/>
        <v>П -9 -2
(ДОТ)</v>
      </c>
      <c r="K407" s="14" t="str">
        <f t="shared" ca="1" si="411"/>
        <v>П -9 -2
(ДОТ)</v>
      </c>
      <c r="L407" s="14"/>
      <c r="M407" s="25"/>
      <c r="AD407" s="20" t="str">
        <f t="shared" ref="AD407:AJ413" ca="1" si="412">IF(D407=" ","",IF(D407="","",CONCATENATE($C407," ",D$1," ",MID(D407,10,5))))</f>
        <v/>
      </c>
      <c r="AE407" s="20" t="str">
        <f t="shared" ca="1" si="412"/>
        <v/>
      </c>
      <c r="AF407" s="20" t="str">
        <f t="shared" ca="1" si="412"/>
        <v/>
      </c>
      <c r="AG407" s="20" t="str">
        <f t="shared" ca="1" si="412"/>
        <v/>
      </c>
      <c r="AH407" s="20" t="str">
        <f t="shared" ca="1" si="412"/>
        <v/>
      </c>
      <c r="AI407" s="20" t="str">
        <f t="shared" ca="1" si="412"/>
        <v>Пн 23.11.20 15.10 ДОТ)</v>
      </c>
      <c r="AJ407" s="20" t="str">
        <f t="shared" ca="1" si="412"/>
        <v>Пн 23.11.20 17.00 ДОТ)</v>
      </c>
      <c r="AK407" s="20" t="e">
        <f>IF(#REF!=" ","",IF(#REF!="","",CONCATENATE($C407," ",#REF!," ",MID(#REF!,10,5))))</f>
        <v>#REF!</v>
      </c>
      <c r="AL407" s="20" t="str">
        <f t="shared" ca="1" si="394"/>
        <v>Пн 23.11.20 18.40 ДОТ)</v>
      </c>
      <c r="AM407" s="20" t="str">
        <f t="shared" si="394"/>
        <v/>
      </c>
      <c r="AN407" s="11" t="str">
        <f t="shared" ca="1" si="389"/>
        <v>Панкратова</v>
      </c>
      <c r="AO407" s="10" t="str">
        <f t="shared" ca="1" si="395"/>
        <v/>
      </c>
      <c r="AP407" s="10" t="str">
        <f t="shared" ca="1" si="395"/>
        <v/>
      </c>
      <c r="AQ407" s="10" t="str">
        <f t="shared" ca="1" si="395"/>
        <v/>
      </c>
      <c r="AR407" s="10" t="str">
        <f t="shared" ca="1" si="395"/>
        <v/>
      </c>
      <c r="AS407" s="10" t="str">
        <f t="shared" ca="1" si="395"/>
        <v/>
      </c>
      <c r="AT407" s="10" t="str">
        <f t="shared" ca="1" si="390"/>
        <v>Пн 23.11.20 15.10 ДОТ) Панкратова</v>
      </c>
      <c r="AU407" s="10" t="str">
        <f t="shared" ca="1" si="390"/>
        <v>Пн 23.11.20 17.00 ДОТ) Панкратова</v>
      </c>
      <c r="AV407" s="10" t="e">
        <f t="shared" si="390"/>
        <v>#REF!</v>
      </c>
      <c r="AW407" s="10" t="str">
        <f t="shared" ca="1" si="390"/>
        <v>Пн 23.11.20 18.40 ДОТ) Панкратова</v>
      </c>
      <c r="AX407" s="10" t="str">
        <f t="shared" si="390"/>
        <v/>
      </c>
      <c r="AZ407" s="12" t="str">
        <f t="shared" ca="1" si="396"/>
        <v/>
      </c>
      <c r="BA407" s="12" t="str">
        <f t="shared" ca="1" si="396"/>
        <v/>
      </c>
      <c r="BB407" s="12" t="str">
        <f t="shared" ca="1" si="396"/>
        <v/>
      </c>
      <c r="BC407" s="12" t="str">
        <f t="shared" ca="1" si="396"/>
        <v/>
      </c>
      <c r="BD407" s="12" t="str">
        <f t="shared" ca="1" si="396"/>
        <v/>
      </c>
      <c r="BE407" s="12">
        <f t="shared" ca="1" si="391"/>
        <v>407</v>
      </c>
      <c r="BF407" s="12">
        <f t="shared" ca="1" si="391"/>
        <v>407</v>
      </c>
      <c r="BG407" s="12" t="e">
        <f t="shared" si="391"/>
        <v>#REF!</v>
      </c>
      <c r="BH407" s="12">
        <f t="shared" ca="1" si="391"/>
        <v>407</v>
      </c>
      <c r="BI407" s="12" t="str">
        <f t="shared" si="391"/>
        <v/>
      </c>
    </row>
    <row r="408" spans="1:61" ht="23.25" customHeight="1" x14ac:dyDescent="0.2">
      <c r="A408" s="1">
        <f ca="1">IF(COUNTIF($D408:$L408," ")=10,"",IF(VLOOKUP(MAX($A$1:A407),$A$1:C407,3,FALSE)=0,"",MAX($A$1:A407)+1))</f>
        <v>408</v>
      </c>
      <c r="B408" s="13" t="str">
        <f>$B406</f>
        <v>Панкратова А.В.</v>
      </c>
      <c r="C408" s="2" t="str">
        <f ca="1">IF($B408="","",$R$3)</f>
        <v>Вт 24.11.20</v>
      </c>
      <c r="D408" s="14" t="str">
        <f t="shared" ref="D408:K408" ca="1" si="413">IF($B408&gt;"",IF(ISERROR(SEARCH($B408,S$3))," ",MID(S$3,FIND("%курс ",S$3,FIND($B408,S$3))+6,7)&amp;"
("&amp;MID(S$3,FIND("ауд.",S$3,FIND($B408,S$3))+4,FIND("№",S$3,FIND("ауд.",S$3,FIND($B408,S$3)))-(FIND("ауд.",S$3,FIND($B408,S$3))+4))&amp;")"),"")</f>
        <v xml:space="preserve"> </v>
      </c>
      <c r="E408" s="14" t="str">
        <f t="shared" ca="1" si="413"/>
        <v xml:space="preserve"> </v>
      </c>
      <c r="F408" s="14" t="str">
        <f t="shared" ca="1" si="413"/>
        <v xml:space="preserve"> </v>
      </c>
      <c r="G408" s="14" t="str">
        <f t="shared" ca="1" si="413"/>
        <v xml:space="preserve"> </v>
      </c>
      <c r="H408" s="14" t="str">
        <f t="shared" ca="1" si="413"/>
        <v xml:space="preserve"> </v>
      </c>
      <c r="I408" s="14" t="str">
        <f t="shared" ca="1" si="413"/>
        <v xml:space="preserve"> </v>
      </c>
      <c r="J408" s="14" t="str">
        <f t="shared" ca="1" si="413"/>
        <v>П -9 -2
(ДОТ)</v>
      </c>
      <c r="K408" s="14" t="str">
        <f t="shared" ca="1" si="413"/>
        <v>П -11-1
(П-109)</v>
      </c>
      <c r="L408" s="14"/>
      <c r="M408" s="25"/>
      <c r="AD408" s="20" t="str">
        <f t="shared" ca="1" si="412"/>
        <v/>
      </c>
      <c r="AE408" s="20" t="str">
        <f t="shared" ca="1" si="412"/>
        <v/>
      </c>
      <c r="AF408" s="20" t="str">
        <f t="shared" ca="1" si="412"/>
        <v/>
      </c>
      <c r="AG408" s="20" t="str">
        <f t="shared" ca="1" si="412"/>
        <v/>
      </c>
      <c r="AH408" s="20" t="str">
        <f t="shared" ca="1" si="412"/>
        <v/>
      </c>
      <c r="AI408" s="20" t="str">
        <f t="shared" ca="1" si="412"/>
        <v/>
      </c>
      <c r="AJ408" s="20" t="str">
        <f t="shared" ca="1" si="412"/>
        <v>Вт 24.11.20 17.00 ДОТ)</v>
      </c>
      <c r="AK408" s="20" t="e">
        <f>IF(#REF!=" ","",IF(#REF!="","",CONCATENATE($C408," ",#REF!," ",MID(#REF!,10,5))))</f>
        <v>#REF!</v>
      </c>
      <c r="AL408" s="20" t="str">
        <f t="shared" ca="1" si="394"/>
        <v>Вт 24.11.20 18.40 П-109</v>
      </c>
      <c r="AM408" s="20" t="str">
        <f t="shared" si="394"/>
        <v/>
      </c>
      <c r="AN408" s="11" t="str">
        <f t="shared" ca="1" si="389"/>
        <v>Панкратова</v>
      </c>
      <c r="AO408" s="10" t="str">
        <f t="shared" ca="1" si="395"/>
        <v/>
      </c>
      <c r="AP408" s="10" t="str">
        <f t="shared" ca="1" si="395"/>
        <v/>
      </c>
      <c r="AQ408" s="10" t="str">
        <f t="shared" ca="1" si="395"/>
        <v/>
      </c>
      <c r="AR408" s="10" t="str">
        <f t="shared" ca="1" si="395"/>
        <v/>
      </c>
      <c r="AS408" s="10" t="str">
        <f t="shared" ca="1" si="395"/>
        <v/>
      </c>
      <c r="AT408" s="10" t="str">
        <f t="shared" ca="1" si="390"/>
        <v/>
      </c>
      <c r="AU408" s="10" t="str">
        <f t="shared" ca="1" si="390"/>
        <v>Вт 24.11.20 17.00 ДОТ) Панкратова</v>
      </c>
      <c r="AV408" s="10" t="e">
        <f t="shared" si="390"/>
        <v>#REF!</v>
      </c>
      <c r="AW408" s="10" t="str">
        <f t="shared" ca="1" si="390"/>
        <v>Вт 24.11.20 18.40 П-109 Панкратова</v>
      </c>
      <c r="AX408" s="10" t="str">
        <f t="shared" si="390"/>
        <v/>
      </c>
      <c r="AZ408" s="12" t="str">
        <f t="shared" ca="1" si="396"/>
        <v/>
      </c>
      <c r="BA408" s="12" t="str">
        <f t="shared" ca="1" si="396"/>
        <v/>
      </c>
      <c r="BB408" s="12" t="str">
        <f t="shared" ca="1" si="396"/>
        <v/>
      </c>
      <c r="BC408" s="12" t="str">
        <f t="shared" ca="1" si="396"/>
        <v/>
      </c>
      <c r="BD408" s="12" t="str">
        <f t="shared" ca="1" si="396"/>
        <v/>
      </c>
      <c r="BE408" s="12" t="str">
        <f t="shared" ca="1" si="391"/>
        <v/>
      </c>
      <c r="BF408" s="12">
        <f t="shared" ca="1" si="391"/>
        <v>408</v>
      </c>
      <c r="BG408" s="12" t="e">
        <f t="shared" si="391"/>
        <v>#REF!</v>
      </c>
      <c r="BH408" s="12">
        <f t="shared" ca="1" si="391"/>
        <v>408</v>
      </c>
      <c r="BI408" s="12" t="str">
        <f t="shared" si="391"/>
        <v/>
      </c>
    </row>
    <row r="409" spans="1:61" ht="23.25" customHeight="1" x14ac:dyDescent="0.2">
      <c r="A409" s="1">
        <f ca="1">IF(COUNTIF($D409:$L409," ")=10,"",IF(VLOOKUP(MAX($A$1:A408),$A$1:C408,3,FALSE)=0,"",MAX($A$1:A408)+1))</f>
        <v>409</v>
      </c>
      <c r="B409" s="13" t="str">
        <f>$B406</f>
        <v>Панкратова А.В.</v>
      </c>
      <c r="C409" s="2" t="str">
        <f ca="1">IF($B409="","",$R$4)</f>
        <v>Ср 25.11.20</v>
      </c>
      <c r="D409" s="14" t="str">
        <f t="shared" ref="D409:K409" ca="1" si="414">IF($B409&gt;"",IF(ISERROR(SEARCH($B409,S$4))," ",MID(S$4,FIND("%курс ",S$4,FIND($B409,S$4))+6,7)&amp;"
("&amp;MID(S$4,FIND("ауд.",S$4,FIND($B409,S$4))+4,FIND("№",S$4,FIND("ауд.",S$4,FIND($B409,S$4)))-(FIND("ауд.",S$4,FIND($B409,S$4))+4))&amp;")"),"")</f>
        <v xml:space="preserve"> </v>
      </c>
      <c r="E409" s="14" t="str">
        <f t="shared" ca="1" si="414"/>
        <v xml:space="preserve"> </v>
      </c>
      <c r="F409" s="14" t="str">
        <f t="shared" ca="1" si="414"/>
        <v xml:space="preserve"> </v>
      </c>
      <c r="G409" s="14" t="str">
        <f t="shared" ca="1" si="414"/>
        <v xml:space="preserve"> </v>
      </c>
      <c r="H409" s="14" t="str">
        <f t="shared" ca="1" si="414"/>
        <v xml:space="preserve"> </v>
      </c>
      <c r="I409" s="14" t="str">
        <f t="shared" ca="1" si="414"/>
        <v>П -9 -2
(ДОТ)</v>
      </c>
      <c r="J409" s="14" t="str">
        <f t="shared" ca="1" si="414"/>
        <v>П -9 -2
(ДОТ)</v>
      </c>
      <c r="K409" s="14" t="str">
        <f t="shared" ca="1" si="414"/>
        <v xml:space="preserve"> </v>
      </c>
      <c r="L409" s="14"/>
      <c r="M409" s="25"/>
      <c r="AD409" s="20" t="str">
        <f t="shared" ca="1" si="412"/>
        <v/>
      </c>
      <c r="AE409" s="20" t="str">
        <f t="shared" ca="1" si="412"/>
        <v/>
      </c>
      <c r="AF409" s="20" t="str">
        <f t="shared" ca="1" si="412"/>
        <v/>
      </c>
      <c r="AG409" s="20" t="str">
        <f t="shared" ca="1" si="412"/>
        <v/>
      </c>
      <c r="AH409" s="20" t="str">
        <f t="shared" ca="1" si="412"/>
        <v/>
      </c>
      <c r="AI409" s="20" t="str">
        <f t="shared" ca="1" si="412"/>
        <v>Ср 25.11.20 15.10 ДОТ)</v>
      </c>
      <c r="AJ409" s="20" t="str">
        <f t="shared" ca="1" si="412"/>
        <v>Ср 25.11.20 17.00 ДОТ)</v>
      </c>
      <c r="AK409" s="20" t="e">
        <f>IF(#REF!=" ","",IF(#REF!="","",CONCATENATE($C409," ",#REF!," ",MID(#REF!,10,5))))</f>
        <v>#REF!</v>
      </c>
      <c r="AL409" s="20" t="str">
        <f t="shared" ca="1" si="394"/>
        <v/>
      </c>
      <c r="AM409" s="20" t="str">
        <f t="shared" si="394"/>
        <v/>
      </c>
      <c r="AN409" s="11" t="str">
        <f t="shared" ca="1" si="389"/>
        <v>Панкратова</v>
      </c>
      <c r="AO409" s="10" t="str">
        <f t="shared" ca="1" si="395"/>
        <v/>
      </c>
      <c r="AP409" s="10" t="str">
        <f t="shared" ca="1" si="395"/>
        <v/>
      </c>
      <c r="AQ409" s="10" t="str">
        <f t="shared" ca="1" si="395"/>
        <v/>
      </c>
      <c r="AR409" s="10" t="str">
        <f t="shared" ca="1" si="395"/>
        <v/>
      </c>
      <c r="AS409" s="10" t="str">
        <f t="shared" ca="1" si="395"/>
        <v/>
      </c>
      <c r="AT409" s="10" t="str">
        <f t="shared" ca="1" si="390"/>
        <v>Ср 25.11.20 15.10 ДОТ) Панкратова</v>
      </c>
      <c r="AU409" s="10" t="str">
        <f t="shared" ca="1" si="390"/>
        <v>Ср 25.11.20 17.00 ДОТ) Панкратова</v>
      </c>
      <c r="AV409" s="10" t="e">
        <f t="shared" si="390"/>
        <v>#REF!</v>
      </c>
      <c r="AW409" s="10" t="str">
        <f t="shared" ca="1" si="390"/>
        <v/>
      </c>
      <c r="AX409" s="10" t="str">
        <f t="shared" si="390"/>
        <v/>
      </c>
      <c r="AZ409" s="12" t="str">
        <f t="shared" ca="1" si="396"/>
        <v/>
      </c>
      <c r="BA409" s="12" t="str">
        <f t="shared" ca="1" si="396"/>
        <v/>
      </c>
      <c r="BB409" s="12" t="str">
        <f t="shared" ca="1" si="396"/>
        <v/>
      </c>
      <c r="BC409" s="12" t="str">
        <f t="shared" ca="1" si="396"/>
        <v/>
      </c>
      <c r="BD409" s="12" t="str">
        <f t="shared" ca="1" si="396"/>
        <v/>
      </c>
      <c r="BE409" s="12">
        <f t="shared" ca="1" si="391"/>
        <v>409</v>
      </c>
      <c r="BF409" s="12">
        <f t="shared" ca="1" si="391"/>
        <v>409</v>
      </c>
      <c r="BG409" s="12" t="e">
        <f t="shared" si="391"/>
        <v>#REF!</v>
      </c>
      <c r="BH409" s="12" t="str">
        <f t="shared" ca="1" si="391"/>
        <v/>
      </c>
      <c r="BI409" s="12" t="str">
        <f t="shared" si="391"/>
        <v/>
      </c>
    </row>
    <row r="410" spans="1:61" ht="23.25" customHeight="1" x14ac:dyDescent="0.2">
      <c r="A410" s="1">
        <f ca="1">IF(COUNTIF($D410:$L410," ")=10,"",IF(VLOOKUP(MAX($A$1:A409),$A$1:C409,3,FALSE)=0,"",MAX($A$1:A409)+1))</f>
        <v>410</v>
      </c>
      <c r="B410" s="13" t="str">
        <f>$B406</f>
        <v>Панкратова А.В.</v>
      </c>
      <c r="C410" s="2" t="str">
        <f ca="1">IF($B410="","",$R$5)</f>
        <v>Чт 26.11.20</v>
      </c>
      <c r="D410" s="23" t="str">
        <f t="shared" ref="D410:K410" ca="1" si="415">IF($B410&gt;"",IF(ISERROR(SEARCH($B410,S$5))," ",MID(S$5,FIND("%курс ",S$5,FIND($B410,S$5))+6,7)&amp;"
("&amp;MID(S$5,FIND("ауд.",S$5,FIND($B410,S$5))+4,FIND("№",S$5,FIND("ауд.",S$5,FIND($B410,S$5)))-(FIND("ауд.",S$5,FIND($B410,S$5))+4))&amp;")"),"")</f>
        <v xml:space="preserve"> </v>
      </c>
      <c r="E410" s="23" t="str">
        <f t="shared" ca="1" si="415"/>
        <v xml:space="preserve"> </v>
      </c>
      <c r="F410" s="23" t="str">
        <f t="shared" ca="1" si="415"/>
        <v xml:space="preserve"> </v>
      </c>
      <c r="G410" s="23" t="str">
        <f t="shared" ca="1" si="415"/>
        <v xml:space="preserve"> </v>
      </c>
      <c r="H410" s="23" t="str">
        <f t="shared" ca="1" si="415"/>
        <v xml:space="preserve"> </v>
      </c>
      <c r="I410" s="23" t="str">
        <f t="shared" ca="1" si="415"/>
        <v>П -11-1
(П-306)</v>
      </c>
      <c r="J410" s="23" t="str">
        <f t="shared" ca="1" si="415"/>
        <v>П -11-1
(П-306)</v>
      </c>
      <c r="K410" s="23" t="str">
        <f t="shared" ca="1" si="415"/>
        <v xml:space="preserve"> </v>
      </c>
      <c r="L410" s="23"/>
      <c r="M410" s="17"/>
      <c r="AD410" s="20" t="str">
        <f t="shared" ca="1" si="412"/>
        <v/>
      </c>
      <c r="AE410" s="20" t="str">
        <f t="shared" ca="1" si="412"/>
        <v/>
      </c>
      <c r="AF410" s="20" t="str">
        <f t="shared" ca="1" si="412"/>
        <v/>
      </c>
      <c r="AG410" s="20" t="str">
        <f t="shared" ca="1" si="412"/>
        <v/>
      </c>
      <c r="AH410" s="20" t="str">
        <f t="shared" ca="1" si="412"/>
        <v/>
      </c>
      <c r="AI410" s="20" t="str">
        <f t="shared" ca="1" si="412"/>
        <v>Чт 26.11.20 15.10 П-306</v>
      </c>
      <c r="AJ410" s="20" t="str">
        <f t="shared" ca="1" si="412"/>
        <v>Чт 26.11.20 17.00 П-306</v>
      </c>
      <c r="AK410" s="20" t="e">
        <f>IF(#REF!=" ","",IF(#REF!="","",CONCATENATE($C410," ",#REF!," ",MID(#REF!,10,5))))</f>
        <v>#REF!</v>
      </c>
      <c r="AL410" s="20" t="str">
        <f t="shared" ca="1" si="394"/>
        <v/>
      </c>
      <c r="AM410" s="20" t="str">
        <f t="shared" si="394"/>
        <v/>
      </c>
      <c r="AN410" s="11" t="str">
        <f t="shared" ca="1" si="389"/>
        <v>Панкратова</v>
      </c>
      <c r="AO410" s="10" t="str">
        <f t="shared" ca="1" si="395"/>
        <v/>
      </c>
      <c r="AP410" s="10" t="str">
        <f t="shared" ca="1" si="395"/>
        <v/>
      </c>
      <c r="AQ410" s="10" t="str">
        <f t="shared" ca="1" si="395"/>
        <v/>
      </c>
      <c r="AR410" s="10" t="str">
        <f t="shared" ca="1" si="395"/>
        <v/>
      </c>
      <c r="AS410" s="10" t="str">
        <f t="shared" ca="1" si="395"/>
        <v/>
      </c>
      <c r="AT410" s="10" t="str">
        <f t="shared" ca="1" si="390"/>
        <v>Чт 26.11.20 15.10 П-306 Панкратова</v>
      </c>
      <c r="AU410" s="10" t="str">
        <f t="shared" ca="1" si="390"/>
        <v>Чт 26.11.20 17.00 П-306 Панкратова</v>
      </c>
      <c r="AV410" s="10" t="e">
        <f t="shared" si="390"/>
        <v>#REF!</v>
      </c>
      <c r="AW410" s="10" t="str">
        <f t="shared" ca="1" si="390"/>
        <v/>
      </c>
      <c r="AX410" s="10" t="str">
        <f t="shared" si="390"/>
        <v/>
      </c>
      <c r="AZ410" s="12" t="str">
        <f t="shared" ca="1" si="396"/>
        <v/>
      </c>
      <c r="BA410" s="12" t="str">
        <f t="shared" ca="1" si="396"/>
        <v/>
      </c>
      <c r="BB410" s="12" t="str">
        <f t="shared" ca="1" si="396"/>
        <v/>
      </c>
      <c r="BC410" s="12" t="str">
        <f t="shared" ca="1" si="396"/>
        <v/>
      </c>
      <c r="BD410" s="12" t="str">
        <f t="shared" ca="1" si="396"/>
        <v/>
      </c>
      <c r="BE410" s="12">
        <f t="shared" ca="1" si="391"/>
        <v>410</v>
      </c>
      <c r="BF410" s="12">
        <f t="shared" ca="1" si="391"/>
        <v>410</v>
      </c>
      <c r="BG410" s="12" t="e">
        <f t="shared" si="391"/>
        <v>#REF!</v>
      </c>
      <c r="BH410" s="12" t="str">
        <f t="shared" ca="1" si="391"/>
        <v/>
      </c>
      <c r="BI410" s="12" t="str">
        <f t="shared" si="391"/>
        <v/>
      </c>
    </row>
    <row r="411" spans="1:61" ht="23.25" customHeight="1" x14ac:dyDescent="0.2">
      <c r="A411" s="1">
        <f ca="1">IF(COUNTIF($D411:$L411," ")=10,"",IF(VLOOKUP(MAX($A$1:A410),$A$1:C410,3,FALSE)=0,"",MAX($A$1:A410)+1))</f>
        <v>411</v>
      </c>
      <c r="B411" s="13" t="str">
        <f>$B406</f>
        <v>Панкратова А.В.</v>
      </c>
      <c r="C411" s="2" t="str">
        <f ca="1">IF($B411="","",$R$6)</f>
        <v>Пт 27.11.20</v>
      </c>
      <c r="D411" s="23" t="str">
        <f t="shared" ref="D411:K411" ca="1" si="416">IF($B411&gt;"",IF(ISERROR(SEARCH($B411,S$6))," ",MID(S$6,FIND("%курс ",S$6,FIND($B411,S$6))+6,7)&amp;"
("&amp;MID(S$6,FIND("ауд.",S$6,FIND($B411,S$6))+4,FIND("№",S$6,FIND("ауд.",S$6,FIND($B411,S$6)))-(FIND("ауд.",S$6,FIND($B411,S$6))+4))&amp;")"),"")</f>
        <v xml:space="preserve"> </v>
      </c>
      <c r="E411" s="23" t="str">
        <f t="shared" ca="1" si="416"/>
        <v xml:space="preserve"> </v>
      </c>
      <c r="F411" s="23" t="str">
        <f t="shared" ca="1" si="416"/>
        <v xml:space="preserve"> </v>
      </c>
      <c r="G411" s="23" t="str">
        <f t="shared" ca="1" si="416"/>
        <v xml:space="preserve"> </v>
      </c>
      <c r="H411" s="23" t="str">
        <f t="shared" ca="1" si="416"/>
        <v xml:space="preserve"> </v>
      </c>
      <c r="I411" s="23" t="str">
        <f t="shared" ca="1" si="416"/>
        <v>П -11-1
(П-205)</v>
      </c>
      <c r="J411" s="23" t="str">
        <f t="shared" ca="1" si="416"/>
        <v>П -11-1
(П-102)</v>
      </c>
      <c r="K411" s="23" t="str">
        <f t="shared" ca="1" si="416"/>
        <v>П -11-1
(П-306)</v>
      </c>
      <c r="L411" s="23"/>
      <c r="M411" s="25"/>
      <c r="AD411" s="20" t="str">
        <f t="shared" ca="1" si="412"/>
        <v/>
      </c>
      <c r="AE411" s="20" t="str">
        <f t="shared" ca="1" si="412"/>
        <v/>
      </c>
      <c r="AF411" s="20" t="str">
        <f t="shared" ca="1" si="412"/>
        <v/>
      </c>
      <c r="AG411" s="20" t="str">
        <f t="shared" ca="1" si="412"/>
        <v/>
      </c>
      <c r="AH411" s="20" t="str">
        <f t="shared" ca="1" si="412"/>
        <v/>
      </c>
      <c r="AI411" s="20" t="str">
        <f t="shared" ca="1" si="412"/>
        <v>Пт 27.11.20 15.10 П-205</v>
      </c>
      <c r="AJ411" s="20" t="str">
        <f t="shared" ca="1" si="412"/>
        <v>Пт 27.11.20 17.00 П-102</v>
      </c>
      <c r="AK411" s="20" t="e">
        <f>IF(#REF!=" ","",IF(#REF!="","",CONCATENATE($C411," ",#REF!," ",MID(#REF!,10,5))))</f>
        <v>#REF!</v>
      </c>
      <c r="AL411" s="20" t="str">
        <f t="shared" ca="1" si="394"/>
        <v>Пт 27.11.20 18.40 П-306</v>
      </c>
      <c r="AM411" s="20" t="str">
        <f t="shared" si="394"/>
        <v/>
      </c>
      <c r="AN411" s="11" t="str">
        <f t="shared" ca="1" si="389"/>
        <v>Панкратова</v>
      </c>
      <c r="AO411" s="10" t="str">
        <f t="shared" ca="1" si="395"/>
        <v/>
      </c>
      <c r="AP411" s="10" t="str">
        <f t="shared" ca="1" si="395"/>
        <v/>
      </c>
      <c r="AQ411" s="10" t="str">
        <f t="shared" ca="1" si="395"/>
        <v/>
      </c>
      <c r="AR411" s="10" t="str">
        <f t="shared" ca="1" si="395"/>
        <v/>
      </c>
      <c r="AS411" s="10" t="str">
        <f t="shared" ca="1" si="395"/>
        <v/>
      </c>
      <c r="AT411" s="10" t="str">
        <f t="shared" ca="1" si="390"/>
        <v>Пт 27.11.20 15.10 П-205 Панкратова</v>
      </c>
      <c r="AU411" s="10" t="str">
        <f t="shared" ca="1" si="390"/>
        <v>Пт 27.11.20 17.00 П-102 Панкратова</v>
      </c>
      <c r="AV411" s="10" t="e">
        <f t="shared" si="390"/>
        <v>#REF!</v>
      </c>
      <c r="AW411" s="10" t="str">
        <f t="shared" ca="1" si="390"/>
        <v>Пт 27.11.20 18.40 П-306 Панкратова</v>
      </c>
      <c r="AX411" s="10" t="str">
        <f t="shared" si="390"/>
        <v/>
      </c>
      <c r="AZ411" s="12" t="str">
        <f t="shared" ca="1" si="396"/>
        <v/>
      </c>
      <c r="BA411" s="12" t="str">
        <f t="shared" ca="1" si="396"/>
        <v/>
      </c>
      <c r="BB411" s="12" t="str">
        <f t="shared" ca="1" si="396"/>
        <v/>
      </c>
      <c r="BC411" s="12" t="str">
        <f t="shared" ca="1" si="396"/>
        <v/>
      </c>
      <c r="BD411" s="12" t="str">
        <f t="shared" ca="1" si="396"/>
        <v/>
      </c>
      <c r="BE411" s="12">
        <f t="shared" ca="1" si="391"/>
        <v>411</v>
      </c>
      <c r="BF411" s="12">
        <f t="shared" ca="1" si="391"/>
        <v>411</v>
      </c>
      <c r="BG411" s="12" t="e">
        <f t="shared" si="391"/>
        <v>#REF!</v>
      </c>
      <c r="BH411" s="12">
        <f t="shared" ca="1" si="391"/>
        <v>411</v>
      </c>
      <c r="BI411" s="12" t="str">
        <f t="shared" si="391"/>
        <v/>
      </c>
    </row>
    <row r="412" spans="1:61" ht="23.25" customHeight="1" x14ac:dyDescent="0.2">
      <c r="A412" s="1">
        <f ca="1">IF(COUNTIF($D412:$L412," ")=10,"",IF(VLOOKUP(MAX($A$1:A411),$A$1:C411,3,FALSE)=0,"",MAX($A$1:A411)+1))</f>
        <v>412</v>
      </c>
      <c r="B412" s="13" t="str">
        <f>$B406</f>
        <v>Панкратова А.В.</v>
      </c>
      <c r="C412" s="2" t="str">
        <f ca="1">IF($B412="","",$R$7)</f>
        <v>Сб 28.11.20</v>
      </c>
      <c r="D412" s="23" t="str">
        <f t="shared" ref="D412:K412" ca="1" si="417">IF($B412&gt;"",IF(ISERROR(SEARCH($B412,S$7))," ",MID(S$7,FIND("%курс ",S$7,FIND($B412,S$7))+6,7)&amp;"
("&amp;MID(S$7,FIND("ауд.",S$7,FIND($B412,S$7))+4,FIND("№",S$7,FIND("ауд.",S$7,FIND($B412,S$7)))-(FIND("ауд.",S$7,FIND($B412,S$7))+4))&amp;")"),"")</f>
        <v xml:space="preserve"> </v>
      </c>
      <c r="E412" s="23" t="str">
        <f t="shared" ca="1" si="417"/>
        <v xml:space="preserve"> </v>
      </c>
      <c r="F412" s="23" t="str">
        <f t="shared" ca="1" si="417"/>
        <v>П -9 -2
(ДОТ)</v>
      </c>
      <c r="G412" s="23" t="str">
        <f t="shared" ca="1" si="417"/>
        <v xml:space="preserve"> </v>
      </c>
      <c r="H412" s="23" t="str">
        <f t="shared" ca="1" si="417"/>
        <v>П -11-1
(П-306)</v>
      </c>
      <c r="I412" s="23" t="str">
        <f t="shared" ca="1" si="417"/>
        <v xml:space="preserve"> </v>
      </c>
      <c r="J412" s="23" t="str">
        <f t="shared" ca="1" si="417"/>
        <v xml:space="preserve"> </v>
      </c>
      <c r="K412" s="23" t="str">
        <f t="shared" ca="1" si="417"/>
        <v xml:space="preserve"> </v>
      </c>
      <c r="L412" s="23"/>
      <c r="M412" s="25"/>
      <c r="AD412" s="20" t="str">
        <f t="shared" ca="1" si="412"/>
        <v/>
      </c>
      <c r="AE412" s="20" t="str">
        <f t="shared" ca="1" si="412"/>
        <v/>
      </c>
      <c r="AF412" s="20" t="str">
        <f t="shared" ca="1" si="412"/>
        <v>Сб 28.11.20 11.20 ДОТ)</v>
      </c>
      <c r="AG412" s="20" t="str">
        <f t="shared" ca="1" si="412"/>
        <v/>
      </c>
      <c r="AH412" s="20" t="str">
        <f t="shared" ca="1" si="412"/>
        <v>Сб 28.11.20 13.30 П-306</v>
      </c>
      <c r="AI412" s="20" t="str">
        <f t="shared" ca="1" si="412"/>
        <v/>
      </c>
      <c r="AJ412" s="20" t="str">
        <f t="shared" ca="1" si="412"/>
        <v/>
      </c>
      <c r="AK412" s="20" t="e">
        <f>IF(#REF!=" ","",IF(#REF!="","",CONCATENATE($C412," ",#REF!," ",MID(#REF!,10,5))))</f>
        <v>#REF!</v>
      </c>
      <c r="AL412" s="20" t="str">
        <f t="shared" ca="1" si="394"/>
        <v/>
      </c>
      <c r="AM412" s="20" t="str">
        <f t="shared" si="394"/>
        <v/>
      </c>
      <c r="AN412" s="11" t="str">
        <f t="shared" ca="1" si="389"/>
        <v>Панкратова</v>
      </c>
      <c r="AO412" s="10" t="str">
        <f t="shared" ca="1" si="395"/>
        <v/>
      </c>
      <c r="AP412" s="10" t="str">
        <f t="shared" ca="1" si="395"/>
        <v/>
      </c>
      <c r="AQ412" s="10" t="str">
        <f t="shared" ca="1" si="395"/>
        <v>Сб 28.11.20 11.20 ДОТ) Панкратова</v>
      </c>
      <c r="AR412" s="10" t="str">
        <f t="shared" ca="1" si="395"/>
        <v/>
      </c>
      <c r="AS412" s="10" t="str">
        <f t="shared" ca="1" si="395"/>
        <v>Сб 28.11.20 13.30 П-306 Панкратова</v>
      </c>
      <c r="AT412" s="10" t="str">
        <f t="shared" ca="1" si="390"/>
        <v/>
      </c>
      <c r="AU412" s="10" t="str">
        <f t="shared" ca="1" si="390"/>
        <v/>
      </c>
      <c r="AV412" s="10" t="e">
        <f t="shared" si="390"/>
        <v>#REF!</v>
      </c>
      <c r="AW412" s="10" t="str">
        <f t="shared" ca="1" si="390"/>
        <v/>
      </c>
      <c r="AX412" s="10" t="str">
        <f t="shared" si="390"/>
        <v/>
      </c>
      <c r="AZ412" s="12" t="str">
        <f t="shared" ca="1" si="396"/>
        <v/>
      </c>
      <c r="BA412" s="12" t="str">
        <f t="shared" ca="1" si="396"/>
        <v/>
      </c>
      <c r="BB412" s="12">
        <f t="shared" ca="1" si="396"/>
        <v>412</v>
      </c>
      <c r="BC412" s="12" t="str">
        <f t="shared" ca="1" si="396"/>
        <v/>
      </c>
      <c r="BD412" s="12">
        <f t="shared" ca="1" si="396"/>
        <v>412</v>
      </c>
      <c r="BE412" s="12" t="str">
        <f t="shared" ca="1" si="391"/>
        <v/>
      </c>
      <c r="BF412" s="12" t="str">
        <f t="shared" ca="1" si="391"/>
        <v/>
      </c>
      <c r="BG412" s="12" t="e">
        <f t="shared" si="391"/>
        <v>#REF!</v>
      </c>
      <c r="BH412" s="12" t="str">
        <f t="shared" ca="1" si="391"/>
        <v/>
      </c>
      <c r="BI412" s="12" t="str">
        <f t="shared" si="391"/>
        <v/>
      </c>
    </row>
    <row r="413" spans="1:61" ht="23.25" customHeight="1" x14ac:dyDescent="0.2">
      <c r="A413" s="1">
        <f ca="1">IF(COUNTIF($D413:$L413," ")=10,"",IF(VLOOKUP(MAX($A$1:A412),$A$1:C412,3,FALSE)=0,"",MAX($A$1:A412)+1))</f>
        <v>413</v>
      </c>
      <c r="B413" s="13" t="str">
        <f>$B406</f>
        <v>Панкратова А.В.</v>
      </c>
      <c r="C413" s="2" t="str">
        <f ca="1">IF($B413="","",$R$8)</f>
        <v>Вс 29.11.20</v>
      </c>
      <c r="D413" s="23" t="str">
        <f t="shared" ref="D413:K413" ca="1" si="418">IF($B413&gt;"",IF(ISERROR(SEARCH($B413,S$8))," ",MID(S$8,FIND("%курс ",S$8,FIND($B413,S$8))+6,7)&amp;"
("&amp;MID(S$8,FIND("ауд.",S$8,FIND($B413,S$8))+4,FIND("№",S$8,FIND("ауд.",S$8,FIND($B413,S$8)))-(FIND("ауд.",S$8,FIND($B413,S$8))+4))&amp;")"),"")</f>
        <v xml:space="preserve"> </v>
      </c>
      <c r="E413" s="23" t="str">
        <f t="shared" ca="1" si="418"/>
        <v xml:space="preserve"> </v>
      </c>
      <c r="F413" s="23" t="str">
        <f t="shared" ca="1" si="418"/>
        <v xml:space="preserve"> </v>
      </c>
      <c r="G413" s="23" t="str">
        <f t="shared" ca="1" si="418"/>
        <v xml:space="preserve"> </v>
      </c>
      <c r="H413" s="23" t="str">
        <f t="shared" ca="1" si="418"/>
        <v xml:space="preserve"> </v>
      </c>
      <c r="I413" s="23" t="str">
        <f t="shared" ca="1" si="418"/>
        <v xml:space="preserve"> </v>
      </c>
      <c r="J413" s="23" t="str">
        <f t="shared" ca="1" si="418"/>
        <v xml:space="preserve"> </v>
      </c>
      <c r="K413" s="23" t="str">
        <f t="shared" ca="1" si="418"/>
        <v xml:space="preserve"> </v>
      </c>
      <c r="L413" s="23"/>
      <c r="M413" s="25"/>
      <c r="AD413" s="20" t="str">
        <f t="shared" ca="1" si="412"/>
        <v/>
      </c>
      <c r="AE413" s="20" t="str">
        <f t="shared" ca="1" si="412"/>
        <v/>
      </c>
      <c r="AF413" s="20" t="str">
        <f t="shared" ca="1" si="412"/>
        <v/>
      </c>
      <c r="AG413" s="20" t="str">
        <f t="shared" ca="1" si="412"/>
        <v/>
      </c>
      <c r="AH413" s="20" t="str">
        <f t="shared" ca="1" si="412"/>
        <v/>
      </c>
      <c r="AI413" s="20" t="str">
        <f t="shared" ca="1" si="412"/>
        <v/>
      </c>
      <c r="AJ413" s="20" t="str">
        <f t="shared" ca="1" si="412"/>
        <v/>
      </c>
      <c r="AK413" s="20" t="e">
        <f>IF(#REF!=" ","",IF(#REF!="","",CONCATENATE($C413," ",#REF!," ",MID(#REF!,10,5))))</f>
        <v>#REF!</v>
      </c>
      <c r="AL413" s="20" t="str">
        <f t="shared" ca="1" si="394"/>
        <v/>
      </c>
      <c r="AM413" s="20" t="str">
        <f t="shared" si="394"/>
        <v/>
      </c>
      <c r="AN413" s="11" t="str">
        <f t="shared" ca="1" si="389"/>
        <v>Панкратова</v>
      </c>
      <c r="AO413" s="10" t="str">
        <f t="shared" ca="1" si="395"/>
        <v/>
      </c>
      <c r="AP413" s="10" t="str">
        <f t="shared" ca="1" si="395"/>
        <v/>
      </c>
      <c r="AQ413" s="10" t="str">
        <f t="shared" ca="1" si="395"/>
        <v/>
      </c>
      <c r="AR413" s="10" t="str">
        <f t="shared" ca="1" si="395"/>
        <v/>
      </c>
      <c r="AS413" s="10" t="str">
        <f t="shared" ca="1" si="395"/>
        <v/>
      </c>
      <c r="AT413" s="10" t="str">
        <f t="shared" ca="1" si="390"/>
        <v/>
      </c>
      <c r="AU413" s="10" t="str">
        <f t="shared" ca="1" si="390"/>
        <v/>
      </c>
      <c r="AV413" s="10" t="e">
        <f t="shared" si="390"/>
        <v>#REF!</v>
      </c>
      <c r="AW413" s="10" t="str">
        <f t="shared" ca="1" si="390"/>
        <v/>
      </c>
      <c r="AX413" s="10" t="str">
        <f t="shared" si="390"/>
        <v/>
      </c>
      <c r="AZ413" s="12" t="str">
        <f t="shared" ca="1" si="396"/>
        <v/>
      </c>
      <c r="BA413" s="12" t="str">
        <f t="shared" ca="1" si="396"/>
        <v/>
      </c>
      <c r="BB413" s="12" t="str">
        <f t="shared" ca="1" si="396"/>
        <v/>
      </c>
      <c r="BC413" s="12" t="str">
        <f t="shared" ca="1" si="396"/>
        <v/>
      </c>
      <c r="BD413" s="12" t="str">
        <f t="shared" ca="1" si="396"/>
        <v/>
      </c>
      <c r="BE413" s="12" t="str">
        <f t="shared" ca="1" si="391"/>
        <v/>
      </c>
      <c r="BF413" s="12" t="str">
        <f t="shared" ca="1" si="391"/>
        <v/>
      </c>
      <c r="BG413" s="12" t="e">
        <f t="shared" si="391"/>
        <v>#REF!</v>
      </c>
      <c r="BH413" s="12" t="str">
        <f t="shared" ca="1" si="391"/>
        <v/>
      </c>
      <c r="BI413" s="12" t="str">
        <f t="shared" si="391"/>
        <v/>
      </c>
    </row>
    <row r="414" spans="1:61" ht="23.25" customHeight="1" x14ac:dyDescent="0.2">
      <c r="A414" s="1">
        <f ca="1">IF(COUNTIF($D414:$L414," ")=10,"",IF(VLOOKUP(MAX($A$1:A413),$A$1:C413,3,FALSE)=0,"",MAX($A$1:A413)+1))</f>
        <v>414</v>
      </c>
      <c r="C414" s="2"/>
      <c r="D414" s="23"/>
      <c r="E414" s="23"/>
      <c r="F414" s="23"/>
      <c r="G414" s="23"/>
      <c r="H414" s="23"/>
      <c r="I414" s="23"/>
      <c r="J414" s="23"/>
      <c r="K414" s="23"/>
      <c r="L414" s="23"/>
      <c r="M414" s="25"/>
      <c r="AD414" s="20"/>
      <c r="AE414" s="20"/>
      <c r="AF414" s="20"/>
      <c r="AG414" s="20"/>
      <c r="AH414" s="20"/>
      <c r="AI414" s="20"/>
      <c r="AJ414" s="20"/>
      <c r="AK414" s="20"/>
      <c r="AL414" s="20"/>
      <c r="AM414" s="20"/>
      <c r="AN414" s="11" t="str">
        <f t="shared" si="389"/>
        <v/>
      </c>
      <c r="AO414" s="10" t="str">
        <f t="shared" si="395"/>
        <v/>
      </c>
      <c r="AP414" s="10" t="str">
        <f t="shared" si="395"/>
        <v/>
      </c>
      <c r="AQ414" s="10" t="str">
        <f t="shared" si="395"/>
        <v/>
      </c>
      <c r="AR414" s="10" t="str">
        <f t="shared" si="395"/>
        <v/>
      </c>
      <c r="AS414" s="10" t="str">
        <f t="shared" si="395"/>
        <v/>
      </c>
      <c r="AT414" s="10" t="str">
        <f t="shared" si="390"/>
        <v/>
      </c>
      <c r="AU414" s="10" t="str">
        <f t="shared" si="390"/>
        <v/>
      </c>
      <c r="AV414" s="10" t="str">
        <f t="shared" si="390"/>
        <v/>
      </c>
      <c r="AW414" s="10" t="str">
        <f t="shared" si="390"/>
        <v/>
      </c>
      <c r="AX414" s="10" t="str">
        <f t="shared" si="390"/>
        <v/>
      </c>
      <c r="AZ414" s="12" t="str">
        <f t="shared" si="396"/>
        <v/>
      </c>
      <c r="BA414" s="12" t="str">
        <f t="shared" si="396"/>
        <v/>
      </c>
      <c r="BB414" s="12" t="str">
        <f t="shared" si="396"/>
        <v/>
      </c>
      <c r="BC414" s="12" t="str">
        <f t="shared" si="396"/>
        <v/>
      </c>
      <c r="BD414" s="12" t="str">
        <f t="shared" si="396"/>
        <v/>
      </c>
      <c r="BE414" s="12" t="str">
        <f t="shared" si="391"/>
        <v/>
      </c>
      <c r="BF414" s="12" t="str">
        <f t="shared" si="391"/>
        <v/>
      </c>
      <c r="BG414" s="12" t="str">
        <f t="shared" si="391"/>
        <v/>
      </c>
      <c r="BH414" s="12" t="str">
        <f t="shared" si="391"/>
        <v/>
      </c>
      <c r="BI414" s="12" t="str">
        <f t="shared" si="391"/>
        <v/>
      </c>
    </row>
    <row r="415" spans="1:61" ht="23.25" customHeight="1" x14ac:dyDescent="0.2">
      <c r="A415" s="1">
        <f ca="1">IF(COUNTIF($D416:$L422," ")=70,"",MAX($A$1:A414)+1)</f>
        <v>415</v>
      </c>
      <c r="B415" s="2" t="str">
        <f>IF($C415="","",$C415)</f>
        <v>Пархоменко Э.К.</v>
      </c>
      <c r="C415" s="3" t="str">
        <f>IF(ISERROR(VLOOKUP((ROW()-1)/9+1,'[1]Преподавательский состав'!$A$2:$B$181,2,FALSE)),"",VLOOKUP((ROW()-1)/9+1,'[1]Преподавательский состав'!$A$2:$B$181,2,FALSE))</f>
        <v>Пархоменко Э.К.</v>
      </c>
      <c r="D415" s="3" t="str">
        <f>IF($C415="","",T(" 8.00"))</f>
        <v xml:space="preserve"> 8.00</v>
      </c>
      <c r="E415" s="3" t="str">
        <f>IF($C415="","",T(" 9.40"))</f>
        <v xml:space="preserve"> 9.40</v>
      </c>
      <c r="F415" s="3" t="str">
        <f>IF($C415="","",T("11.20"))</f>
        <v>11.20</v>
      </c>
      <c r="G415" s="4" t="str">
        <f>IF($C415="","",T(""))</f>
        <v/>
      </c>
      <c r="H415" s="4" t="str">
        <f>IF($C415="","",T("13.30"))</f>
        <v>13.30</v>
      </c>
      <c r="I415" s="4" t="str">
        <f>IF($C415="","",T("15.10"))</f>
        <v>15.10</v>
      </c>
      <c r="J415" s="3" t="str">
        <f>IF($C415="","",T("17.00"))</f>
        <v>17.00</v>
      </c>
      <c r="K415" s="3" t="str">
        <f>IF($C415="","",T("18.40"))</f>
        <v>18.40</v>
      </c>
      <c r="L415" s="3"/>
      <c r="M415" s="25"/>
      <c r="AD415" s="20"/>
      <c r="AE415" s="20"/>
      <c r="AF415" s="20"/>
      <c r="AG415" s="20"/>
      <c r="AH415" s="20"/>
      <c r="AI415" s="20"/>
      <c r="AJ415" s="20"/>
      <c r="AK415" s="20"/>
      <c r="AL415" s="20"/>
      <c r="AM415" s="20"/>
      <c r="AN415" s="11" t="str">
        <f t="shared" si="389"/>
        <v/>
      </c>
      <c r="AO415" s="10" t="str">
        <f t="shared" si="395"/>
        <v/>
      </c>
      <c r="AP415" s="10" t="str">
        <f t="shared" si="395"/>
        <v/>
      </c>
      <c r="AQ415" s="10" t="str">
        <f t="shared" si="395"/>
        <v/>
      </c>
      <c r="AR415" s="10" t="str">
        <f t="shared" si="395"/>
        <v/>
      </c>
      <c r="AS415" s="10" t="str">
        <f t="shared" si="395"/>
        <v/>
      </c>
      <c r="AT415" s="10" t="str">
        <f t="shared" si="390"/>
        <v/>
      </c>
      <c r="AU415" s="10" t="str">
        <f t="shared" si="390"/>
        <v/>
      </c>
      <c r="AV415" s="10" t="str">
        <f t="shared" si="390"/>
        <v/>
      </c>
      <c r="AW415" s="10" t="str">
        <f t="shared" si="390"/>
        <v/>
      </c>
      <c r="AX415" s="10" t="str">
        <f t="shared" si="390"/>
        <v/>
      </c>
      <c r="AZ415" s="12" t="str">
        <f t="shared" si="396"/>
        <v/>
      </c>
      <c r="BA415" s="12" t="str">
        <f t="shared" si="396"/>
        <v/>
      </c>
      <c r="BB415" s="12" t="str">
        <f t="shared" si="396"/>
        <v/>
      </c>
      <c r="BC415" s="12" t="str">
        <f t="shared" si="396"/>
        <v/>
      </c>
      <c r="BD415" s="12" t="str">
        <f t="shared" si="396"/>
        <v/>
      </c>
      <c r="BE415" s="12" t="str">
        <f t="shared" si="391"/>
        <v/>
      </c>
      <c r="BF415" s="12" t="str">
        <f t="shared" si="391"/>
        <v/>
      </c>
      <c r="BG415" s="12" t="str">
        <f t="shared" si="391"/>
        <v/>
      </c>
      <c r="BH415" s="12" t="str">
        <f t="shared" si="391"/>
        <v/>
      </c>
      <c r="BI415" s="12" t="str">
        <f t="shared" si="391"/>
        <v/>
      </c>
    </row>
    <row r="416" spans="1:61" ht="23.25" customHeight="1" x14ac:dyDescent="0.2">
      <c r="A416" s="1">
        <f ca="1">IF(COUNTIF($D416:$L416," ")=10,"",IF(VLOOKUP(MAX($A$1:A415),$A$1:C415,3,FALSE)=0,"",MAX($A$1:A415)+1))</f>
        <v>416</v>
      </c>
      <c r="B416" s="13" t="str">
        <f>$B415</f>
        <v>Пархоменко Э.К.</v>
      </c>
      <c r="C416" s="2" t="str">
        <f ca="1">IF($B416="","",$R$2)</f>
        <v>Пн 23.11.20</v>
      </c>
      <c r="D416" s="14" t="str">
        <f t="shared" ref="D416:K416" ca="1" si="419">IF($B416&gt;"",IF(ISERROR(SEARCH($B416,S$2))," ",MID(S$2,FIND("%курс ",S$2,FIND($B416,S$2))+6,7)&amp;"
("&amp;MID(S$2,FIND("ауд.",S$2,FIND($B416,S$2))+4,FIND("№",S$2,FIND("ауд.",S$2,FIND($B416,S$2)))-(FIND("ауд.",S$2,FIND($B416,S$2))+4))&amp;")"),"")</f>
        <v xml:space="preserve"> </v>
      </c>
      <c r="E416" s="14" t="str">
        <f t="shared" ca="1" si="419"/>
        <v xml:space="preserve"> </v>
      </c>
      <c r="F416" s="14" t="str">
        <f t="shared" ca="1" si="419"/>
        <v xml:space="preserve"> </v>
      </c>
      <c r="G416" s="14" t="str">
        <f t="shared" ca="1" si="419"/>
        <v xml:space="preserve"> </v>
      </c>
      <c r="H416" s="14" t="str">
        <f t="shared" ca="1" si="419"/>
        <v xml:space="preserve"> </v>
      </c>
      <c r="I416" s="14" t="str">
        <f t="shared" ca="1" si="419"/>
        <v xml:space="preserve"> </v>
      </c>
      <c r="J416" s="14" t="str">
        <f t="shared" ca="1" si="419"/>
        <v xml:space="preserve"> </v>
      </c>
      <c r="K416" s="14" t="str">
        <f t="shared" ca="1" si="419"/>
        <v xml:space="preserve"> </v>
      </c>
      <c r="L416" s="14"/>
      <c r="M416" s="25"/>
      <c r="AD416" s="20" t="str">
        <f t="shared" ref="AD416:AJ422" ca="1" si="420">IF(D416=" ","",IF(D416="","",CONCATENATE($C416," ",D$1," ",MID(D416,10,5))))</f>
        <v/>
      </c>
      <c r="AE416" s="20" t="str">
        <f t="shared" ca="1" si="420"/>
        <v/>
      </c>
      <c r="AF416" s="20" t="str">
        <f t="shared" ca="1" si="420"/>
        <v/>
      </c>
      <c r="AG416" s="20" t="str">
        <f t="shared" ca="1" si="420"/>
        <v/>
      </c>
      <c r="AH416" s="20" t="str">
        <f t="shared" ca="1" si="420"/>
        <v/>
      </c>
      <c r="AI416" s="20" t="str">
        <f t="shared" ca="1" si="420"/>
        <v/>
      </c>
      <c r="AJ416" s="20" t="str">
        <f t="shared" ca="1" si="420"/>
        <v/>
      </c>
      <c r="AK416" s="20" t="e">
        <f>IF(#REF!=" ","",IF(#REF!="","",CONCATENATE($C416," ",#REF!," ",MID(#REF!,10,5))))</f>
        <v>#REF!</v>
      </c>
      <c r="AL416" s="20" t="str">
        <f t="shared" ca="1" si="394"/>
        <v/>
      </c>
      <c r="AM416" s="20" t="str">
        <f t="shared" si="394"/>
        <v/>
      </c>
      <c r="AN416" s="11" t="str">
        <f t="shared" ca="1" si="389"/>
        <v>Пархоменко</v>
      </c>
      <c r="AO416" s="10" t="str">
        <f t="shared" ca="1" si="395"/>
        <v/>
      </c>
      <c r="AP416" s="10" t="str">
        <f t="shared" ca="1" si="395"/>
        <v/>
      </c>
      <c r="AQ416" s="10" t="str">
        <f t="shared" ca="1" si="395"/>
        <v/>
      </c>
      <c r="AR416" s="10" t="str">
        <f t="shared" ca="1" si="395"/>
        <v/>
      </c>
      <c r="AS416" s="10" t="str">
        <f t="shared" ca="1" si="395"/>
        <v/>
      </c>
      <c r="AT416" s="10" t="str">
        <f t="shared" ca="1" si="390"/>
        <v/>
      </c>
      <c r="AU416" s="10" t="str">
        <f t="shared" ca="1" si="390"/>
        <v/>
      </c>
      <c r="AV416" s="10" t="e">
        <f t="shared" si="390"/>
        <v>#REF!</v>
      </c>
      <c r="AW416" s="10" t="str">
        <f t="shared" ca="1" si="390"/>
        <v/>
      </c>
      <c r="AX416" s="10" t="str">
        <f t="shared" si="390"/>
        <v/>
      </c>
      <c r="AZ416" s="12" t="str">
        <f t="shared" ca="1" si="396"/>
        <v/>
      </c>
      <c r="BA416" s="12" t="str">
        <f t="shared" ca="1" si="396"/>
        <v/>
      </c>
      <c r="BB416" s="12" t="str">
        <f t="shared" ca="1" si="396"/>
        <v/>
      </c>
      <c r="BC416" s="12" t="str">
        <f t="shared" ca="1" si="396"/>
        <v/>
      </c>
      <c r="BD416" s="12" t="str">
        <f t="shared" ca="1" si="396"/>
        <v/>
      </c>
      <c r="BE416" s="12" t="str">
        <f t="shared" ca="1" si="391"/>
        <v/>
      </c>
      <c r="BF416" s="12" t="str">
        <f t="shared" ca="1" si="391"/>
        <v/>
      </c>
      <c r="BG416" s="12" t="e">
        <f t="shared" si="391"/>
        <v>#REF!</v>
      </c>
      <c r="BH416" s="12" t="str">
        <f t="shared" ca="1" si="391"/>
        <v/>
      </c>
      <c r="BI416" s="12" t="str">
        <f t="shared" si="391"/>
        <v/>
      </c>
    </row>
    <row r="417" spans="1:61" ht="23.25" customHeight="1" x14ac:dyDescent="0.2">
      <c r="A417" s="1">
        <f ca="1">IF(COUNTIF($D417:$L417," ")=10,"",IF(VLOOKUP(MAX($A$1:A416),$A$1:C416,3,FALSE)=0,"",MAX($A$1:A416)+1))</f>
        <v>417</v>
      </c>
      <c r="B417" s="13" t="str">
        <f>$B415</f>
        <v>Пархоменко Э.К.</v>
      </c>
      <c r="C417" s="2" t="str">
        <f ca="1">IF($B417="","",$R$3)</f>
        <v>Вт 24.11.20</v>
      </c>
      <c r="D417" s="14" t="str">
        <f t="shared" ref="D417:K417" ca="1" si="421">IF($B417&gt;"",IF(ISERROR(SEARCH($B417,S$3))," ",MID(S$3,FIND("%курс ",S$3,FIND($B417,S$3))+6,7)&amp;"
("&amp;MID(S$3,FIND("ауд.",S$3,FIND($B417,S$3))+4,FIND("№",S$3,FIND("ауд.",S$3,FIND($B417,S$3)))-(FIND("ауд.",S$3,FIND($B417,S$3))+4))&amp;")"),"")</f>
        <v xml:space="preserve"> </v>
      </c>
      <c r="E417" s="14" t="str">
        <f t="shared" ca="1" si="421"/>
        <v xml:space="preserve"> </v>
      </c>
      <c r="F417" s="14" t="str">
        <f t="shared" ca="1" si="421"/>
        <v xml:space="preserve"> </v>
      </c>
      <c r="G417" s="14" t="str">
        <f t="shared" ca="1" si="421"/>
        <v xml:space="preserve"> </v>
      </c>
      <c r="H417" s="14" t="str">
        <f t="shared" ca="1" si="421"/>
        <v xml:space="preserve"> </v>
      </c>
      <c r="I417" s="14" t="str">
        <f t="shared" ca="1" si="421"/>
        <v xml:space="preserve"> </v>
      </c>
      <c r="J417" s="14" t="str">
        <f t="shared" ca="1" si="421"/>
        <v xml:space="preserve"> </v>
      </c>
      <c r="K417" s="14" t="str">
        <f t="shared" ca="1" si="421"/>
        <v xml:space="preserve"> </v>
      </c>
      <c r="L417" s="14"/>
      <c r="M417" s="25"/>
      <c r="AD417" s="20" t="str">
        <f t="shared" ca="1" si="420"/>
        <v/>
      </c>
      <c r="AE417" s="20" t="str">
        <f t="shared" ca="1" si="420"/>
        <v/>
      </c>
      <c r="AF417" s="20" t="str">
        <f t="shared" ca="1" si="420"/>
        <v/>
      </c>
      <c r="AG417" s="20" t="str">
        <f t="shared" ca="1" si="420"/>
        <v/>
      </c>
      <c r="AH417" s="20" t="str">
        <f t="shared" ca="1" si="420"/>
        <v/>
      </c>
      <c r="AI417" s="20" t="str">
        <f t="shared" ca="1" si="420"/>
        <v/>
      </c>
      <c r="AJ417" s="20" t="str">
        <f t="shared" ca="1" si="420"/>
        <v/>
      </c>
      <c r="AK417" s="20" t="e">
        <f>IF(#REF!=" ","",IF(#REF!="","",CONCATENATE($C417," ",#REF!," ",MID(#REF!,10,5))))</f>
        <v>#REF!</v>
      </c>
      <c r="AL417" s="20" t="str">
        <f t="shared" ca="1" si="394"/>
        <v/>
      </c>
      <c r="AM417" s="20" t="str">
        <f t="shared" si="394"/>
        <v/>
      </c>
      <c r="AN417" s="11" t="str">
        <f t="shared" ca="1" si="389"/>
        <v>Пархоменко</v>
      </c>
      <c r="AO417" s="10" t="str">
        <f t="shared" ca="1" si="395"/>
        <v/>
      </c>
      <c r="AP417" s="10" t="str">
        <f t="shared" ca="1" si="395"/>
        <v/>
      </c>
      <c r="AQ417" s="10" t="str">
        <f t="shared" ca="1" si="395"/>
        <v/>
      </c>
      <c r="AR417" s="10" t="str">
        <f t="shared" ca="1" si="395"/>
        <v/>
      </c>
      <c r="AS417" s="10" t="str">
        <f t="shared" ca="1" si="395"/>
        <v/>
      </c>
      <c r="AT417" s="10" t="str">
        <f t="shared" ca="1" si="390"/>
        <v/>
      </c>
      <c r="AU417" s="10" t="str">
        <f t="shared" ca="1" si="390"/>
        <v/>
      </c>
      <c r="AV417" s="10" t="e">
        <f t="shared" si="390"/>
        <v>#REF!</v>
      </c>
      <c r="AW417" s="10" t="str">
        <f t="shared" ca="1" si="390"/>
        <v/>
      </c>
      <c r="AX417" s="10" t="str">
        <f t="shared" si="390"/>
        <v/>
      </c>
      <c r="AZ417" s="12" t="str">
        <f t="shared" ca="1" si="396"/>
        <v/>
      </c>
      <c r="BA417" s="12" t="str">
        <f t="shared" ca="1" si="396"/>
        <v/>
      </c>
      <c r="BB417" s="12" t="str">
        <f t="shared" ca="1" si="396"/>
        <v/>
      </c>
      <c r="BC417" s="12" t="str">
        <f t="shared" ca="1" si="396"/>
        <v/>
      </c>
      <c r="BD417" s="12" t="str">
        <f t="shared" ca="1" si="396"/>
        <v/>
      </c>
      <c r="BE417" s="12" t="str">
        <f t="shared" ca="1" si="391"/>
        <v/>
      </c>
      <c r="BF417" s="12" t="str">
        <f t="shared" ca="1" si="391"/>
        <v/>
      </c>
      <c r="BG417" s="12" t="e">
        <f t="shared" si="391"/>
        <v>#REF!</v>
      </c>
      <c r="BH417" s="12" t="str">
        <f t="shared" ca="1" si="391"/>
        <v/>
      </c>
      <c r="BI417" s="12" t="str">
        <f t="shared" si="391"/>
        <v/>
      </c>
    </row>
    <row r="418" spans="1:61" ht="23.25" customHeight="1" x14ac:dyDescent="0.2">
      <c r="A418" s="1">
        <f ca="1">IF(COUNTIF($D418:$L418," ")=10,"",IF(VLOOKUP(MAX($A$1:A417),$A$1:C417,3,FALSE)=0,"",MAX($A$1:A417)+1))</f>
        <v>418</v>
      </c>
      <c r="B418" s="13" t="str">
        <f>$B415</f>
        <v>Пархоменко Э.К.</v>
      </c>
      <c r="C418" s="2" t="str">
        <f ca="1">IF($B418="","",$R$4)</f>
        <v>Ср 25.11.20</v>
      </c>
      <c r="D418" s="14" t="str">
        <f t="shared" ref="D418:K418" ca="1" si="422">IF($B418&gt;"",IF(ISERROR(SEARCH($B418,S$4))," ",MID(S$4,FIND("%курс ",S$4,FIND($B418,S$4))+6,7)&amp;"
("&amp;MID(S$4,FIND("ауд.",S$4,FIND($B418,S$4))+4,FIND("№",S$4,FIND("ауд.",S$4,FIND($B418,S$4)))-(FIND("ауд.",S$4,FIND($B418,S$4))+4))&amp;")"),"")</f>
        <v xml:space="preserve"> </v>
      </c>
      <c r="E418" s="14" t="str">
        <f t="shared" ca="1" si="422"/>
        <v xml:space="preserve"> </v>
      </c>
      <c r="F418" s="14" t="str">
        <f t="shared" ca="1" si="422"/>
        <v xml:space="preserve"> </v>
      </c>
      <c r="G418" s="14" t="str">
        <f t="shared" ca="1" si="422"/>
        <v xml:space="preserve"> </v>
      </c>
      <c r="H418" s="14" t="str">
        <f t="shared" ca="1" si="422"/>
        <v xml:space="preserve"> </v>
      </c>
      <c r="I418" s="14" t="str">
        <f t="shared" ca="1" si="422"/>
        <v xml:space="preserve"> </v>
      </c>
      <c r="J418" s="14" t="str">
        <f t="shared" ca="1" si="422"/>
        <v xml:space="preserve"> </v>
      </c>
      <c r="K418" s="14" t="str">
        <f t="shared" ca="1" si="422"/>
        <v xml:space="preserve"> </v>
      </c>
      <c r="L418" s="14"/>
      <c r="M418" s="17"/>
      <c r="AD418" s="20" t="str">
        <f t="shared" ca="1" si="420"/>
        <v/>
      </c>
      <c r="AE418" s="20" t="str">
        <f t="shared" ca="1" si="420"/>
        <v/>
      </c>
      <c r="AF418" s="20" t="str">
        <f t="shared" ca="1" si="420"/>
        <v/>
      </c>
      <c r="AG418" s="20" t="str">
        <f t="shared" ca="1" si="420"/>
        <v/>
      </c>
      <c r="AH418" s="20" t="str">
        <f t="shared" ca="1" si="420"/>
        <v/>
      </c>
      <c r="AI418" s="20" t="str">
        <f t="shared" ca="1" si="420"/>
        <v/>
      </c>
      <c r="AJ418" s="20" t="str">
        <f t="shared" ca="1" si="420"/>
        <v/>
      </c>
      <c r="AK418" s="20" t="e">
        <f>IF(#REF!=" ","",IF(#REF!="","",CONCATENATE($C418," ",#REF!," ",MID(#REF!,10,5))))</f>
        <v>#REF!</v>
      </c>
      <c r="AL418" s="20" t="str">
        <f t="shared" ca="1" si="394"/>
        <v/>
      </c>
      <c r="AM418" s="20" t="str">
        <f t="shared" si="394"/>
        <v/>
      </c>
      <c r="AN418" s="11" t="str">
        <f t="shared" ca="1" si="389"/>
        <v>Пархоменко</v>
      </c>
      <c r="AO418" s="10" t="str">
        <f t="shared" ca="1" si="395"/>
        <v/>
      </c>
      <c r="AP418" s="10" t="str">
        <f t="shared" ca="1" si="395"/>
        <v/>
      </c>
      <c r="AQ418" s="10" t="str">
        <f t="shared" ca="1" si="395"/>
        <v/>
      </c>
      <c r="AR418" s="10" t="str">
        <f t="shared" ca="1" si="395"/>
        <v/>
      </c>
      <c r="AS418" s="10" t="str">
        <f t="shared" ca="1" si="395"/>
        <v/>
      </c>
      <c r="AT418" s="10" t="str">
        <f t="shared" ca="1" si="390"/>
        <v/>
      </c>
      <c r="AU418" s="10" t="str">
        <f t="shared" ca="1" si="390"/>
        <v/>
      </c>
      <c r="AV418" s="10" t="e">
        <f t="shared" si="390"/>
        <v>#REF!</v>
      </c>
      <c r="AW418" s="10" t="str">
        <f t="shared" ca="1" si="390"/>
        <v/>
      </c>
      <c r="AX418" s="10" t="str">
        <f t="shared" si="390"/>
        <v/>
      </c>
      <c r="AZ418" s="12" t="str">
        <f t="shared" ca="1" si="396"/>
        <v/>
      </c>
      <c r="BA418" s="12" t="str">
        <f t="shared" ca="1" si="396"/>
        <v/>
      </c>
      <c r="BB418" s="12" t="str">
        <f t="shared" ca="1" si="396"/>
        <v/>
      </c>
      <c r="BC418" s="12" t="str">
        <f t="shared" ca="1" si="396"/>
        <v/>
      </c>
      <c r="BD418" s="12" t="str">
        <f t="shared" ca="1" si="396"/>
        <v/>
      </c>
      <c r="BE418" s="12" t="str">
        <f t="shared" ca="1" si="391"/>
        <v/>
      </c>
      <c r="BF418" s="12" t="str">
        <f t="shared" ca="1" si="391"/>
        <v/>
      </c>
      <c r="BG418" s="12" t="e">
        <f t="shared" si="391"/>
        <v>#REF!</v>
      </c>
      <c r="BH418" s="12" t="str">
        <f t="shared" ca="1" si="391"/>
        <v/>
      </c>
      <c r="BI418" s="12" t="str">
        <f t="shared" si="391"/>
        <v/>
      </c>
    </row>
    <row r="419" spans="1:61" ht="23.25" customHeight="1" x14ac:dyDescent="0.2">
      <c r="A419" s="1">
        <f ca="1">IF(COUNTIF($D419:$L419," ")=10,"",IF(VLOOKUP(MAX($A$1:A418),$A$1:C418,3,FALSE)=0,"",MAX($A$1:A418)+1))</f>
        <v>419</v>
      </c>
      <c r="B419" s="13" t="str">
        <f>$B415</f>
        <v>Пархоменко Э.К.</v>
      </c>
      <c r="C419" s="2" t="str">
        <f ca="1">IF($B419="","",$R$5)</f>
        <v>Чт 26.11.20</v>
      </c>
      <c r="D419" s="23" t="str">
        <f t="shared" ref="D419:K419" ca="1" si="423">IF($B419&gt;"",IF(ISERROR(SEARCH($B419,S$5))," ",MID(S$5,FIND("%курс ",S$5,FIND($B419,S$5))+6,7)&amp;"
("&amp;MID(S$5,FIND("ауд.",S$5,FIND($B419,S$5))+4,FIND("№",S$5,FIND("ауд.",S$5,FIND($B419,S$5)))-(FIND("ауд.",S$5,FIND($B419,S$5))+4))&amp;")"),"")</f>
        <v xml:space="preserve"> </v>
      </c>
      <c r="E419" s="23" t="str">
        <f t="shared" ca="1" si="423"/>
        <v xml:space="preserve"> </v>
      </c>
      <c r="F419" s="23" t="str">
        <f t="shared" ca="1" si="423"/>
        <v xml:space="preserve"> </v>
      </c>
      <c r="G419" s="23" t="str">
        <f t="shared" ca="1" si="423"/>
        <v xml:space="preserve"> </v>
      </c>
      <c r="H419" s="23" t="str">
        <f t="shared" ca="1" si="423"/>
        <v xml:space="preserve"> </v>
      </c>
      <c r="I419" s="23" t="str">
        <f t="shared" ca="1" si="423"/>
        <v xml:space="preserve"> </v>
      </c>
      <c r="J419" s="23" t="str">
        <f t="shared" ca="1" si="423"/>
        <v xml:space="preserve"> </v>
      </c>
      <c r="K419" s="23" t="str">
        <f t="shared" ca="1" si="423"/>
        <v>СА-11-1
(П-102)</v>
      </c>
      <c r="L419" s="23"/>
      <c r="M419" s="25"/>
      <c r="AD419" s="20" t="str">
        <f t="shared" ca="1" si="420"/>
        <v/>
      </c>
      <c r="AE419" s="20" t="str">
        <f t="shared" ca="1" si="420"/>
        <v/>
      </c>
      <c r="AF419" s="20" t="str">
        <f t="shared" ca="1" si="420"/>
        <v/>
      </c>
      <c r="AG419" s="20" t="str">
        <f t="shared" ca="1" si="420"/>
        <v/>
      </c>
      <c r="AH419" s="20" t="str">
        <f t="shared" ca="1" si="420"/>
        <v/>
      </c>
      <c r="AI419" s="20" t="str">
        <f t="shared" ca="1" si="420"/>
        <v/>
      </c>
      <c r="AJ419" s="20" t="str">
        <f t="shared" ca="1" si="420"/>
        <v/>
      </c>
      <c r="AK419" s="20" t="e">
        <f>IF(#REF!=" ","",IF(#REF!="","",CONCATENATE($C419," ",#REF!," ",MID(#REF!,10,5))))</f>
        <v>#REF!</v>
      </c>
      <c r="AL419" s="20" t="str">
        <f t="shared" ca="1" si="394"/>
        <v>Чт 26.11.20 18.40 П-102</v>
      </c>
      <c r="AM419" s="20" t="str">
        <f t="shared" si="394"/>
        <v/>
      </c>
      <c r="AN419" s="11" t="str">
        <f t="shared" ca="1" si="389"/>
        <v>Пархоменко</v>
      </c>
      <c r="AO419" s="10" t="str">
        <f t="shared" ca="1" si="395"/>
        <v/>
      </c>
      <c r="AP419" s="10" t="str">
        <f t="shared" ca="1" si="395"/>
        <v/>
      </c>
      <c r="AQ419" s="10" t="str">
        <f t="shared" ca="1" si="395"/>
        <v/>
      </c>
      <c r="AR419" s="10" t="str">
        <f t="shared" ca="1" si="395"/>
        <v/>
      </c>
      <c r="AS419" s="10" t="str">
        <f t="shared" ca="1" si="395"/>
        <v/>
      </c>
      <c r="AT419" s="10" t="str">
        <f t="shared" ca="1" si="390"/>
        <v/>
      </c>
      <c r="AU419" s="10" t="str">
        <f t="shared" ca="1" si="390"/>
        <v/>
      </c>
      <c r="AV419" s="10" t="e">
        <f t="shared" si="390"/>
        <v>#REF!</v>
      </c>
      <c r="AW419" s="10" t="str">
        <f t="shared" ca="1" si="390"/>
        <v>Чт 26.11.20 18.40 П-102 Пархоменко</v>
      </c>
      <c r="AX419" s="10" t="str">
        <f t="shared" si="390"/>
        <v/>
      </c>
      <c r="AZ419" s="12" t="str">
        <f t="shared" ca="1" si="396"/>
        <v/>
      </c>
      <c r="BA419" s="12" t="str">
        <f t="shared" ca="1" si="396"/>
        <v/>
      </c>
      <c r="BB419" s="12" t="str">
        <f t="shared" ca="1" si="396"/>
        <v/>
      </c>
      <c r="BC419" s="12" t="str">
        <f t="shared" ca="1" si="396"/>
        <v/>
      </c>
      <c r="BD419" s="12" t="str">
        <f t="shared" ca="1" si="396"/>
        <v/>
      </c>
      <c r="BE419" s="12" t="str">
        <f t="shared" ca="1" si="391"/>
        <v/>
      </c>
      <c r="BF419" s="12" t="str">
        <f t="shared" ca="1" si="391"/>
        <v/>
      </c>
      <c r="BG419" s="12" t="e">
        <f t="shared" si="391"/>
        <v>#REF!</v>
      </c>
      <c r="BH419" s="12">
        <f t="shared" ca="1" si="391"/>
        <v>419</v>
      </c>
      <c r="BI419" s="12" t="str">
        <f t="shared" si="391"/>
        <v/>
      </c>
    </row>
    <row r="420" spans="1:61" ht="23.25" customHeight="1" x14ac:dyDescent="0.2">
      <c r="A420" s="1">
        <f ca="1">IF(COUNTIF($D420:$L420," ")=10,"",IF(VLOOKUP(MAX($A$1:A419),$A$1:C419,3,FALSE)=0,"",MAX($A$1:A419)+1))</f>
        <v>420</v>
      </c>
      <c r="B420" s="13" t="str">
        <f>$B415</f>
        <v>Пархоменко Э.К.</v>
      </c>
      <c r="C420" s="2" t="str">
        <f ca="1">IF($B420="","",$R$6)</f>
        <v>Пт 27.11.20</v>
      </c>
      <c r="D420" s="23" t="str">
        <f t="shared" ref="D420:K420" ca="1" si="424">IF($B420&gt;"",IF(ISERROR(SEARCH($B420,S$6))," ",MID(S$6,FIND("%курс ",S$6,FIND($B420,S$6))+6,7)&amp;"
("&amp;MID(S$6,FIND("ауд.",S$6,FIND($B420,S$6))+4,FIND("№",S$6,FIND("ауд.",S$6,FIND($B420,S$6)))-(FIND("ауд.",S$6,FIND($B420,S$6))+4))&amp;")"),"")</f>
        <v xml:space="preserve"> </v>
      </c>
      <c r="E420" s="23" t="str">
        <f t="shared" ca="1" si="424"/>
        <v xml:space="preserve"> </v>
      </c>
      <c r="F420" s="23" t="str">
        <f t="shared" ca="1" si="424"/>
        <v xml:space="preserve"> </v>
      </c>
      <c r="G420" s="23" t="str">
        <f t="shared" ca="1" si="424"/>
        <v xml:space="preserve"> </v>
      </c>
      <c r="H420" s="23" t="str">
        <f t="shared" ca="1" si="424"/>
        <v xml:space="preserve"> </v>
      </c>
      <c r="I420" s="23" t="str">
        <f t="shared" ca="1" si="424"/>
        <v xml:space="preserve"> </v>
      </c>
      <c r="J420" s="23" t="str">
        <f t="shared" ca="1" si="424"/>
        <v xml:space="preserve"> </v>
      </c>
      <c r="K420" s="23" t="str">
        <f t="shared" ca="1" si="424"/>
        <v xml:space="preserve"> </v>
      </c>
      <c r="L420" s="23"/>
      <c r="M420" s="25"/>
      <c r="AD420" s="20" t="str">
        <f t="shared" ca="1" si="420"/>
        <v/>
      </c>
      <c r="AE420" s="20" t="str">
        <f t="shared" ca="1" si="420"/>
        <v/>
      </c>
      <c r="AF420" s="20" t="str">
        <f t="shared" ca="1" si="420"/>
        <v/>
      </c>
      <c r="AG420" s="20" t="str">
        <f t="shared" ca="1" si="420"/>
        <v/>
      </c>
      <c r="AH420" s="20" t="str">
        <f t="shared" ca="1" si="420"/>
        <v/>
      </c>
      <c r="AI420" s="20" t="str">
        <f t="shared" ca="1" si="420"/>
        <v/>
      </c>
      <c r="AJ420" s="20" t="str">
        <f t="shared" ca="1" si="420"/>
        <v/>
      </c>
      <c r="AK420" s="20" t="e">
        <f>IF(#REF!=" ","",IF(#REF!="","",CONCATENATE($C420," ",#REF!," ",MID(#REF!,10,5))))</f>
        <v>#REF!</v>
      </c>
      <c r="AL420" s="20" t="str">
        <f t="shared" ca="1" si="394"/>
        <v/>
      </c>
      <c r="AM420" s="20" t="str">
        <f t="shared" si="394"/>
        <v/>
      </c>
      <c r="AN420" s="11" t="str">
        <f t="shared" ca="1" si="389"/>
        <v>Пархоменко</v>
      </c>
      <c r="AO420" s="10" t="str">
        <f t="shared" ca="1" si="395"/>
        <v/>
      </c>
      <c r="AP420" s="10" t="str">
        <f t="shared" ca="1" si="395"/>
        <v/>
      </c>
      <c r="AQ420" s="10" t="str">
        <f t="shared" ca="1" si="395"/>
        <v/>
      </c>
      <c r="AR420" s="10" t="str">
        <f t="shared" ca="1" si="395"/>
        <v/>
      </c>
      <c r="AS420" s="10" t="str">
        <f t="shared" ca="1" si="395"/>
        <v/>
      </c>
      <c r="AT420" s="10" t="str">
        <f t="shared" ca="1" si="390"/>
        <v/>
      </c>
      <c r="AU420" s="10" t="str">
        <f t="shared" ca="1" si="390"/>
        <v/>
      </c>
      <c r="AV420" s="10" t="e">
        <f t="shared" si="390"/>
        <v>#REF!</v>
      </c>
      <c r="AW420" s="10" t="str">
        <f t="shared" ca="1" si="390"/>
        <v/>
      </c>
      <c r="AX420" s="10" t="str">
        <f t="shared" si="390"/>
        <v/>
      </c>
      <c r="AZ420" s="12" t="str">
        <f t="shared" ca="1" si="396"/>
        <v/>
      </c>
      <c r="BA420" s="12" t="str">
        <f t="shared" ca="1" si="396"/>
        <v/>
      </c>
      <c r="BB420" s="12" t="str">
        <f t="shared" ca="1" si="396"/>
        <v/>
      </c>
      <c r="BC420" s="12" t="str">
        <f t="shared" ca="1" si="396"/>
        <v/>
      </c>
      <c r="BD420" s="12" t="str">
        <f t="shared" ca="1" si="396"/>
        <v/>
      </c>
      <c r="BE420" s="12" t="str">
        <f t="shared" ca="1" si="391"/>
        <v/>
      </c>
      <c r="BF420" s="12" t="str">
        <f t="shared" ca="1" si="391"/>
        <v/>
      </c>
      <c r="BG420" s="12" t="e">
        <f t="shared" si="391"/>
        <v>#REF!</v>
      </c>
      <c r="BH420" s="12" t="str">
        <f t="shared" ca="1" si="391"/>
        <v/>
      </c>
      <c r="BI420" s="12" t="str">
        <f t="shared" si="391"/>
        <v/>
      </c>
    </row>
    <row r="421" spans="1:61" ht="23.25" customHeight="1" x14ac:dyDescent="0.2">
      <c r="A421" s="1">
        <f ca="1">IF(COUNTIF($D421:$L421," ")=10,"",IF(VLOOKUP(MAX($A$1:A420),$A$1:C420,3,FALSE)=0,"",MAX($A$1:A420)+1))</f>
        <v>421</v>
      </c>
      <c r="B421" s="13" t="str">
        <f>$B415</f>
        <v>Пархоменко Э.К.</v>
      </c>
      <c r="C421" s="2" t="str">
        <f ca="1">IF($B421="","",$R$7)</f>
        <v>Сб 28.11.20</v>
      </c>
      <c r="D421" s="23" t="str">
        <f t="shared" ref="D421:K421" ca="1" si="425">IF($B421&gt;"",IF(ISERROR(SEARCH($B421,S$7))," ",MID(S$7,FIND("%курс ",S$7,FIND($B421,S$7))+6,7)&amp;"
("&amp;MID(S$7,FIND("ауд.",S$7,FIND($B421,S$7))+4,FIND("№",S$7,FIND("ауд.",S$7,FIND($B421,S$7)))-(FIND("ауд.",S$7,FIND($B421,S$7))+4))&amp;")"),"")</f>
        <v>СА-11-1
(П-402)</v>
      </c>
      <c r="E421" s="23" t="str">
        <f t="shared" ca="1" si="425"/>
        <v xml:space="preserve"> </v>
      </c>
      <c r="F421" s="23" t="str">
        <f t="shared" ca="1" si="425"/>
        <v xml:space="preserve"> </v>
      </c>
      <c r="G421" s="23" t="str">
        <f t="shared" ca="1" si="425"/>
        <v xml:space="preserve"> </v>
      </c>
      <c r="H421" s="23" t="str">
        <f t="shared" ca="1" si="425"/>
        <v xml:space="preserve"> </v>
      </c>
      <c r="I421" s="23" t="str">
        <f t="shared" ca="1" si="425"/>
        <v xml:space="preserve"> </v>
      </c>
      <c r="J421" s="23" t="str">
        <f t="shared" ca="1" si="425"/>
        <v xml:space="preserve"> </v>
      </c>
      <c r="K421" s="23" t="str">
        <f t="shared" ca="1" si="425"/>
        <v xml:space="preserve"> </v>
      </c>
      <c r="L421" s="23"/>
      <c r="M421" s="25"/>
      <c r="AD421" s="20" t="str">
        <f t="shared" ca="1" si="420"/>
        <v>Сб 28.11.20  8.00 П-402</v>
      </c>
      <c r="AE421" s="20" t="str">
        <f t="shared" ca="1" si="420"/>
        <v/>
      </c>
      <c r="AF421" s="20" t="str">
        <f t="shared" ca="1" si="420"/>
        <v/>
      </c>
      <c r="AG421" s="20" t="str">
        <f t="shared" ca="1" si="420"/>
        <v/>
      </c>
      <c r="AH421" s="20" t="str">
        <f t="shared" ca="1" si="420"/>
        <v/>
      </c>
      <c r="AI421" s="20" t="str">
        <f t="shared" ca="1" si="420"/>
        <v/>
      </c>
      <c r="AJ421" s="20" t="str">
        <f t="shared" ca="1" si="420"/>
        <v/>
      </c>
      <c r="AK421" s="20" t="e">
        <f>IF(#REF!=" ","",IF(#REF!="","",CONCATENATE($C421," ",#REF!," ",MID(#REF!,10,5))))</f>
        <v>#REF!</v>
      </c>
      <c r="AL421" s="20" t="str">
        <f t="shared" ca="1" si="394"/>
        <v/>
      </c>
      <c r="AM421" s="20" t="str">
        <f t="shared" si="394"/>
        <v/>
      </c>
      <c r="AN421" s="11" t="str">
        <f t="shared" ca="1" si="389"/>
        <v>Пархоменко</v>
      </c>
      <c r="AO421" s="10" t="str">
        <f t="shared" ca="1" si="395"/>
        <v>Сб 28.11.20  8.00 П-402 Пархоменко</v>
      </c>
      <c r="AP421" s="10" t="str">
        <f t="shared" ca="1" si="395"/>
        <v/>
      </c>
      <c r="AQ421" s="10" t="str">
        <f t="shared" ca="1" si="395"/>
        <v/>
      </c>
      <c r="AR421" s="10" t="str">
        <f t="shared" ca="1" si="395"/>
        <v/>
      </c>
      <c r="AS421" s="10" t="str">
        <f t="shared" ca="1" si="395"/>
        <v/>
      </c>
      <c r="AT421" s="10" t="str">
        <f t="shared" ca="1" si="390"/>
        <v/>
      </c>
      <c r="AU421" s="10" t="str">
        <f t="shared" ca="1" si="390"/>
        <v/>
      </c>
      <c r="AV421" s="10" t="e">
        <f t="shared" si="390"/>
        <v>#REF!</v>
      </c>
      <c r="AW421" s="10" t="str">
        <f t="shared" ca="1" si="390"/>
        <v/>
      </c>
      <c r="AX421" s="10" t="str">
        <f t="shared" si="390"/>
        <v/>
      </c>
      <c r="AZ421" s="12">
        <f t="shared" ca="1" si="396"/>
        <v>421</v>
      </c>
      <c r="BA421" s="12" t="str">
        <f t="shared" ca="1" si="396"/>
        <v/>
      </c>
      <c r="BB421" s="12" t="str">
        <f t="shared" ca="1" si="396"/>
        <v/>
      </c>
      <c r="BC421" s="12" t="str">
        <f t="shared" ca="1" si="396"/>
        <v/>
      </c>
      <c r="BD421" s="12" t="str">
        <f t="shared" ca="1" si="396"/>
        <v/>
      </c>
      <c r="BE421" s="12" t="str">
        <f t="shared" ca="1" si="391"/>
        <v/>
      </c>
      <c r="BF421" s="12" t="str">
        <f t="shared" ca="1" si="391"/>
        <v/>
      </c>
      <c r="BG421" s="12" t="e">
        <f t="shared" si="391"/>
        <v>#REF!</v>
      </c>
      <c r="BH421" s="12" t="str">
        <f t="shared" ca="1" si="391"/>
        <v/>
      </c>
      <c r="BI421" s="12" t="str">
        <f t="shared" si="391"/>
        <v/>
      </c>
    </row>
    <row r="422" spans="1:61" ht="23.25" customHeight="1" x14ac:dyDescent="0.2">
      <c r="A422" s="1">
        <f ca="1">IF(COUNTIF($D422:$L422," ")=10,"",IF(VLOOKUP(MAX($A$1:A421),$A$1:C421,3,FALSE)=0,"",MAX($A$1:A421)+1))</f>
        <v>422</v>
      </c>
      <c r="B422" s="13" t="str">
        <f>$B415</f>
        <v>Пархоменко Э.К.</v>
      </c>
      <c r="C422" s="2" t="str">
        <f ca="1">IF($B422="","",$R$8)</f>
        <v>Вс 29.11.20</v>
      </c>
      <c r="D422" s="23" t="str">
        <f t="shared" ref="D422:K422" ca="1" si="426">IF($B422&gt;"",IF(ISERROR(SEARCH($B422,S$8))," ",MID(S$8,FIND("%курс ",S$8,FIND($B422,S$8))+6,7)&amp;"
("&amp;MID(S$8,FIND("ауд.",S$8,FIND($B422,S$8))+4,FIND("№",S$8,FIND("ауд.",S$8,FIND($B422,S$8)))-(FIND("ауд.",S$8,FIND($B422,S$8))+4))&amp;")"),"")</f>
        <v xml:space="preserve"> </v>
      </c>
      <c r="E422" s="23" t="str">
        <f t="shared" ca="1" si="426"/>
        <v xml:space="preserve"> </v>
      </c>
      <c r="F422" s="23" t="str">
        <f t="shared" ca="1" si="426"/>
        <v xml:space="preserve"> </v>
      </c>
      <c r="G422" s="23" t="str">
        <f t="shared" ca="1" si="426"/>
        <v xml:space="preserve"> </v>
      </c>
      <c r="H422" s="23" t="str">
        <f t="shared" ca="1" si="426"/>
        <v xml:space="preserve"> </v>
      </c>
      <c r="I422" s="23" t="str">
        <f t="shared" ca="1" si="426"/>
        <v xml:space="preserve"> </v>
      </c>
      <c r="J422" s="23" t="str">
        <f t="shared" ca="1" si="426"/>
        <v xml:space="preserve"> </v>
      </c>
      <c r="K422" s="23" t="str">
        <f t="shared" ca="1" si="426"/>
        <v xml:space="preserve"> </v>
      </c>
      <c r="L422" s="23"/>
      <c r="M422" s="25"/>
      <c r="AD422" s="20" t="str">
        <f t="shared" ca="1" si="420"/>
        <v/>
      </c>
      <c r="AE422" s="20" t="str">
        <f t="shared" ca="1" si="420"/>
        <v/>
      </c>
      <c r="AF422" s="20" t="str">
        <f t="shared" ca="1" si="420"/>
        <v/>
      </c>
      <c r="AG422" s="20" t="str">
        <f t="shared" ca="1" si="420"/>
        <v/>
      </c>
      <c r="AH422" s="20" t="str">
        <f t="shared" ca="1" si="420"/>
        <v/>
      </c>
      <c r="AI422" s="20" t="str">
        <f t="shared" ca="1" si="420"/>
        <v/>
      </c>
      <c r="AJ422" s="20" t="str">
        <f t="shared" ca="1" si="420"/>
        <v/>
      </c>
      <c r="AK422" s="20" t="e">
        <f>IF(#REF!=" ","",IF(#REF!="","",CONCATENATE($C422," ",#REF!," ",MID(#REF!,10,5))))</f>
        <v>#REF!</v>
      </c>
      <c r="AL422" s="20" t="str">
        <f t="shared" ca="1" si="394"/>
        <v/>
      </c>
      <c r="AM422" s="20" t="str">
        <f t="shared" si="394"/>
        <v/>
      </c>
      <c r="AN422" s="11" t="str">
        <f t="shared" ca="1" si="389"/>
        <v>Пархоменко</v>
      </c>
      <c r="AO422" s="10" t="str">
        <f t="shared" ca="1" si="395"/>
        <v/>
      </c>
      <c r="AP422" s="10" t="str">
        <f t="shared" ca="1" si="395"/>
        <v/>
      </c>
      <c r="AQ422" s="10" t="str">
        <f t="shared" ca="1" si="395"/>
        <v/>
      </c>
      <c r="AR422" s="10" t="str">
        <f t="shared" ca="1" si="395"/>
        <v/>
      </c>
      <c r="AS422" s="10" t="str">
        <f t="shared" ca="1" si="395"/>
        <v/>
      </c>
      <c r="AT422" s="10" t="str">
        <f t="shared" ca="1" si="390"/>
        <v/>
      </c>
      <c r="AU422" s="10" t="str">
        <f t="shared" ca="1" si="390"/>
        <v/>
      </c>
      <c r="AV422" s="10" t="e">
        <f t="shared" si="390"/>
        <v>#REF!</v>
      </c>
      <c r="AW422" s="10" t="str">
        <f t="shared" ca="1" si="390"/>
        <v/>
      </c>
      <c r="AX422" s="10" t="str">
        <f t="shared" si="390"/>
        <v/>
      </c>
      <c r="AZ422" s="12" t="str">
        <f t="shared" ca="1" si="396"/>
        <v/>
      </c>
      <c r="BA422" s="12" t="str">
        <f t="shared" ca="1" si="396"/>
        <v/>
      </c>
      <c r="BB422" s="12" t="str">
        <f t="shared" ca="1" si="396"/>
        <v/>
      </c>
      <c r="BC422" s="12" t="str">
        <f t="shared" ca="1" si="396"/>
        <v/>
      </c>
      <c r="BD422" s="12" t="str">
        <f t="shared" ca="1" si="396"/>
        <v/>
      </c>
      <c r="BE422" s="12" t="str">
        <f t="shared" ca="1" si="391"/>
        <v/>
      </c>
      <c r="BF422" s="12" t="str">
        <f t="shared" ca="1" si="391"/>
        <v/>
      </c>
      <c r="BG422" s="12" t="e">
        <f t="shared" si="391"/>
        <v>#REF!</v>
      </c>
      <c r="BH422" s="12" t="str">
        <f t="shared" ca="1" si="391"/>
        <v/>
      </c>
      <c r="BI422" s="12" t="str">
        <f t="shared" si="391"/>
        <v/>
      </c>
    </row>
    <row r="423" spans="1:61" ht="23.25" customHeight="1" x14ac:dyDescent="0.2">
      <c r="A423" s="1">
        <f ca="1">IF(COUNTIF($D423:$L423," ")=10,"",IF(VLOOKUP(MAX($A$1:A422),$A$1:C422,3,FALSE)=0,"",MAX($A$1:A422)+1))</f>
        <v>423</v>
      </c>
      <c r="C423" s="2"/>
      <c r="D423" s="23"/>
      <c r="E423" s="23"/>
      <c r="F423" s="23"/>
      <c r="G423" s="23"/>
      <c r="H423" s="23"/>
      <c r="I423" s="23"/>
      <c r="J423" s="23"/>
      <c r="K423" s="23"/>
      <c r="L423" s="23"/>
      <c r="M423" s="25"/>
      <c r="AD423" s="20"/>
      <c r="AE423" s="20"/>
      <c r="AF423" s="20"/>
      <c r="AG423" s="20"/>
      <c r="AH423" s="20"/>
      <c r="AI423" s="20"/>
      <c r="AJ423" s="20"/>
      <c r="AK423" s="20"/>
      <c r="AL423" s="20"/>
      <c r="AM423" s="20"/>
      <c r="AN423" s="11" t="str">
        <f t="shared" si="389"/>
        <v/>
      </c>
      <c r="AO423" s="10" t="str">
        <f t="shared" si="395"/>
        <v/>
      </c>
      <c r="AP423" s="10" t="str">
        <f t="shared" si="395"/>
        <v/>
      </c>
      <c r="AQ423" s="10" t="str">
        <f t="shared" si="395"/>
        <v/>
      </c>
      <c r="AR423" s="10" t="str">
        <f t="shared" si="395"/>
        <v/>
      </c>
      <c r="AS423" s="10" t="str">
        <f t="shared" si="395"/>
        <v/>
      </c>
      <c r="AT423" s="10" t="str">
        <f t="shared" si="390"/>
        <v/>
      </c>
      <c r="AU423" s="10" t="str">
        <f t="shared" si="390"/>
        <v/>
      </c>
      <c r="AV423" s="10" t="str">
        <f t="shared" si="390"/>
        <v/>
      </c>
      <c r="AW423" s="10" t="str">
        <f t="shared" si="390"/>
        <v/>
      </c>
      <c r="AX423" s="10" t="str">
        <f t="shared" si="390"/>
        <v/>
      </c>
      <c r="AZ423" s="12" t="str">
        <f t="shared" si="396"/>
        <v/>
      </c>
      <c r="BA423" s="12" t="str">
        <f t="shared" si="396"/>
        <v/>
      </c>
      <c r="BB423" s="12" t="str">
        <f t="shared" si="396"/>
        <v/>
      </c>
      <c r="BC423" s="12" t="str">
        <f t="shared" si="396"/>
        <v/>
      </c>
      <c r="BD423" s="12" t="str">
        <f t="shared" si="396"/>
        <v/>
      </c>
      <c r="BE423" s="12" t="str">
        <f t="shared" si="391"/>
        <v/>
      </c>
      <c r="BF423" s="12" t="str">
        <f t="shared" si="391"/>
        <v/>
      </c>
      <c r="BG423" s="12" t="str">
        <f t="shared" si="391"/>
        <v/>
      </c>
      <c r="BH423" s="12" t="str">
        <f t="shared" si="391"/>
        <v/>
      </c>
      <c r="BI423" s="12" t="str">
        <f t="shared" si="391"/>
        <v/>
      </c>
    </row>
    <row r="424" spans="1:61" ht="23.25" customHeight="1" x14ac:dyDescent="0.2">
      <c r="A424" s="1">
        <f ca="1">IF(COUNTIF($D425:$L431," ")=70,"",MAX($A$1:A423)+1)</f>
        <v>424</v>
      </c>
      <c r="B424" s="2" t="str">
        <f>IF($C424="","",$C424)</f>
        <v>Пластун В.Ю.</v>
      </c>
      <c r="C424" s="3" t="str">
        <f>IF(ISERROR(VLOOKUP((ROW()-1)/9+1,'[1]Преподавательский состав'!$A$2:$B$181,2,FALSE)),"",VLOOKUP((ROW()-1)/9+1,'[1]Преподавательский состав'!$A$2:$B$181,2,FALSE))</f>
        <v>Пластун В.Ю.</v>
      </c>
      <c r="D424" s="3" t="str">
        <f>IF($C424="","",T(" 8.00"))</f>
        <v xml:space="preserve"> 8.00</v>
      </c>
      <c r="E424" s="3" t="str">
        <f>IF($C424="","",T(" 9.40"))</f>
        <v xml:space="preserve"> 9.40</v>
      </c>
      <c r="F424" s="3" t="str">
        <f>IF($C424="","",T("11.20"))</f>
        <v>11.20</v>
      </c>
      <c r="G424" s="4" t="str">
        <f>IF($C424="","",T(""))</f>
        <v/>
      </c>
      <c r="H424" s="4" t="str">
        <f>IF($C424="","",T("13.30"))</f>
        <v>13.30</v>
      </c>
      <c r="I424" s="4" t="str">
        <f>IF($C424="","",T("15.10"))</f>
        <v>15.10</v>
      </c>
      <c r="J424" s="3" t="str">
        <f>IF($C424="","",T("17.00"))</f>
        <v>17.00</v>
      </c>
      <c r="K424" s="3" t="str">
        <f>IF($C424="","",T("18.40"))</f>
        <v>18.40</v>
      </c>
      <c r="L424" s="3"/>
      <c r="M424" s="25"/>
      <c r="AD424" s="20"/>
      <c r="AE424" s="20"/>
      <c r="AF424" s="20"/>
      <c r="AG424" s="20"/>
      <c r="AH424" s="20"/>
      <c r="AI424" s="20"/>
      <c r="AJ424" s="20"/>
      <c r="AK424" s="20"/>
      <c r="AL424" s="20"/>
      <c r="AM424" s="20"/>
      <c r="AN424" s="11" t="str">
        <f t="shared" si="389"/>
        <v/>
      </c>
      <c r="AO424" s="10" t="str">
        <f t="shared" si="395"/>
        <v/>
      </c>
      <c r="AP424" s="10" t="str">
        <f t="shared" si="395"/>
        <v/>
      </c>
      <c r="AQ424" s="10" t="str">
        <f t="shared" si="395"/>
        <v/>
      </c>
      <c r="AR424" s="10" t="str">
        <f t="shared" si="395"/>
        <v/>
      </c>
      <c r="AS424" s="10" t="str">
        <f t="shared" si="395"/>
        <v/>
      </c>
      <c r="AT424" s="10" t="str">
        <f t="shared" si="390"/>
        <v/>
      </c>
      <c r="AU424" s="10" t="str">
        <f t="shared" si="390"/>
        <v/>
      </c>
      <c r="AV424" s="10" t="str">
        <f t="shared" si="390"/>
        <v/>
      </c>
      <c r="AW424" s="10" t="str">
        <f t="shared" si="390"/>
        <v/>
      </c>
      <c r="AX424" s="10" t="str">
        <f t="shared" si="390"/>
        <v/>
      </c>
      <c r="AZ424" s="12" t="str">
        <f t="shared" si="396"/>
        <v/>
      </c>
      <c r="BA424" s="12" t="str">
        <f t="shared" si="396"/>
        <v/>
      </c>
      <c r="BB424" s="12" t="str">
        <f t="shared" si="396"/>
        <v/>
      </c>
      <c r="BC424" s="12" t="str">
        <f t="shared" si="396"/>
        <v/>
      </c>
      <c r="BD424" s="12" t="str">
        <f t="shared" si="396"/>
        <v/>
      </c>
      <c r="BE424" s="12" t="str">
        <f t="shared" si="391"/>
        <v/>
      </c>
      <c r="BF424" s="12" t="str">
        <f t="shared" si="391"/>
        <v/>
      </c>
      <c r="BG424" s="12" t="str">
        <f t="shared" si="391"/>
        <v/>
      </c>
      <c r="BH424" s="12" t="str">
        <f t="shared" si="391"/>
        <v/>
      </c>
      <c r="BI424" s="12" t="str">
        <f t="shared" si="391"/>
        <v/>
      </c>
    </row>
    <row r="425" spans="1:61" ht="23.25" customHeight="1" x14ac:dyDescent="0.2">
      <c r="A425" s="1">
        <f ca="1">IF(COUNTIF($D425:$L425," ")=10,"",IF(VLOOKUP(MAX($A$1:A424),$A$1:C424,3,FALSE)=0,"",MAX($A$1:A424)+1))</f>
        <v>425</v>
      </c>
      <c r="B425" s="13" t="str">
        <f>$B424</f>
        <v>Пластун В.Ю.</v>
      </c>
      <c r="C425" s="2" t="str">
        <f ca="1">IF($B425="","",$R$2)</f>
        <v>Пн 23.11.20</v>
      </c>
      <c r="D425" s="14" t="str">
        <f t="shared" ref="D425:K425" ca="1" si="427">IF($B425&gt;"",IF(ISERROR(SEARCH($B425,S$2))," ",MID(S$2,FIND("%курс ",S$2,FIND($B425,S$2))+6,7)&amp;"
("&amp;MID(S$2,FIND("ауд.",S$2,FIND($B425,S$2))+4,FIND("№",S$2,FIND("ауд.",S$2,FIND($B425,S$2)))-(FIND("ауд.",S$2,FIND($B425,S$2))+4))&amp;")"),"")</f>
        <v xml:space="preserve"> </v>
      </c>
      <c r="E425" s="14" t="str">
        <f t="shared" ca="1" si="427"/>
        <v xml:space="preserve"> </v>
      </c>
      <c r="F425" s="14" t="str">
        <f t="shared" ca="1" si="427"/>
        <v xml:space="preserve"> </v>
      </c>
      <c r="G425" s="14" t="str">
        <f t="shared" ca="1" si="427"/>
        <v xml:space="preserve"> </v>
      </c>
      <c r="H425" s="14" t="str">
        <f t="shared" ca="1" si="427"/>
        <v xml:space="preserve"> </v>
      </c>
      <c r="I425" s="14" t="str">
        <f t="shared" ca="1" si="427"/>
        <v xml:space="preserve"> </v>
      </c>
      <c r="J425" s="14" t="str">
        <f t="shared" ca="1" si="427"/>
        <v xml:space="preserve"> </v>
      </c>
      <c r="K425" s="14" t="str">
        <f t="shared" ca="1" si="427"/>
        <v xml:space="preserve"> </v>
      </c>
      <c r="L425" s="14"/>
      <c r="M425" s="25"/>
      <c r="AD425" s="20" t="str">
        <f t="shared" ref="AD425:AJ431" ca="1" si="428">IF(D425=" ","",IF(D425="","",CONCATENATE($C425," ",D$1," ",MID(D425,10,5))))</f>
        <v/>
      </c>
      <c r="AE425" s="20" t="str">
        <f t="shared" ca="1" si="428"/>
        <v/>
      </c>
      <c r="AF425" s="20" t="str">
        <f t="shared" ca="1" si="428"/>
        <v/>
      </c>
      <c r="AG425" s="20" t="str">
        <f t="shared" ca="1" si="428"/>
        <v/>
      </c>
      <c r="AH425" s="20" t="str">
        <f t="shared" ca="1" si="428"/>
        <v/>
      </c>
      <c r="AI425" s="20" t="str">
        <f t="shared" ca="1" si="428"/>
        <v/>
      </c>
      <c r="AJ425" s="20" t="str">
        <f t="shared" ca="1" si="428"/>
        <v/>
      </c>
      <c r="AK425" s="20" t="e">
        <f>IF(#REF!=" ","",IF(#REF!="","",CONCATENATE($C425," ",#REF!," ",MID(#REF!,10,5))))</f>
        <v>#REF!</v>
      </c>
      <c r="AL425" s="20" t="str">
        <f t="shared" ca="1" si="394"/>
        <v/>
      </c>
      <c r="AM425" s="20" t="str">
        <f t="shared" si="394"/>
        <v/>
      </c>
      <c r="AN425" s="11" t="str">
        <f t="shared" ca="1" si="389"/>
        <v>Пластун</v>
      </c>
      <c r="AO425" s="10" t="str">
        <f t="shared" ca="1" si="395"/>
        <v/>
      </c>
      <c r="AP425" s="10" t="str">
        <f t="shared" ca="1" si="395"/>
        <v/>
      </c>
      <c r="AQ425" s="10" t="str">
        <f t="shared" ca="1" si="395"/>
        <v/>
      </c>
      <c r="AR425" s="10" t="str">
        <f t="shared" ca="1" si="395"/>
        <v/>
      </c>
      <c r="AS425" s="10" t="str">
        <f t="shared" ca="1" si="395"/>
        <v/>
      </c>
      <c r="AT425" s="10" t="str">
        <f t="shared" ca="1" si="390"/>
        <v/>
      </c>
      <c r="AU425" s="10" t="str">
        <f t="shared" ca="1" si="390"/>
        <v/>
      </c>
      <c r="AV425" s="10" t="e">
        <f t="shared" si="390"/>
        <v>#REF!</v>
      </c>
      <c r="AW425" s="10" t="str">
        <f t="shared" ca="1" si="390"/>
        <v/>
      </c>
      <c r="AX425" s="10" t="str">
        <f t="shared" si="390"/>
        <v/>
      </c>
      <c r="AZ425" s="12" t="str">
        <f t="shared" ca="1" si="396"/>
        <v/>
      </c>
      <c r="BA425" s="12" t="str">
        <f t="shared" ca="1" si="396"/>
        <v/>
      </c>
      <c r="BB425" s="12" t="str">
        <f t="shared" ca="1" si="396"/>
        <v/>
      </c>
      <c r="BC425" s="12" t="str">
        <f t="shared" ca="1" si="396"/>
        <v/>
      </c>
      <c r="BD425" s="12" t="str">
        <f t="shared" ca="1" si="396"/>
        <v/>
      </c>
      <c r="BE425" s="12" t="str">
        <f t="shared" ca="1" si="391"/>
        <v/>
      </c>
      <c r="BF425" s="12" t="str">
        <f t="shared" ca="1" si="391"/>
        <v/>
      </c>
      <c r="BG425" s="12" t="e">
        <f t="shared" si="391"/>
        <v>#REF!</v>
      </c>
      <c r="BH425" s="12" t="str">
        <f t="shared" ca="1" si="391"/>
        <v/>
      </c>
      <c r="BI425" s="12" t="str">
        <f t="shared" si="391"/>
        <v/>
      </c>
    </row>
    <row r="426" spans="1:61" ht="23.25" customHeight="1" x14ac:dyDescent="0.2">
      <c r="A426" s="1">
        <f ca="1">IF(COUNTIF($D426:$L426," ")=10,"",IF(VLOOKUP(MAX($A$1:A425),$A$1:C425,3,FALSE)=0,"",MAX($A$1:A425)+1))</f>
        <v>426</v>
      </c>
      <c r="B426" s="13" t="str">
        <f>$B424</f>
        <v>Пластун В.Ю.</v>
      </c>
      <c r="C426" s="2" t="str">
        <f ca="1">IF($B426="","",$R$3)</f>
        <v>Вт 24.11.20</v>
      </c>
      <c r="D426" s="14" t="str">
        <f t="shared" ref="D426:K426" ca="1" si="429">IF($B426&gt;"",IF(ISERROR(SEARCH($B426,S$3))," ",MID(S$3,FIND("%курс ",S$3,FIND($B426,S$3))+6,7)&amp;"
("&amp;MID(S$3,FIND("ауд.",S$3,FIND($B426,S$3))+4,FIND("№",S$3,FIND("ауд.",S$3,FIND($B426,S$3)))-(FIND("ауд.",S$3,FIND($B426,S$3))+4))&amp;")"),"")</f>
        <v xml:space="preserve"> </v>
      </c>
      <c r="E426" s="14" t="str">
        <f t="shared" ca="1" si="429"/>
        <v xml:space="preserve"> </v>
      </c>
      <c r="F426" s="14" t="str">
        <f t="shared" ca="1" si="429"/>
        <v>С -11-1
(П-407)</v>
      </c>
      <c r="G426" s="14" t="str">
        <f t="shared" ca="1" si="429"/>
        <v xml:space="preserve"> </v>
      </c>
      <c r="H426" s="14" t="str">
        <f t="shared" ca="1" si="429"/>
        <v>С -11-1
(П-304)</v>
      </c>
      <c r="I426" s="14" t="str">
        <f t="shared" ca="1" si="429"/>
        <v>С -9 -2
(ДОТ)</v>
      </c>
      <c r="J426" s="14" t="str">
        <f t="shared" ca="1" si="429"/>
        <v>С -9 -2
(ДОТ)</v>
      </c>
      <c r="K426" s="14" t="str">
        <f t="shared" ca="1" si="429"/>
        <v>С -9 -2
(ДОТ)</v>
      </c>
      <c r="L426" s="14"/>
      <c r="M426" s="17"/>
      <c r="AD426" s="20" t="str">
        <f t="shared" ca="1" si="428"/>
        <v/>
      </c>
      <c r="AE426" s="20" t="str">
        <f t="shared" ca="1" si="428"/>
        <v/>
      </c>
      <c r="AF426" s="20" t="str">
        <f t="shared" ca="1" si="428"/>
        <v>Вт 24.11.20 11.20 П-407</v>
      </c>
      <c r="AG426" s="20" t="str">
        <f t="shared" ca="1" si="428"/>
        <v/>
      </c>
      <c r="AH426" s="20" t="str">
        <f t="shared" ca="1" si="428"/>
        <v>Вт 24.11.20 13.30 П-304</v>
      </c>
      <c r="AI426" s="20" t="str">
        <f t="shared" ca="1" si="428"/>
        <v>Вт 24.11.20 15.10 ДОТ)</v>
      </c>
      <c r="AJ426" s="20" t="str">
        <f t="shared" ca="1" si="428"/>
        <v>Вт 24.11.20 17.00 ДОТ)</v>
      </c>
      <c r="AK426" s="20" t="e">
        <f>IF(#REF!=" ","",IF(#REF!="","",CONCATENATE($C426," ",#REF!," ",MID(#REF!,10,5))))</f>
        <v>#REF!</v>
      </c>
      <c r="AL426" s="20" t="str">
        <f t="shared" ca="1" si="394"/>
        <v>Вт 24.11.20 18.40 ДОТ)</v>
      </c>
      <c r="AM426" s="20" t="str">
        <f t="shared" si="394"/>
        <v/>
      </c>
      <c r="AN426" s="11" t="str">
        <f t="shared" ca="1" si="389"/>
        <v>Пластун</v>
      </c>
      <c r="AO426" s="10" t="str">
        <f t="shared" ca="1" si="395"/>
        <v/>
      </c>
      <c r="AP426" s="10" t="str">
        <f t="shared" ca="1" si="395"/>
        <v/>
      </c>
      <c r="AQ426" s="10" t="str">
        <f t="shared" ca="1" si="395"/>
        <v>Вт 24.11.20 11.20 П-407 Пластун</v>
      </c>
      <c r="AR426" s="10" t="str">
        <f t="shared" ca="1" si="395"/>
        <v/>
      </c>
      <c r="AS426" s="10" t="str">
        <f t="shared" ca="1" si="395"/>
        <v>Вт 24.11.20 13.30 П-304 Пластун</v>
      </c>
      <c r="AT426" s="10" t="str">
        <f t="shared" ca="1" si="390"/>
        <v>Вт 24.11.20 15.10 ДОТ) Пластун</v>
      </c>
      <c r="AU426" s="10" t="str">
        <f t="shared" ca="1" si="390"/>
        <v>Вт 24.11.20 17.00 ДОТ) Пластун</v>
      </c>
      <c r="AV426" s="10" t="e">
        <f t="shared" si="390"/>
        <v>#REF!</v>
      </c>
      <c r="AW426" s="10" t="str">
        <f t="shared" ca="1" si="390"/>
        <v>Вт 24.11.20 18.40 ДОТ) Пластун</v>
      </c>
      <c r="AX426" s="10" t="str">
        <f t="shared" si="390"/>
        <v/>
      </c>
      <c r="AZ426" s="12" t="str">
        <f t="shared" ca="1" si="396"/>
        <v/>
      </c>
      <c r="BA426" s="12" t="str">
        <f t="shared" ca="1" si="396"/>
        <v/>
      </c>
      <c r="BB426" s="12">
        <f t="shared" ca="1" si="396"/>
        <v>426</v>
      </c>
      <c r="BC426" s="12" t="str">
        <f t="shared" ca="1" si="396"/>
        <v/>
      </c>
      <c r="BD426" s="12">
        <f t="shared" ca="1" si="396"/>
        <v>426</v>
      </c>
      <c r="BE426" s="12">
        <f t="shared" ca="1" si="391"/>
        <v>426</v>
      </c>
      <c r="BF426" s="12">
        <f t="shared" ca="1" si="391"/>
        <v>426</v>
      </c>
      <c r="BG426" s="12" t="e">
        <f t="shared" si="391"/>
        <v>#REF!</v>
      </c>
      <c r="BH426" s="12">
        <f t="shared" ca="1" si="391"/>
        <v>426</v>
      </c>
      <c r="BI426" s="12" t="str">
        <f t="shared" si="391"/>
        <v/>
      </c>
    </row>
    <row r="427" spans="1:61" ht="23.25" customHeight="1" x14ac:dyDescent="0.2">
      <c r="A427" s="1">
        <f ca="1">IF(COUNTIF($D427:$L427," ")=10,"",IF(VLOOKUP(MAX($A$1:A426),$A$1:C426,3,FALSE)=0,"",MAX($A$1:A426)+1))</f>
        <v>427</v>
      </c>
      <c r="B427" s="13" t="str">
        <f>$B424</f>
        <v>Пластун В.Ю.</v>
      </c>
      <c r="C427" s="2" t="str">
        <f ca="1">IF($B427="","",$R$4)</f>
        <v>Ср 25.11.20</v>
      </c>
      <c r="D427" s="14" t="str">
        <f t="shared" ref="D427:K427" ca="1" si="430">IF($B427&gt;"",IF(ISERROR(SEARCH($B427,S$4))," ",MID(S$4,FIND("%курс ",S$4,FIND($B427,S$4))+6,7)&amp;"
("&amp;MID(S$4,FIND("ауд.",S$4,FIND($B427,S$4))+4,FIND("№",S$4,FIND("ауд.",S$4,FIND($B427,S$4)))-(FIND("ауд.",S$4,FIND($B427,S$4))+4))&amp;")"),"")</f>
        <v xml:space="preserve"> </v>
      </c>
      <c r="E427" s="14" t="str">
        <f t="shared" ca="1" si="430"/>
        <v xml:space="preserve"> </v>
      </c>
      <c r="F427" s="14" t="str">
        <f t="shared" ca="1" si="430"/>
        <v xml:space="preserve"> </v>
      </c>
      <c r="G427" s="14" t="str">
        <f t="shared" ca="1" si="430"/>
        <v xml:space="preserve"> </v>
      </c>
      <c r="H427" s="14" t="str">
        <f t="shared" ca="1" si="430"/>
        <v xml:space="preserve"> </v>
      </c>
      <c r="I427" s="14" t="str">
        <f t="shared" ca="1" si="430"/>
        <v xml:space="preserve"> </v>
      </c>
      <c r="J427" s="14" t="str">
        <f t="shared" ca="1" si="430"/>
        <v xml:space="preserve"> </v>
      </c>
      <c r="K427" s="14" t="str">
        <f t="shared" ca="1" si="430"/>
        <v>С -9 -2
(ДОТ)</v>
      </c>
      <c r="L427" s="14"/>
      <c r="M427" s="25"/>
      <c r="AD427" s="20" t="str">
        <f t="shared" ca="1" si="428"/>
        <v/>
      </c>
      <c r="AE427" s="20" t="str">
        <f t="shared" ca="1" si="428"/>
        <v/>
      </c>
      <c r="AF427" s="20" t="str">
        <f t="shared" ca="1" si="428"/>
        <v/>
      </c>
      <c r="AG427" s="20" t="str">
        <f t="shared" ca="1" si="428"/>
        <v/>
      </c>
      <c r="AH427" s="20" t="str">
        <f t="shared" ca="1" si="428"/>
        <v/>
      </c>
      <c r="AI427" s="20" t="str">
        <f t="shared" ca="1" si="428"/>
        <v/>
      </c>
      <c r="AJ427" s="20" t="str">
        <f t="shared" ca="1" si="428"/>
        <v/>
      </c>
      <c r="AK427" s="20" t="e">
        <f>IF(#REF!=" ","",IF(#REF!="","",CONCATENATE($C427," ",#REF!," ",MID(#REF!,10,5))))</f>
        <v>#REF!</v>
      </c>
      <c r="AL427" s="20" t="str">
        <f t="shared" ca="1" si="394"/>
        <v>Ср 25.11.20 18.40 ДОТ)</v>
      </c>
      <c r="AM427" s="20" t="str">
        <f t="shared" si="394"/>
        <v/>
      </c>
      <c r="AN427" s="11" t="str">
        <f t="shared" ca="1" si="389"/>
        <v>Пластун</v>
      </c>
      <c r="AO427" s="10" t="str">
        <f t="shared" ca="1" si="395"/>
        <v/>
      </c>
      <c r="AP427" s="10" t="str">
        <f t="shared" ca="1" si="395"/>
        <v/>
      </c>
      <c r="AQ427" s="10" t="str">
        <f t="shared" ca="1" si="395"/>
        <v/>
      </c>
      <c r="AR427" s="10" t="str">
        <f t="shared" ca="1" si="395"/>
        <v/>
      </c>
      <c r="AS427" s="10" t="str">
        <f t="shared" ca="1" si="395"/>
        <v/>
      </c>
      <c r="AT427" s="10" t="str">
        <f t="shared" ca="1" si="390"/>
        <v/>
      </c>
      <c r="AU427" s="10" t="str">
        <f t="shared" ca="1" si="390"/>
        <v/>
      </c>
      <c r="AV427" s="10" t="e">
        <f t="shared" si="390"/>
        <v>#REF!</v>
      </c>
      <c r="AW427" s="10" t="str">
        <f t="shared" ca="1" si="390"/>
        <v>Ср 25.11.20 18.40 ДОТ) Пластун</v>
      </c>
      <c r="AX427" s="10" t="str">
        <f t="shared" si="390"/>
        <v/>
      </c>
      <c r="AZ427" s="12" t="str">
        <f t="shared" ca="1" si="396"/>
        <v/>
      </c>
      <c r="BA427" s="12" t="str">
        <f t="shared" ca="1" si="396"/>
        <v/>
      </c>
      <c r="BB427" s="12" t="str">
        <f t="shared" ca="1" si="396"/>
        <v/>
      </c>
      <c r="BC427" s="12" t="str">
        <f t="shared" ca="1" si="396"/>
        <v/>
      </c>
      <c r="BD427" s="12" t="str">
        <f t="shared" ca="1" si="396"/>
        <v/>
      </c>
      <c r="BE427" s="12" t="str">
        <f t="shared" ca="1" si="391"/>
        <v/>
      </c>
      <c r="BF427" s="12" t="str">
        <f t="shared" ca="1" si="391"/>
        <v/>
      </c>
      <c r="BG427" s="12" t="e">
        <f t="shared" si="391"/>
        <v>#REF!</v>
      </c>
      <c r="BH427" s="12">
        <f t="shared" ca="1" si="391"/>
        <v>427</v>
      </c>
      <c r="BI427" s="12" t="str">
        <f t="shared" si="391"/>
        <v/>
      </c>
    </row>
    <row r="428" spans="1:61" ht="23.25" customHeight="1" x14ac:dyDescent="0.2">
      <c r="A428" s="1">
        <f ca="1">IF(COUNTIF($D428:$L428," ")=10,"",IF(VLOOKUP(MAX($A$1:A427),$A$1:C427,3,FALSE)=0,"",MAX($A$1:A427)+1))</f>
        <v>428</v>
      </c>
      <c r="B428" s="13" t="str">
        <f>$B424</f>
        <v>Пластун В.Ю.</v>
      </c>
      <c r="C428" s="2" t="str">
        <f ca="1">IF($B428="","",$R$5)</f>
        <v>Чт 26.11.20</v>
      </c>
      <c r="D428" s="23" t="str">
        <f t="shared" ref="D428:K428" ca="1" si="431">IF($B428&gt;"",IF(ISERROR(SEARCH($B428,S$5))," ",MID(S$5,FIND("%курс ",S$5,FIND($B428,S$5))+6,7)&amp;"
("&amp;MID(S$5,FIND("ауд.",S$5,FIND($B428,S$5))+4,FIND("№",S$5,FIND("ауд.",S$5,FIND($B428,S$5)))-(FIND("ауд.",S$5,FIND($B428,S$5))+4))&amp;")"),"")</f>
        <v xml:space="preserve"> </v>
      </c>
      <c r="E428" s="23" t="str">
        <f t="shared" ca="1" si="431"/>
        <v xml:space="preserve"> </v>
      </c>
      <c r="F428" s="23" t="str">
        <f t="shared" ca="1" si="431"/>
        <v xml:space="preserve"> </v>
      </c>
      <c r="G428" s="23" t="str">
        <f t="shared" ca="1" si="431"/>
        <v xml:space="preserve"> </v>
      </c>
      <c r="H428" s="23" t="str">
        <f t="shared" ca="1" si="431"/>
        <v xml:space="preserve"> </v>
      </c>
      <c r="I428" s="23" t="str">
        <f t="shared" ca="1" si="431"/>
        <v xml:space="preserve"> </v>
      </c>
      <c r="J428" s="23" t="str">
        <f t="shared" ca="1" si="431"/>
        <v xml:space="preserve"> </v>
      </c>
      <c r="K428" s="23" t="str">
        <f t="shared" ca="1" si="431"/>
        <v xml:space="preserve"> </v>
      </c>
      <c r="L428" s="23"/>
      <c r="M428" s="25"/>
      <c r="AD428" s="20" t="str">
        <f t="shared" ca="1" si="428"/>
        <v/>
      </c>
      <c r="AE428" s="20" t="str">
        <f t="shared" ca="1" si="428"/>
        <v/>
      </c>
      <c r="AF428" s="20" t="str">
        <f t="shared" ca="1" si="428"/>
        <v/>
      </c>
      <c r="AG428" s="20" t="str">
        <f t="shared" ca="1" si="428"/>
        <v/>
      </c>
      <c r="AH428" s="20" t="str">
        <f t="shared" ca="1" si="428"/>
        <v/>
      </c>
      <c r="AI428" s="20" t="str">
        <f t="shared" ca="1" si="428"/>
        <v/>
      </c>
      <c r="AJ428" s="20" t="str">
        <f t="shared" ca="1" si="428"/>
        <v/>
      </c>
      <c r="AK428" s="20" t="e">
        <f>IF(#REF!=" ","",IF(#REF!="","",CONCATENATE($C428," ",#REF!," ",MID(#REF!,10,5))))</f>
        <v>#REF!</v>
      </c>
      <c r="AL428" s="20" t="str">
        <f t="shared" ca="1" si="394"/>
        <v/>
      </c>
      <c r="AM428" s="20" t="str">
        <f t="shared" si="394"/>
        <v/>
      </c>
      <c r="AN428" s="11" t="str">
        <f t="shared" ca="1" si="389"/>
        <v>Пластун</v>
      </c>
      <c r="AO428" s="10" t="str">
        <f t="shared" ca="1" si="395"/>
        <v/>
      </c>
      <c r="AP428" s="10" t="str">
        <f t="shared" ca="1" si="395"/>
        <v/>
      </c>
      <c r="AQ428" s="10" t="str">
        <f t="shared" ca="1" si="395"/>
        <v/>
      </c>
      <c r="AR428" s="10" t="str">
        <f t="shared" ca="1" si="395"/>
        <v/>
      </c>
      <c r="AS428" s="10" t="str">
        <f t="shared" ca="1" si="395"/>
        <v/>
      </c>
      <c r="AT428" s="10" t="str">
        <f t="shared" ca="1" si="390"/>
        <v/>
      </c>
      <c r="AU428" s="10" t="str">
        <f t="shared" ca="1" si="390"/>
        <v/>
      </c>
      <c r="AV428" s="10" t="e">
        <f t="shared" si="390"/>
        <v>#REF!</v>
      </c>
      <c r="AW428" s="10" t="str">
        <f t="shared" ca="1" si="390"/>
        <v/>
      </c>
      <c r="AX428" s="10" t="str">
        <f t="shared" si="390"/>
        <v/>
      </c>
      <c r="AZ428" s="12" t="str">
        <f t="shared" ca="1" si="396"/>
        <v/>
      </c>
      <c r="BA428" s="12" t="str">
        <f t="shared" ca="1" si="396"/>
        <v/>
      </c>
      <c r="BB428" s="12" t="str">
        <f t="shared" ca="1" si="396"/>
        <v/>
      </c>
      <c r="BC428" s="12" t="str">
        <f t="shared" ca="1" si="396"/>
        <v/>
      </c>
      <c r="BD428" s="12" t="str">
        <f t="shared" ca="1" si="396"/>
        <v/>
      </c>
      <c r="BE428" s="12" t="str">
        <f t="shared" ca="1" si="391"/>
        <v/>
      </c>
      <c r="BF428" s="12" t="str">
        <f t="shared" ca="1" si="391"/>
        <v/>
      </c>
      <c r="BG428" s="12" t="e">
        <f t="shared" si="391"/>
        <v>#REF!</v>
      </c>
      <c r="BH428" s="12" t="str">
        <f t="shared" ca="1" si="391"/>
        <v/>
      </c>
      <c r="BI428" s="12" t="str">
        <f t="shared" si="391"/>
        <v/>
      </c>
    </row>
    <row r="429" spans="1:61" ht="23.25" customHeight="1" x14ac:dyDescent="0.2">
      <c r="A429" s="1">
        <f ca="1">IF(COUNTIF($D429:$L429," ")=10,"",IF(VLOOKUP(MAX($A$1:A428),$A$1:C428,3,FALSE)=0,"",MAX($A$1:A428)+1))</f>
        <v>429</v>
      </c>
      <c r="B429" s="13" t="str">
        <f>$B424</f>
        <v>Пластун В.Ю.</v>
      </c>
      <c r="C429" s="2" t="str">
        <f ca="1">IF($B429="","",$R$6)</f>
        <v>Пт 27.11.20</v>
      </c>
      <c r="D429" s="23" t="str">
        <f t="shared" ref="D429:K429" ca="1" si="432">IF($B429&gt;"",IF(ISERROR(SEARCH($B429,S$6))," ",MID(S$6,FIND("%курс ",S$6,FIND($B429,S$6))+6,7)&amp;"
("&amp;MID(S$6,FIND("ауд.",S$6,FIND($B429,S$6))+4,FIND("№",S$6,FIND("ауд.",S$6,FIND($B429,S$6)))-(FIND("ауд.",S$6,FIND($B429,S$6))+4))&amp;")"),"")</f>
        <v xml:space="preserve"> </v>
      </c>
      <c r="E429" s="23" t="str">
        <f t="shared" ca="1" si="432"/>
        <v xml:space="preserve"> </v>
      </c>
      <c r="F429" s="23" t="str">
        <f t="shared" ca="1" si="432"/>
        <v xml:space="preserve"> </v>
      </c>
      <c r="G429" s="23" t="str">
        <f t="shared" ca="1" si="432"/>
        <v xml:space="preserve"> </v>
      </c>
      <c r="H429" s="23" t="str">
        <f t="shared" ca="1" si="432"/>
        <v xml:space="preserve"> </v>
      </c>
      <c r="I429" s="23" t="str">
        <f t="shared" ca="1" si="432"/>
        <v xml:space="preserve"> </v>
      </c>
      <c r="J429" s="23" t="str">
        <f t="shared" ca="1" si="432"/>
        <v xml:space="preserve"> </v>
      </c>
      <c r="K429" s="23" t="str">
        <f t="shared" ca="1" si="432"/>
        <v xml:space="preserve"> </v>
      </c>
      <c r="L429" s="23"/>
      <c r="M429" s="25"/>
      <c r="AD429" s="20" t="str">
        <f t="shared" ca="1" si="428"/>
        <v/>
      </c>
      <c r="AE429" s="20" t="str">
        <f t="shared" ca="1" si="428"/>
        <v/>
      </c>
      <c r="AF429" s="20" t="str">
        <f t="shared" ca="1" si="428"/>
        <v/>
      </c>
      <c r="AG429" s="20" t="str">
        <f t="shared" ca="1" si="428"/>
        <v/>
      </c>
      <c r="AH429" s="20" t="str">
        <f t="shared" ca="1" si="428"/>
        <v/>
      </c>
      <c r="AI429" s="20" t="str">
        <f t="shared" ca="1" si="428"/>
        <v/>
      </c>
      <c r="AJ429" s="20" t="str">
        <f t="shared" ca="1" si="428"/>
        <v/>
      </c>
      <c r="AK429" s="20" t="e">
        <f>IF(#REF!=" ","",IF(#REF!="","",CONCATENATE($C429," ",#REF!," ",MID(#REF!,10,5))))</f>
        <v>#REF!</v>
      </c>
      <c r="AL429" s="20" t="str">
        <f t="shared" ca="1" si="394"/>
        <v/>
      </c>
      <c r="AM429" s="20" t="str">
        <f t="shared" si="394"/>
        <v/>
      </c>
      <c r="AN429" s="11" t="str">
        <f t="shared" ca="1" si="389"/>
        <v>Пластун</v>
      </c>
      <c r="AO429" s="10" t="str">
        <f t="shared" ca="1" si="395"/>
        <v/>
      </c>
      <c r="AP429" s="10" t="str">
        <f t="shared" ca="1" si="395"/>
        <v/>
      </c>
      <c r="AQ429" s="10" t="str">
        <f t="shared" ca="1" si="395"/>
        <v/>
      </c>
      <c r="AR429" s="10" t="str">
        <f t="shared" ca="1" si="395"/>
        <v/>
      </c>
      <c r="AS429" s="10" t="str">
        <f t="shared" ca="1" si="395"/>
        <v/>
      </c>
      <c r="AT429" s="10" t="str">
        <f t="shared" ca="1" si="390"/>
        <v/>
      </c>
      <c r="AU429" s="10" t="str">
        <f t="shared" ca="1" si="390"/>
        <v/>
      </c>
      <c r="AV429" s="10" t="e">
        <f t="shared" si="390"/>
        <v>#REF!</v>
      </c>
      <c r="AW429" s="10" t="str">
        <f t="shared" ca="1" si="390"/>
        <v/>
      </c>
      <c r="AX429" s="10" t="str">
        <f t="shared" si="390"/>
        <v/>
      </c>
      <c r="AZ429" s="12" t="str">
        <f t="shared" ca="1" si="396"/>
        <v/>
      </c>
      <c r="BA429" s="12" t="str">
        <f t="shared" ca="1" si="396"/>
        <v/>
      </c>
      <c r="BB429" s="12" t="str">
        <f t="shared" ca="1" si="396"/>
        <v/>
      </c>
      <c r="BC429" s="12" t="str">
        <f t="shared" ca="1" si="396"/>
        <v/>
      </c>
      <c r="BD429" s="12" t="str">
        <f t="shared" ca="1" si="396"/>
        <v/>
      </c>
      <c r="BE429" s="12" t="str">
        <f t="shared" ca="1" si="391"/>
        <v/>
      </c>
      <c r="BF429" s="12" t="str">
        <f t="shared" ca="1" si="391"/>
        <v/>
      </c>
      <c r="BG429" s="12" t="e">
        <f t="shared" si="391"/>
        <v>#REF!</v>
      </c>
      <c r="BH429" s="12" t="str">
        <f t="shared" ca="1" si="391"/>
        <v/>
      </c>
      <c r="BI429" s="12" t="str">
        <f t="shared" si="391"/>
        <v/>
      </c>
    </row>
    <row r="430" spans="1:61" ht="23.25" customHeight="1" x14ac:dyDescent="0.2">
      <c r="A430" s="1">
        <f ca="1">IF(COUNTIF($D430:$L430," ")=10,"",IF(VLOOKUP(MAX($A$1:A429),$A$1:C429,3,FALSE)=0,"",MAX($A$1:A429)+1))</f>
        <v>430</v>
      </c>
      <c r="B430" s="13" t="str">
        <f>$B424</f>
        <v>Пластун В.Ю.</v>
      </c>
      <c r="C430" s="2" t="str">
        <f ca="1">IF($B430="","",$R$7)</f>
        <v>Сб 28.11.20</v>
      </c>
      <c r="D430" s="23" t="str">
        <f t="shared" ref="D430:K430" ca="1" si="433">IF($B430&gt;"",IF(ISERROR(SEARCH($B430,S$7))," ",MID(S$7,FIND("%курс ",S$7,FIND($B430,S$7))+6,7)&amp;"
("&amp;MID(S$7,FIND("ауд.",S$7,FIND($B430,S$7))+4,FIND("№",S$7,FIND("ауд.",S$7,FIND($B430,S$7)))-(FIND("ауд.",S$7,FIND($B430,S$7))+4))&amp;")"),"")</f>
        <v>С -11-1
(П-407)</v>
      </c>
      <c r="E430" s="23" t="str">
        <f t="shared" ca="1" si="433"/>
        <v>С -11-1
(П-408)</v>
      </c>
      <c r="F430" s="23" t="str">
        <f t="shared" ca="1" si="433"/>
        <v>С -9 -2
(ДОТ)</v>
      </c>
      <c r="G430" s="23" t="str">
        <f t="shared" ca="1" si="433"/>
        <v xml:space="preserve"> </v>
      </c>
      <c r="H430" s="23" t="str">
        <f t="shared" ca="1" si="433"/>
        <v>С -9 -2
(ДОТ)</v>
      </c>
      <c r="I430" s="23" t="str">
        <f t="shared" ca="1" si="433"/>
        <v xml:space="preserve"> </v>
      </c>
      <c r="J430" s="23" t="str">
        <f t="shared" ca="1" si="433"/>
        <v xml:space="preserve"> </v>
      </c>
      <c r="K430" s="23" t="str">
        <f t="shared" ca="1" si="433"/>
        <v xml:space="preserve"> </v>
      </c>
      <c r="L430" s="23"/>
      <c r="M430" s="25"/>
      <c r="AD430" s="20" t="str">
        <f t="shared" ca="1" si="428"/>
        <v>Сб 28.11.20  8.00 П-407</v>
      </c>
      <c r="AE430" s="20" t="str">
        <f t="shared" ca="1" si="428"/>
        <v>Сб 28.11.20  9.40 П-408</v>
      </c>
      <c r="AF430" s="20" t="str">
        <f t="shared" ca="1" si="428"/>
        <v>Сб 28.11.20 11.20 ДОТ)</v>
      </c>
      <c r="AG430" s="20" t="str">
        <f t="shared" ca="1" si="428"/>
        <v/>
      </c>
      <c r="AH430" s="20" t="str">
        <f t="shared" ca="1" si="428"/>
        <v>Сб 28.11.20 13.30 ДОТ)</v>
      </c>
      <c r="AI430" s="20" t="str">
        <f t="shared" ca="1" si="428"/>
        <v/>
      </c>
      <c r="AJ430" s="20" t="str">
        <f t="shared" ca="1" si="428"/>
        <v/>
      </c>
      <c r="AK430" s="20" t="e">
        <f>IF(#REF!=" ","",IF(#REF!="","",CONCATENATE($C430," ",#REF!," ",MID(#REF!,10,5))))</f>
        <v>#REF!</v>
      </c>
      <c r="AL430" s="20" t="str">
        <f t="shared" ca="1" si="394"/>
        <v/>
      </c>
      <c r="AM430" s="20" t="str">
        <f t="shared" si="394"/>
        <v/>
      </c>
      <c r="AN430" s="11" t="str">
        <f t="shared" ca="1" si="389"/>
        <v>Пластун</v>
      </c>
      <c r="AO430" s="10" t="str">
        <f t="shared" ca="1" si="395"/>
        <v>Сб 28.11.20  8.00 П-407 Пластун</v>
      </c>
      <c r="AP430" s="10" t="str">
        <f t="shared" ca="1" si="395"/>
        <v>Сб 28.11.20  9.40 П-408 Пластун</v>
      </c>
      <c r="AQ430" s="10" t="str">
        <f t="shared" ca="1" si="395"/>
        <v>Сб 28.11.20 11.20 ДОТ) Пластун</v>
      </c>
      <c r="AR430" s="10" t="str">
        <f t="shared" ca="1" si="395"/>
        <v/>
      </c>
      <c r="AS430" s="10" t="str">
        <f t="shared" ca="1" si="395"/>
        <v>Сб 28.11.20 13.30 ДОТ) Пластун</v>
      </c>
      <c r="AT430" s="10" t="str">
        <f t="shared" ca="1" si="390"/>
        <v/>
      </c>
      <c r="AU430" s="10" t="str">
        <f t="shared" ca="1" si="390"/>
        <v/>
      </c>
      <c r="AV430" s="10" t="e">
        <f t="shared" si="390"/>
        <v>#REF!</v>
      </c>
      <c r="AW430" s="10" t="str">
        <f t="shared" ca="1" si="390"/>
        <v/>
      </c>
      <c r="AX430" s="10" t="str">
        <f t="shared" si="390"/>
        <v/>
      </c>
      <c r="AZ430" s="12">
        <f t="shared" ca="1" si="396"/>
        <v>430</v>
      </c>
      <c r="BA430" s="12">
        <f t="shared" ca="1" si="396"/>
        <v>430</v>
      </c>
      <c r="BB430" s="12">
        <f t="shared" ca="1" si="396"/>
        <v>430</v>
      </c>
      <c r="BC430" s="12" t="str">
        <f t="shared" ca="1" si="396"/>
        <v/>
      </c>
      <c r="BD430" s="12">
        <f t="shared" ca="1" si="396"/>
        <v>430</v>
      </c>
      <c r="BE430" s="12" t="str">
        <f t="shared" ca="1" si="391"/>
        <v/>
      </c>
      <c r="BF430" s="12" t="str">
        <f t="shared" ca="1" si="391"/>
        <v/>
      </c>
      <c r="BG430" s="12" t="e">
        <f t="shared" si="391"/>
        <v>#REF!</v>
      </c>
      <c r="BH430" s="12" t="str">
        <f t="shared" ca="1" si="391"/>
        <v/>
      </c>
      <c r="BI430" s="12" t="str">
        <f t="shared" si="391"/>
        <v/>
      </c>
    </row>
    <row r="431" spans="1:61" ht="23.25" customHeight="1" x14ac:dyDescent="0.2">
      <c r="A431" s="1">
        <f ca="1">IF(COUNTIF($D431:$L431," ")=10,"",IF(VLOOKUP(MAX($A$1:A430),$A$1:C430,3,FALSE)=0,"",MAX($A$1:A430)+1))</f>
        <v>431</v>
      </c>
      <c r="B431" s="13" t="str">
        <f>$B424</f>
        <v>Пластун В.Ю.</v>
      </c>
      <c r="C431" s="2" t="str">
        <f ca="1">IF($B431="","",$R$8)</f>
        <v>Вс 29.11.20</v>
      </c>
      <c r="D431" s="23" t="str">
        <f t="shared" ref="D431:K431" ca="1" si="434">IF($B431&gt;"",IF(ISERROR(SEARCH($B431,S$8))," ",MID(S$8,FIND("%курс ",S$8,FIND($B431,S$8))+6,7)&amp;"
("&amp;MID(S$8,FIND("ауд.",S$8,FIND($B431,S$8))+4,FIND("№",S$8,FIND("ауд.",S$8,FIND($B431,S$8)))-(FIND("ауд.",S$8,FIND($B431,S$8))+4))&amp;")"),"")</f>
        <v xml:space="preserve"> </v>
      </c>
      <c r="E431" s="23" t="str">
        <f t="shared" ca="1" si="434"/>
        <v xml:space="preserve"> </v>
      </c>
      <c r="F431" s="23" t="str">
        <f t="shared" ca="1" si="434"/>
        <v xml:space="preserve"> </v>
      </c>
      <c r="G431" s="23" t="str">
        <f t="shared" ca="1" si="434"/>
        <v xml:space="preserve"> </v>
      </c>
      <c r="H431" s="23" t="str">
        <f t="shared" ca="1" si="434"/>
        <v xml:space="preserve"> </v>
      </c>
      <c r="I431" s="23" t="str">
        <f t="shared" ca="1" si="434"/>
        <v xml:space="preserve"> </v>
      </c>
      <c r="J431" s="23" t="str">
        <f t="shared" ca="1" si="434"/>
        <v xml:space="preserve"> </v>
      </c>
      <c r="K431" s="23" t="str">
        <f t="shared" ca="1" si="434"/>
        <v xml:space="preserve"> </v>
      </c>
      <c r="L431" s="23"/>
      <c r="M431" s="25"/>
      <c r="AD431" s="20" t="str">
        <f t="shared" ca="1" si="428"/>
        <v/>
      </c>
      <c r="AE431" s="20" t="str">
        <f t="shared" ca="1" si="428"/>
        <v/>
      </c>
      <c r="AF431" s="20" t="str">
        <f t="shared" ca="1" si="428"/>
        <v/>
      </c>
      <c r="AG431" s="20" t="str">
        <f t="shared" ca="1" si="428"/>
        <v/>
      </c>
      <c r="AH431" s="20" t="str">
        <f t="shared" ca="1" si="428"/>
        <v/>
      </c>
      <c r="AI431" s="20" t="str">
        <f t="shared" ca="1" si="428"/>
        <v/>
      </c>
      <c r="AJ431" s="20" t="str">
        <f t="shared" ca="1" si="428"/>
        <v/>
      </c>
      <c r="AK431" s="20" t="e">
        <f>IF(#REF!=" ","",IF(#REF!="","",CONCATENATE($C431," ",#REF!," ",MID(#REF!,10,5))))</f>
        <v>#REF!</v>
      </c>
      <c r="AL431" s="20" t="str">
        <f t="shared" ca="1" si="394"/>
        <v/>
      </c>
      <c r="AM431" s="20" t="str">
        <f t="shared" si="394"/>
        <v/>
      </c>
      <c r="AN431" s="11" t="str">
        <f t="shared" ca="1" si="389"/>
        <v>Пластун</v>
      </c>
      <c r="AO431" s="10" t="str">
        <f t="shared" ca="1" si="395"/>
        <v/>
      </c>
      <c r="AP431" s="10" t="str">
        <f t="shared" ca="1" si="395"/>
        <v/>
      </c>
      <c r="AQ431" s="10" t="str">
        <f t="shared" ca="1" si="395"/>
        <v/>
      </c>
      <c r="AR431" s="10" t="str">
        <f t="shared" ca="1" si="395"/>
        <v/>
      </c>
      <c r="AS431" s="10" t="str">
        <f t="shared" ca="1" si="395"/>
        <v/>
      </c>
      <c r="AT431" s="10" t="str">
        <f t="shared" ca="1" si="390"/>
        <v/>
      </c>
      <c r="AU431" s="10" t="str">
        <f t="shared" ca="1" si="390"/>
        <v/>
      </c>
      <c r="AV431" s="10" t="e">
        <f t="shared" si="390"/>
        <v>#REF!</v>
      </c>
      <c r="AW431" s="10" t="str">
        <f t="shared" ca="1" si="390"/>
        <v/>
      </c>
      <c r="AX431" s="10" t="str">
        <f t="shared" si="390"/>
        <v/>
      </c>
      <c r="AZ431" s="12" t="str">
        <f t="shared" ca="1" si="396"/>
        <v/>
      </c>
      <c r="BA431" s="12" t="str">
        <f t="shared" ca="1" si="396"/>
        <v/>
      </c>
      <c r="BB431" s="12" t="str">
        <f t="shared" ca="1" si="396"/>
        <v/>
      </c>
      <c r="BC431" s="12" t="str">
        <f t="shared" ca="1" si="396"/>
        <v/>
      </c>
      <c r="BD431" s="12" t="str">
        <f t="shared" ca="1" si="396"/>
        <v/>
      </c>
      <c r="BE431" s="12" t="str">
        <f t="shared" ca="1" si="391"/>
        <v/>
      </c>
      <c r="BF431" s="12" t="str">
        <f t="shared" ca="1" si="391"/>
        <v/>
      </c>
      <c r="BG431" s="12" t="e">
        <f t="shared" si="391"/>
        <v>#REF!</v>
      </c>
      <c r="BH431" s="12" t="str">
        <f t="shared" ca="1" si="391"/>
        <v/>
      </c>
      <c r="BI431" s="12" t="str">
        <f t="shared" si="391"/>
        <v/>
      </c>
    </row>
    <row r="432" spans="1:61" ht="23.25" customHeight="1" x14ac:dyDescent="0.2">
      <c r="A432" s="1">
        <f ca="1">IF(COUNTIF($D432:$L432," ")=10,"",IF(VLOOKUP(MAX($A$1:A431),$A$1:C431,3,FALSE)=0,"",MAX($A$1:A431)+1))</f>
        <v>432</v>
      </c>
      <c r="C432" s="2"/>
      <c r="D432" s="23"/>
      <c r="E432" s="23"/>
      <c r="F432" s="23"/>
      <c r="G432" s="23"/>
      <c r="H432" s="23"/>
      <c r="I432" s="23"/>
      <c r="J432" s="23"/>
      <c r="K432" s="23"/>
      <c r="L432" s="23"/>
      <c r="M432" s="25"/>
      <c r="AD432" s="20"/>
      <c r="AE432" s="20"/>
      <c r="AF432" s="20"/>
      <c r="AG432" s="20"/>
      <c r="AH432" s="20"/>
      <c r="AI432" s="20"/>
      <c r="AJ432" s="20"/>
      <c r="AK432" s="20"/>
      <c r="AL432" s="20"/>
      <c r="AM432" s="20"/>
      <c r="AN432" s="11" t="str">
        <f t="shared" si="389"/>
        <v/>
      </c>
      <c r="AO432" s="10" t="str">
        <f t="shared" si="395"/>
        <v/>
      </c>
      <c r="AP432" s="10" t="str">
        <f t="shared" si="395"/>
        <v/>
      </c>
      <c r="AQ432" s="10" t="str">
        <f t="shared" si="395"/>
        <v/>
      </c>
      <c r="AR432" s="10" t="str">
        <f t="shared" si="395"/>
        <v/>
      </c>
      <c r="AS432" s="10" t="str">
        <f t="shared" si="395"/>
        <v/>
      </c>
      <c r="AT432" s="10" t="str">
        <f t="shared" si="390"/>
        <v/>
      </c>
      <c r="AU432" s="10" t="str">
        <f t="shared" si="390"/>
        <v/>
      </c>
      <c r="AV432" s="10" t="str">
        <f t="shared" si="390"/>
        <v/>
      </c>
      <c r="AW432" s="10" t="str">
        <f t="shared" si="390"/>
        <v/>
      </c>
      <c r="AX432" s="10" t="str">
        <f t="shared" si="390"/>
        <v/>
      </c>
      <c r="AZ432" s="12" t="str">
        <f t="shared" si="396"/>
        <v/>
      </c>
      <c r="BA432" s="12" t="str">
        <f t="shared" si="396"/>
        <v/>
      </c>
      <c r="BB432" s="12" t="str">
        <f t="shared" si="396"/>
        <v/>
      </c>
      <c r="BC432" s="12" t="str">
        <f t="shared" si="396"/>
        <v/>
      </c>
      <c r="BD432" s="12" t="str">
        <f t="shared" si="396"/>
        <v/>
      </c>
      <c r="BE432" s="12" t="str">
        <f t="shared" si="391"/>
        <v/>
      </c>
      <c r="BF432" s="12" t="str">
        <f t="shared" si="391"/>
        <v/>
      </c>
      <c r="BG432" s="12" t="str">
        <f t="shared" si="391"/>
        <v/>
      </c>
      <c r="BH432" s="12" t="str">
        <f t="shared" si="391"/>
        <v/>
      </c>
      <c r="BI432" s="12" t="str">
        <f t="shared" si="391"/>
        <v/>
      </c>
    </row>
    <row r="433" spans="1:61" ht="23.25" customHeight="1" x14ac:dyDescent="0.2">
      <c r="A433" s="1">
        <f ca="1">IF(COUNTIF($D434:$L440," ")=70,"",MAX($A$1:A432)+1)</f>
        <v>433</v>
      </c>
      <c r="B433" s="2" t="str">
        <f>IF($C433="","",$C433)</f>
        <v>Подольская Е.М.</v>
      </c>
      <c r="C433" s="3" t="str">
        <f>IF(ISERROR(VLOOKUP((ROW()-1)/9+1,'[1]Преподавательский состав'!$A$2:$B$181,2,FALSE)),"",VLOOKUP((ROW()-1)/9+1,'[1]Преподавательский состав'!$A$2:$B$181,2,FALSE))</f>
        <v>Подольская Е.М.</v>
      </c>
      <c r="D433" s="3" t="str">
        <f>IF($C433="","",T(" 8.00"))</f>
        <v xml:space="preserve"> 8.00</v>
      </c>
      <c r="E433" s="3" t="str">
        <f>IF($C433="","",T(" 9.40"))</f>
        <v xml:space="preserve"> 9.40</v>
      </c>
      <c r="F433" s="3" t="str">
        <f>IF($C433="","",T("11.20"))</f>
        <v>11.20</v>
      </c>
      <c r="G433" s="4" t="str">
        <f>IF($C433="","",T(""))</f>
        <v/>
      </c>
      <c r="H433" s="4" t="str">
        <f>IF($C433="","",T("13.30"))</f>
        <v>13.30</v>
      </c>
      <c r="I433" s="4" t="str">
        <f>IF($C433="","",T("15.10"))</f>
        <v>15.10</v>
      </c>
      <c r="J433" s="3" t="str">
        <f>IF($C433="","",T("17.00"))</f>
        <v>17.00</v>
      </c>
      <c r="K433" s="3" t="str">
        <f>IF($C433="","",T("18.40"))</f>
        <v>18.40</v>
      </c>
      <c r="L433" s="3"/>
      <c r="M433" s="25"/>
      <c r="AD433" s="20"/>
      <c r="AE433" s="20"/>
      <c r="AF433" s="20"/>
      <c r="AG433" s="20"/>
      <c r="AH433" s="20"/>
      <c r="AI433" s="20"/>
      <c r="AJ433" s="20"/>
      <c r="AK433" s="20"/>
      <c r="AL433" s="20"/>
      <c r="AM433" s="20"/>
      <c r="AN433" s="11" t="str">
        <f t="shared" si="389"/>
        <v/>
      </c>
      <c r="AO433" s="10" t="str">
        <f t="shared" si="395"/>
        <v/>
      </c>
      <c r="AP433" s="10" t="str">
        <f t="shared" si="395"/>
        <v/>
      </c>
      <c r="AQ433" s="10" t="str">
        <f t="shared" si="395"/>
        <v/>
      </c>
      <c r="AR433" s="10" t="str">
        <f t="shared" si="395"/>
        <v/>
      </c>
      <c r="AS433" s="10" t="str">
        <f t="shared" si="395"/>
        <v/>
      </c>
      <c r="AT433" s="10" t="str">
        <f t="shared" si="390"/>
        <v/>
      </c>
      <c r="AU433" s="10" t="str">
        <f t="shared" si="390"/>
        <v/>
      </c>
      <c r="AV433" s="10" t="str">
        <f t="shared" si="390"/>
        <v/>
      </c>
      <c r="AW433" s="10" t="str">
        <f t="shared" si="390"/>
        <v/>
      </c>
      <c r="AX433" s="10" t="str">
        <f t="shared" si="390"/>
        <v/>
      </c>
      <c r="AZ433" s="12" t="str">
        <f t="shared" si="396"/>
        <v/>
      </c>
      <c r="BA433" s="12" t="str">
        <f t="shared" si="396"/>
        <v/>
      </c>
      <c r="BB433" s="12" t="str">
        <f t="shared" si="396"/>
        <v/>
      </c>
      <c r="BC433" s="12" t="str">
        <f t="shared" si="396"/>
        <v/>
      </c>
      <c r="BD433" s="12" t="str">
        <f t="shared" si="396"/>
        <v/>
      </c>
      <c r="BE433" s="12" t="str">
        <f t="shared" si="391"/>
        <v/>
      </c>
      <c r="BF433" s="12" t="str">
        <f t="shared" si="391"/>
        <v/>
      </c>
      <c r="BG433" s="12" t="str">
        <f t="shared" si="391"/>
        <v/>
      </c>
      <c r="BH433" s="12" t="str">
        <f t="shared" si="391"/>
        <v/>
      </c>
      <c r="BI433" s="12" t="str">
        <f t="shared" si="391"/>
        <v/>
      </c>
    </row>
    <row r="434" spans="1:61" ht="23.25" customHeight="1" x14ac:dyDescent="0.2">
      <c r="A434" s="1">
        <f ca="1">IF(COUNTIF($D434:$L434," ")=10,"",IF(VLOOKUP(MAX($A$1:A433),$A$1:C433,3,FALSE)=0,"",MAX($A$1:A433)+1))</f>
        <v>434</v>
      </c>
      <c r="B434" s="13" t="str">
        <f>$B433</f>
        <v>Подольская Е.М.</v>
      </c>
      <c r="C434" s="2" t="str">
        <f ca="1">IF($B434="","",$R$2)</f>
        <v>Пн 23.11.20</v>
      </c>
      <c r="D434" s="14" t="str">
        <f t="shared" ref="D434:K434" ca="1" si="435">IF($B434&gt;"",IF(ISERROR(SEARCH($B434,S$2))," ",MID(S$2,FIND("%курс ",S$2,FIND($B434,S$2))+6,7)&amp;"
("&amp;MID(S$2,FIND("ауд.",S$2,FIND($B434,S$2))+4,FIND("№",S$2,FIND("ауд.",S$2,FIND($B434,S$2)))-(FIND("ауд.",S$2,FIND($B434,S$2))+4))&amp;")"),"")</f>
        <v xml:space="preserve"> </v>
      </c>
      <c r="E434" s="14" t="str">
        <f t="shared" ca="1" si="435"/>
        <v xml:space="preserve"> </v>
      </c>
      <c r="F434" s="14" t="str">
        <f t="shared" ca="1" si="435"/>
        <v xml:space="preserve"> </v>
      </c>
      <c r="G434" s="14" t="str">
        <f t="shared" ca="1" si="435"/>
        <v xml:space="preserve"> </v>
      </c>
      <c r="H434" s="14" t="str">
        <f t="shared" ca="1" si="435"/>
        <v xml:space="preserve"> </v>
      </c>
      <c r="I434" s="14" t="str">
        <f t="shared" ca="1" si="435"/>
        <v xml:space="preserve"> </v>
      </c>
      <c r="J434" s="14" t="str">
        <f t="shared" ca="1" si="435"/>
        <v xml:space="preserve"> </v>
      </c>
      <c r="K434" s="14" t="str">
        <f t="shared" ca="1" si="435"/>
        <v xml:space="preserve"> </v>
      </c>
      <c r="L434" s="14"/>
      <c r="M434" s="17"/>
      <c r="AD434" s="20" t="str">
        <f t="shared" ref="AD434:AJ440" ca="1" si="436">IF(D434=" ","",IF(D434="","",CONCATENATE($C434," ",D$1," ",MID(D434,10,5))))</f>
        <v/>
      </c>
      <c r="AE434" s="20" t="str">
        <f t="shared" ca="1" si="436"/>
        <v/>
      </c>
      <c r="AF434" s="20" t="str">
        <f t="shared" ca="1" si="436"/>
        <v/>
      </c>
      <c r="AG434" s="20" t="str">
        <f t="shared" ca="1" si="436"/>
        <v/>
      </c>
      <c r="AH434" s="20" t="str">
        <f t="shared" ca="1" si="436"/>
        <v/>
      </c>
      <c r="AI434" s="20" t="str">
        <f t="shared" ca="1" si="436"/>
        <v/>
      </c>
      <c r="AJ434" s="20" t="str">
        <f t="shared" ca="1" si="436"/>
        <v/>
      </c>
      <c r="AK434" s="20" t="e">
        <f>IF(#REF!=" ","",IF(#REF!="","",CONCATENATE($C434," ",#REF!," ",MID(#REF!,10,5))))</f>
        <v>#REF!</v>
      </c>
      <c r="AL434" s="20" t="str">
        <f t="shared" ca="1" si="394"/>
        <v/>
      </c>
      <c r="AM434" s="20" t="str">
        <f t="shared" si="394"/>
        <v/>
      </c>
      <c r="AN434" s="11" t="str">
        <f t="shared" ca="1" si="389"/>
        <v>Подольская</v>
      </c>
      <c r="AO434" s="10" t="str">
        <f t="shared" ca="1" si="395"/>
        <v/>
      </c>
      <c r="AP434" s="10" t="str">
        <f t="shared" ca="1" si="395"/>
        <v/>
      </c>
      <c r="AQ434" s="10" t="str">
        <f t="shared" ca="1" si="395"/>
        <v/>
      </c>
      <c r="AR434" s="10" t="str">
        <f t="shared" ca="1" si="395"/>
        <v/>
      </c>
      <c r="AS434" s="10" t="str">
        <f t="shared" ca="1" si="395"/>
        <v/>
      </c>
      <c r="AT434" s="10" t="str">
        <f t="shared" ca="1" si="390"/>
        <v/>
      </c>
      <c r="AU434" s="10" t="str">
        <f t="shared" ca="1" si="390"/>
        <v/>
      </c>
      <c r="AV434" s="10" t="e">
        <f t="shared" si="390"/>
        <v>#REF!</v>
      </c>
      <c r="AW434" s="10" t="str">
        <f t="shared" ca="1" si="390"/>
        <v/>
      </c>
      <c r="AX434" s="10" t="str">
        <f t="shared" si="390"/>
        <v/>
      </c>
      <c r="AZ434" s="12" t="str">
        <f t="shared" ca="1" si="396"/>
        <v/>
      </c>
      <c r="BA434" s="12" t="str">
        <f t="shared" ca="1" si="396"/>
        <v/>
      </c>
      <c r="BB434" s="12" t="str">
        <f t="shared" ca="1" si="396"/>
        <v/>
      </c>
      <c r="BC434" s="12" t="str">
        <f t="shared" ca="1" si="396"/>
        <v/>
      </c>
      <c r="BD434" s="12" t="str">
        <f t="shared" ca="1" si="396"/>
        <v/>
      </c>
      <c r="BE434" s="12" t="str">
        <f t="shared" ca="1" si="391"/>
        <v/>
      </c>
      <c r="BF434" s="12" t="str">
        <f t="shared" ca="1" si="391"/>
        <v/>
      </c>
      <c r="BG434" s="12" t="e">
        <f t="shared" si="391"/>
        <v>#REF!</v>
      </c>
      <c r="BH434" s="12" t="str">
        <f t="shared" ca="1" si="391"/>
        <v/>
      </c>
      <c r="BI434" s="12" t="str">
        <f t="shared" si="391"/>
        <v/>
      </c>
    </row>
    <row r="435" spans="1:61" ht="23.25" customHeight="1" x14ac:dyDescent="0.2">
      <c r="A435" s="1">
        <f ca="1">IF(COUNTIF($D435:$L435," ")=10,"",IF(VLOOKUP(MAX($A$1:A434),$A$1:C434,3,FALSE)=0,"",MAX($A$1:A434)+1))</f>
        <v>435</v>
      </c>
      <c r="B435" s="13" t="str">
        <f>$B433</f>
        <v>Подольская Е.М.</v>
      </c>
      <c r="C435" s="2" t="str">
        <f ca="1">IF($B435="","",$R$3)</f>
        <v>Вт 24.11.20</v>
      </c>
      <c r="D435" s="14" t="str">
        <f t="shared" ref="D435:K435" ca="1" si="437">IF($B435&gt;"",IF(ISERROR(SEARCH($B435,S$3))," ",MID(S$3,FIND("%курс ",S$3,FIND($B435,S$3))+6,7)&amp;"
("&amp;MID(S$3,FIND("ауд.",S$3,FIND($B435,S$3))+4,FIND("№",S$3,FIND("ауд.",S$3,FIND($B435,S$3)))-(FIND("ауд.",S$3,FIND($B435,S$3))+4))&amp;")"),"")</f>
        <v xml:space="preserve"> </v>
      </c>
      <c r="E435" s="14" t="str">
        <f t="shared" ca="1" si="437"/>
        <v xml:space="preserve"> </v>
      </c>
      <c r="F435" s="14" t="str">
        <f t="shared" ca="1" si="437"/>
        <v xml:space="preserve"> </v>
      </c>
      <c r="G435" s="14" t="str">
        <f t="shared" ca="1" si="437"/>
        <v xml:space="preserve"> </v>
      </c>
      <c r="H435" s="14" t="str">
        <f t="shared" ca="1" si="437"/>
        <v xml:space="preserve"> </v>
      </c>
      <c r="I435" s="14" t="str">
        <f t="shared" ca="1" si="437"/>
        <v xml:space="preserve"> </v>
      </c>
      <c r="J435" s="14" t="str">
        <f t="shared" ca="1" si="437"/>
        <v xml:space="preserve"> </v>
      </c>
      <c r="K435" s="14" t="str">
        <f t="shared" ca="1" si="437"/>
        <v xml:space="preserve"> </v>
      </c>
      <c r="L435" s="14"/>
      <c r="M435" s="25"/>
      <c r="AD435" s="20" t="str">
        <f t="shared" ca="1" si="436"/>
        <v/>
      </c>
      <c r="AE435" s="20" t="str">
        <f t="shared" ca="1" si="436"/>
        <v/>
      </c>
      <c r="AF435" s="20" t="str">
        <f t="shared" ca="1" si="436"/>
        <v/>
      </c>
      <c r="AG435" s="20" t="str">
        <f t="shared" ca="1" si="436"/>
        <v/>
      </c>
      <c r="AH435" s="20" t="str">
        <f t="shared" ca="1" si="436"/>
        <v/>
      </c>
      <c r="AI435" s="20" t="str">
        <f t="shared" ca="1" si="436"/>
        <v/>
      </c>
      <c r="AJ435" s="20" t="str">
        <f t="shared" ca="1" si="436"/>
        <v/>
      </c>
      <c r="AK435" s="20" t="e">
        <f>IF(#REF!=" ","",IF(#REF!="","",CONCATENATE($C435," ",#REF!," ",MID(#REF!,10,5))))</f>
        <v>#REF!</v>
      </c>
      <c r="AL435" s="20" t="str">
        <f t="shared" ca="1" si="394"/>
        <v/>
      </c>
      <c r="AM435" s="20" t="str">
        <f t="shared" si="394"/>
        <v/>
      </c>
      <c r="AN435" s="11" t="str">
        <f t="shared" ca="1" si="389"/>
        <v>Подольская</v>
      </c>
      <c r="AO435" s="10" t="str">
        <f t="shared" ca="1" si="395"/>
        <v/>
      </c>
      <c r="AP435" s="10" t="str">
        <f t="shared" ca="1" si="395"/>
        <v/>
      </c>
      <c r="AQ435" s="10" t="str">
        <f t="shared" ca="1" si="395"/>
        <v/>
      </c>
      <c r="AR435" s="10" t="str">
        <f t="shared" ca="1" si="395"/>
        <v/>
      </c>
      <c r="AS435" s="10" t="str">
        <f t="shared" ca="1" si="395"/>
        <v/>
      </c>
      <c r="AT435" s="10" t="str">
        <f t="shared" ca="1" si="390"/>
        <v/>
      </c>
      <c r="AU435" s="10" t="str">
        <f t="shared" ca="1" si="390"/>
        <v/>
      </c>
      <c r="AV435" s="10" t="e">
        <f t="shared" si="390"/>
        <v>#REF!</v>
      </c>
      <c r="AW435" s="10" t="str">
        <f t="shared" ca="1" si="390"/>
        <v/>
      </c>
      <c r="AX435" s="10" t="str">
        <f t="shared" si="390"/>
        <v/>
      </c>
      <c r="AZ435" s="12" t="str">
        <f t="shared" ca="1" si="396"/>
        <v/>
      </c>
      <c r="BA435" s="12" t="str">
        <f t="shared" ca="1" si="396"/>
        <v/>
      </c>
      <c r="BB435" s="12" t="str">
        <f t="shared" ca="1" si="396"/>
        <v/>
      </c>
      <c r="BC435" s="12" t="str">
        <f t="shared" ca="1" si="396"/>
        <v/>
      </c>
      <c r="BD435" s="12" t="str">
        <f t="shared" ca="1" si="396"/>
        <v/>
      </c>
      <c r="BE435" s="12" t="str">
        <f t="shared" ca="1" si="391"/>
        <v/>
      </c>
      <c r="BF435" s="12" t="str">
        <f t="shared" ca="1" si="391"/>
        <v/>
      </c>
      <c r="BG435" s="12" t="e">
        <f t="shared" si="391"/>
        <v>#REF!</v>
      </c>
      <c r="BH435" s="12" t="str">
        <f t="shared" ca="1" si="391"/>
        <v/>
      </c>
      <c r="BI435" s="12" t="str">
        <f t="shared" si="391"/>
        <v/>
      </c>
    </row>
    <row r="436" spans="1:61" ht="23.25" customHeight="1" x14ac:dyDescent="0.2">
      <c r="A436" s="1">
        <f ca="1">IF(COUNTIF($D436:$L436," ")=10,"",IF(VLOOKUP(MAX($A$1:A435),$A$1:C435,3,FALSE)=0,"",MAX($A$1:A435)+1))</f>
        <v>436</v>
      </c>
      <c r="B436" s="13" t="str">
        <f>$B433</f>
        <v>Подольская Е.М.</v>
      </c>
      <c r="C436" s="2" t="str">
        <f ca="1">IF($B436="","",$R$4)</f>
        <v>Ср 25.11.20</v>
      </c>
      <c r="D436" s="14" t="str">
        <f t="shared" ref="D436:K436" ca="1" si="438">IF($B436&gt;"",IF(ISERROR(SEARCH($B436,S$4))," ",MID(S$4,FIND("%курс ",S$4,FIND($B436,S$4))+6,7)&amp;"
("&amp;MID(S$4,FIND("ауд.",S$4,FIND($B436,S$4))+4,FIND("№",S$4,FIND("ауд.",S$4,FIND($B436,S$4)))-(FIND("ауд.",S$4,FIND($B436,S$4))+4))&amp;")"),"")</f>
        <v xml:space="preserve"> </v>
      </c>
      <c r="E436" s="14" t="str">
        <f t="shared" ca="1" si="438"/>
        <v xml:space="preserve"> </v>
      </c>
      <c r="F436" s="14" t="str">
        <f t="shared" ca="1" si="438"/>
        <v xml:space="preserve"> </v>
      </c>
      <c r="G436" s="14" t="str">
        <f t="shared" ca="1" si="438"/>
        <v xml:space="preserve"> </v>
      </c>
      <c r="H436" s="14" t="str">
        <f t="shared" ca="1" si="438"/>
        <v xml:space="preserve"> </v>
      </c>
      <c r="I436" s="14" t="str">
        <f t="shared" ca="1" si="438"/>
        <v xml:space="preserve"> </v>
      </c>
      <c r="J436" s="14" t="str">
        <f t="shared" ca="1" si="438"/>
        <v xml:space="preserve"> </v>
      </c>
      <c r="K436" s="14" t="str">
        <f t="shared" ca="1" si="438"/>
        <v xml:space="preserve"> </v>
      </c>
      <c r="L436" s="14"/>
      <c r="M436" s="25"/>
      <c r="AD436" s="20" t="str">
        <f t="shared" ca="1" si="436"/>
        <v/>
      </c>
      <c r="AE436" s="20" t="str">
        <f t="shared" ca="1" si="436"/>
        <v/>
      </c>
      <c r="AF436" s="20" t="str">
        <f t="shared" ca="1" si="436"/>
        <v/>
      </c>
      <c r="AG436" s="20" t="str">
        <f t="shared" ca="1" si="436"/>
        <v/>
      </c>
      <c r="AH436" s="20" t="str">
        <f t="shared" ca="1" si="436"/>
        <v/>
      </c>
      <c r="AI436" s="20" t="str">
        <f t="shared" ca="1" si="436"/>
        <v/>
      </c>
      <c r="AJ436" s="20" t="str">
        <f t="shared" ca="1" si="436"/>
        <v/>
      </c>
      <c r="AK436" s="20" t="e">
        <f>IF(#REF!=" ","",IF(#REF!="","",CONCATENATE($C436," ",#REF!," ",MID(#REF!,10,5))))</f>
        <v>#REF!</v>
      </c>
      <c r="AL436" s="20" t="str">
        <f t="shared" ca="1" si="394"/>
        <v/>
      </c>
      <c r="AM436" s="20" t="str">
        <f t="shared" si="394"/>
        <v/>
      </c>
      <c r="AN436" s="11" t="str">
        <f t="shared" ca="1" si="389"/>
        <v>Подольская</v>
      </c>
      <c r="AO436" s="10" t="str">
        <f t="shared" ca="1" si="395"/>
        <v/>
      </c>
      <c r="AP436" s="10" t="str">
        <f t="shared" ca="1" si="395"/>
        <v/>
      </c>
      <c r="AQ436" s="10" t="str">
        <f t="shared" ca="1" si="395"/>
        <v/>
      </c>
      <c r="AR436" s="10" t="str">
        <f t="shared" ca="1" si="395"/>
        <v/>
      </c>
      <c r="AS436" s="10" t="str">
        <f t="shared" ca="1" si="395"/>
        <v/>
      </c>
      <c r="AT436" s="10" t="str">
        <f t="shared" ca="1" si="390"/>
        <v/>
      </c>
      <c r="AU436" s="10" t="str">
        <f t="shared" ca="1" si="390"/>
        <v/>
      </c>
      <c r="AV436" s="10" t="e">
        <f t="shared" si="390"/>
        <v>#REF!</v>
      </c>
      <c r="AW436" s="10" t="str">
        <f t="shared" ca="1" si="390"/>
        <v/>
      </c>
      <c r="AX436" s="10" t="str">
        <f t="shared" si="390"/>
        <v/>
      </c>
      <c r="AZ436" s="12" t="str">
        <f t="shared" ca="1" si="396"/>
        <v/>
      </c>
      <c r="BA436" s="12" t="str">
        <f t="shared" ca="1" si="396"/>
        <v/>
      </c>
      <c r="BB436" s="12" t="str">
        <f t="shared" ca="1" si="396"/>
        <v/>
      </c>
      <c r="BC436" s="12" t="str">
        <f t="shared" ca="1" si="396"/>
        <v/>
      </c>
      <c r="BD436" s="12" t="str">
        <f t="shared" ca="1" si="396"/>
        <v/>
      </c>
      <c r="BE436" s="12" t="str">
        <f t="shared" ca="1" si="391"/>
        <v/>
      </c>
      <c r="BF436" s="12" t="str">
        <f t="shared" ca="1" si="391"/>
        <v/>
      </c>
      <c r="BG436" s="12" t="e">
        <f t="shared" si="391"/>
        <v>#REF!</v>
      </c>
      <c r="BH436" s="12" t="str">
        <f t="shared" ca="1" si="391"/>
        <v/>
      </c>
      <c r="BI436" s="12" t="str">
        <f t="shared" si="391"/>
        <v/>
      </c>
    </row>
    <row r="437" spans="1:61" ht="23.25" customHeight="1" x14ac:dyDescent="0.2">
      <c r="A437" s="1">
        <f ca="1">IF(COUNTIF($D437:$L437," ")=10,"",IF(VLOOKUP(MAX($A$1:A436),$A$1:C436,3,FALSE)=0,"",MAX($A$1:A436)+1))</f>
        <v>437</v>
      </c>
      <c r="B437" s="13" t="str">
        <f>$B433</f>
        <v>Подольская Е.М.</v>
      </c>
      <c r="C437" s="2" t="str">
        <f ca="1">IF($B437="","",$R$5)</f>
        <v>Чт 26.11.20</v>
      </c>
      <c r="D437" s="23" t="str">
        <f t="shared" ref="D437:K437" ca="1" si="439">IF($B437&gt;"",IF(ISERROR(SEARCH($B437,S$5))," ",MID(S$5,FIND("%курс ",S$5,FIND($B437,S$5))+6,7)&amp;"
("&amp;MID(S$5,FIND("ауд.",S$5,FIND($B437,S$5))+4,FIND("№",S$5,FIND("ауд.",S$5,FIND($B437,S$5)))-(FIND("ауд.",S$5,FIND($B437,S$5))+4))&amp;")"),"")</f>
        <v xml:space="preserve"> </v>
      </c>
      <c r="E437" s="23" t="str">
        <f t="shared" ca="1" si="439"/>
        <v xml:space="preserve"> </v>
      </c>
      <c r="F437" s="23" t="str">
        <f t="shared" ca="1" si="439"/>
        <v xml:space="preserve"> </v>
      </c>
      <c r="G437" s="23" t="str">
        <f t="shared" ca="1" si="439"/>
        <v xml:space="preserve"> </v>
      </c>
      <c r="H437" s="23" t="str">
        <f t="shared" ca="1" si="439"/>
        <v xml:space="preserve"> </v>
      </c>
      <c r="I437" s="23" t="str">
        <f t="shared" ca="1" si="439"/>
        <v xml:space="preserve"> </v>
      </c>
      <c r="J437" s="23" t="str">
        <f t="shared" ca="1" si="439"/>
        <v xml:space="preserve"> </v>
      </c>
      <c r="K437" s="23" t="str">
        <f t="shared" ca="1" si="439"/>
        <v xml:space="preserve"> </v>
      </c>
      <c r="L437" s="23"/>
      <c r="M437" s="25"/>
      <c r="AD437" s="20" t="str">
        <f t="shared" ca="1" si="436"/>
        <v/>
      </c>
      <c r="AE437" s="20" t="str">
        <f t="shared" ca="1" si="436"/>
        <v/>
      </c>
      <c r="AF437" s="20" t="str">
        <f t="shared" ca="1" si="436"/>
        <v/>
      </c>
      <c r="AG437" s="20" t="str">
        <f t="shared" ca="1" si="436"/>
        <v/>
      </c>
      <c r="AH437" s="20" t="str">
        <f t="shared" ca="1" si="436"/>
        <v/>
      </c>
      <c r="AI437" s="20" t="str">
        <f t="shared" ca="1" si="436"/>
        <v/>
      </c>
      <c r="AJ437" s="20" t="str">
        <f t="shared" ca="1" si="436"/>
        <v/>
      </c>
      <c r="AK437" s="20" t="e">
        <f>IF(#REF!=" ","",IF(#REF!="","",CONCATENATE($C437," ",#REF!," ",MID(#REF!,10,5))))</f>
        <v>#REF!</v>
      </c>
      <c r="AL437" s="20" t="str">
        <f t="shared" ca="1" si="394"/>
        <v/>
      </c>
      <c r="AM437" s="20" t="str">
        <f t="shared" si="394"/>
        <v/>
      </c>
      <c r="AN437" s="11" t="str">
        <f t="shared" ca="1" si="389"/>
        <v>Подольская</v>
      </c>
      <c r="AO437" s="10" t="str">
        <f t="shared" ca="1" si="395"/>
        <v/>
      </c>
      <c r="AP437" s="10" t="str">
        <f t="shared" ca="1" si="395"/>
        <v/>
      </c>
      <c r="AQ437" s="10" t="str">
        <f t="shared" ca="1" si="395"/>
        <v/>
      </c>
      <c r="AR437" s="10" t="str">
        <f t="shared" ca="1" si="395"/>
        <v/>
      </c>
      <c r="AS437" s="10" t="str">
        <f t="shared" ca="1" si="395"/>
        <v/>
      </c>
      <c r="AT437" s="10" t="str">
        <f t="shared" ca="1" si="390"/>
        <v/>
      </c>
      <c r="AU437" s="10" t="str">
        <f t="shared" ca="1" si="390"/>
        <v/>
      </c>
      <c r="AV437" s="10" t="e">
        <f t="shared" si="390"/>
        <v>#REF!</v>
      </c>
      <c r="AW437" s="10" t="str">
        <f t="shared" ca="1" si="390"/>
        <v/>
      </c>
      <c r="AX437" s="10" t="str">
        <f t="shared" si="390"/>
        <v/>
      </c>
      <c r="AZ437" s="12" t="str">
        <f t="shared" ca="1" si="396"/>
        <v/>
      </c>
      <c r="BA437" s="12" t="str">
        <f t="shared" ca="1" si="396"/>
        <v/>
      </c>
      <c r="BB437" s="12" t="str">
        <f t="shared" ca="1" si="396"/>
        <v/>
      </c>
      <c r="BC437" s="12" t="str">
        <f t="shared" ca="1" si="396"/>
        <v/>
      </c>
      <c r="BD437" s="12" t="str">
        <f t="shared" ca="1" si="396"/>
        <v/>
      </c>
      <c r="BE437" s="12" t="str">
        <f t="shared" ca="1" si="391"/>
        <v/>
      </c>
      <c r="BF437" s="12" t="str">
        <f t="shared" ca="1" si="391"/>
        <v/>
      </c>
      <c r="BG437" s="12" t="e">
        <f t="shared" si="391"/>
        <v>#REF!</v>
      </c>
      <c r="BH437" s="12" t="str">
        <f t="shared" ca="1" si="391"/>
        <v/>
      </c>
      <c r="BI437" s="12" t="str">
        <f t="shared" si="391"/>
        <v/>
      </c>
    </row>
    <row r="438" spans="1:61" ht="23.25" customHeight="1" x14ac:dyDescent="0.2">
      <c r="A438" s="1">
        <f ca="1">IF(COUNTIF($D438:$L438," ")=10,"",IF(VLOOKUP(MAX($A$1:A437),$A$1:C437,3,FALSE)=0,"",MAX($A$1:A437)+1))</f>
        <v>438</v>
      </c>
      <c r="B438" s="13" t="str">
        <f>$B433</f>
        <v>Подольская Е.М.</v>
      </c>
      <c r="C438" s="2" t="str">
        <f ca="1">IF($B438="","",$R$6)</f>
        <v>Пт 27.11.20</v>
      </c>
      <c r="D438" s="23" t="str">
        <f t="shared" ref="D438:K438" ca="1" si="440">IF($B438&gt;"",IF(ISERROR(SEARCH($B438,S$6))," ",MID(S$6,FIND("%курс ",S$6,FIND($B438,S$6))+6,7)&amp;"
("&amp;MID(S$6,FIND("ауд.",S$6,FIND($B438,S$6))+4,FIND("№",S$6,FIND("ауд.",S$6,FIND($B438,S$6)))-(FIND("ауд.",S$6,FIND($B438,S$6))+4))&amp;")"),"")</f>
        <v xml:space="preserve"> </v>
      </c>
      <c r="E438" s="23" t="str">
        <f t="shared" ca="1" si="440"/>
        <v xml:space="preserve"> </v>
      </c>
      <c r="F438" s="23" t="str">
        <f t="shared" ca="1" si="440"/>
        <v xml:space="preserve"> </v>
      </c>
      <c r="G438" s="23" t="str">
        <f t="shared" ca="1" si="440"/>
        <v xml:space="preserve"> </v>
      </c>
      <c r="H438" s="23" t="str">
        <f t="shared" ca="1" si="440"/>
        <v xml:space="preserve"> </v>
      </c>
      <c r="I438" s="23" t="str">
        <f t="shared" ca="1" si="440"/>
        <v xml:space="preserve"> </v>
      </c>
      <c r="J438" s="23" t="str">
        <f t="shared" ca="1" si="440"/>
        <v xml:space="preserve"> </v>
      </c>
      <c r="K438" s="23" t="str">
        <f t="shared" ca="1" si="440"/>
        <v xml:space="preserve"> </v>
      </c>
      <c r="L438" s="23"/>
      <c r="M438" s="25"/>
      <c r="AD438" s="20" t="str">
        <f t="shared" ca="1" si="436"/>
        <v/>
      </c>
      <c r="AE438" s="20" t="str">
        <f t="shared" ca="1" si="436"/>
        <v/>
      </c>
      <c r="AF438" s="20" t="str">
        <f t="shared" ca="1" si="436"/>
        <v/>
      </c>
      <c r="AG438" s="20" t="str">
        <f t="shared" ca="1" si="436"/>
        <v/>
      </c>
      <c r="AH438" s="20" t="str">
        <f t="shared" ca="1" si="436"/>
        <v/>
      </c>
      <c r="AI438" s="20" t="str">
        <f t="shared" ca="1" si="436"/>
        <v/>
      </c>
      <c r="AJ438" s="20" t="str">
        <f t="shared" ca="1" si="436"/>
        <v/>
      </c>
      <c r="AK438" s="20" t="e">
        <f>IF(#REF!=" ","",IF(#REF!="","",CONCATENATE($C438," ",#REF!," ",MID(#REF!,10,5))))</f>
        <v>#REF!</v>
      </c>
      <c r="AL438" s="20" t="str">
        <f t="shared" ca="1" si="394"/>
        <v/>
      </c>
      <c r="AM438" s="20" t="str">
        <f t="shared" si="394"/>
        <v/>
      </c>
      <c r="AN438" s="11" t="str">
        <f t="shared" ca="1" si="389"/>
        <v>Подольская</v>
      </c>
      <c r="AO438" s="10" t="str">
        <f t="shared" ca="1" si="395"/>
        <v/>
      </c>
      <c r="AP438" s="10" t="str">
        <f t="shared" ca="1" si="395"/>
        <v/>
      </c>
      <c r="AQ438" s="10" t="str">
        <f t="shared" ca="1" si="395"/>
        <v/>
      </c>
      <c r="AR438" s="10" t="str">
        <f t="shared" ca="1" si="395"/>
        <v/>
      </c>
      <c r="AS438" s="10" t="str">
        <f t="shared" ca="1" si="395"/>
        <v/>
      </c>
      <c r="AT438" s="10" t="str">
        <f t="shared" ca="1" si="390"/>
        <v/>
      </c>
      <c r="AU438" s="10" t="str">
        <f t="shared" ca="1" si="390"/>
        <v/>
      </c>
      <c r="AV438" s="10" t="e">
        <f t="shared" si="390"/>
        <v>#REF!</v>
      </c>
      <c r="AW438" s="10" t="str">
        <f t="shared" ca="1" si="390"/>
        <v/>
      </c>
      <c r="AX438" s="10" t="str">
        <f t="shared" si="390"/>
        <v/>
      </c>
      <c r="AZ438" s="12" t="str">
        <f t="shared" ca="1" si="396"/>
        <v/>
      </c>
      <c r="BA438" s="12" t="str">
        <f t="shared" ca="1" si="396"/>
        <v/>
      </c>
      <c r="BB438" s="12" t="str">
        <f t="shared" ca="1" si="396"/>
        <v/>
      </c>
      <c r="BC438" s="12" t="str">
        <f t="shared" ca="1" si="396"/>
        <v/>
      </c>
      <c r="BD438" s="12" t="str">
        <f t="shared" ca="1" si="396"/>
        <v/>
      </c>
      <c r="BE438" s="12" t="str">
        <f t="shared" ca="1" si="391"/>
        <v/>
      </c>
      <c r="BF438" s="12" t="str">
        <f t="shared" ca="1" si="391"/>
        <v/>
      </c>
      <c r="BG438" s="12" t="e">
        <f t="shared" si="391"/>
        <v>#REF!</v>
      </c>
      <c r="BH438" s="12" t="str">
        <f t="shared" ca="1" si="391"/>
        <v/>
      </c>
      <c r="BI438" s="12" t="str">
        <f t="shared" si="391"/>
        <v/>
      </c>
    </row>
    <row r="439" spans="1:61" ht="23.25" customHeight="1" x14ac:dyDescent="0.2">
      <c r="A439" s="1">
        <f ca="1">IF(COUNTIF($D439:$L439," ")=10,"",IF(VLOOKUP(MAX($A$1:A438),$A$1:C438,3,FALSE)=0,"",MAX($A$1:A438)+1))</f>
        <v>439</v>
      </c>
      <c r="B439" s="13" t="str">
        <f>$B433</f>
        <v>Подольская Е.М.</v>
      </c>
      <c r="C439" s="2" t="str">
        <f ca="1">IF($B439="","",$R$7)</f>
        <v>Сб 28.11.20</v>
      </c>
      <c r="D439" s="23" t="str">
        <f t="shared" ref="D439:K439" ca="1" si="441">IF($B439&gt;"",IF(ISERROR(SEARCH($B439,S$7))," ",MID(S$7,FIND("%курс ",S$7,FIND($B439,S$7))+6,7)&amp;"
("&amp;MID(S$7,FIND("ауд.",S$7,FIND($B439,S$7))+4,FIND("№",S$7,FIND("ауд.",S$7,FIND($B439,S$7)))-(FIND("ауд.",S$7,FIND($B439,S$7))+4))&amp;")"),"")</f>
        <v xml:space="preserve"> </v>
      </c>
      <c r="E439" s="23" t="str">
        <f t="shared" ca="1" si="441"/>
        <v xml:space="preserve"> </v>
      </c>
      <c r="F439" s="23" t="str">
        <f t="shared" ca="1" si="441"/>
        <v xml:space="preserve"> </v>
      </c>
      <c r="G439" s="23" t="str">
        <f t="shared" ca="1" si="441"/>
        <v xml:space="preserve"> </v>
      </c>
      <c r="H439" s="23" t="str">
        <f t="shared" ca="1" si="441"/>
        <v xml:space="preserve"> </v>
      </c>
      <c r="I439" s="23" t="str">
        <f t="shared" ca="1" si="441"/>
        <v xml:space="preserve"> </v>
      </c>
      <c r="J439" s="23" t="str">
        <f t="shared" ca="1" si="441"/>
        <v xml:space="preserve"> </v>
      </c>
      <c r="K439" s="23" t="str">
        <f t="shared" ca="1" si="441"/>
        <v xml:space="preserve"> </v>
      </c>
      <c r="L439" s="23"/>
      <c r="M439" s="25"/>
      <c r="AD439" s="20" t="str">
        <f t="shared" ca="1" si="436"/>
        <v/>
      </c>
      <c r="AE439" s="20" t="str">
        <f t="shared" ca="1" si="436"/>
        <v/>
      </c>
      <c r="AF439" s="20" t="str">
        <f t="shared" ca="1" si="436"/>
        <v/>
      </c>
      <c r="AG439" s="20" t="str">
        <f t="shared" ca="1" si="436"/>
        <v/>
      </c>
      <c r="AH439" s="20" t="str">
        <f t="shared" ca="1" si="436"/>
        <v/>
      </c>
      <c r="AI439" s="20" t="str">
        <f t="shared" ca="1" si="436"/>
        <v/>
      </c>
      <c r="AJ439" s="20" t="str">
        <f t="shared" ca="1" si="436"/>
        <v/>
      </c>
      <c r="AK439" s="20" t="e">
        <f>IF(#REF!=" ","",IF(#REF!="","",CONCATENATE($C439," ",#REF!," ",MID(#REF!,10,5))))</f>
        <v>#REF!</v>
      </c>
      <c r="AL439" s="20" t="str">
        <f t="shared" ca="1" si="394"/>
        <v/>
      </c>
      <c r="AM439" s="20" t="str">
        <f t="shared" si="394"/>
        <v/>
      </c>
      <c r="AN439" s="11" t="str">
        <f t="shared" ca="1" si="389"/>
        <v>Подольская</v>
      </c>
      <c r="AO439" s="10" t="str">
        <f t="shared" ca="1" si="395"/>
        <v/>
      </c>
      <c r="AP439" s="10" t="str">
        <f t="shared" ca="1" si="395"/>
        <v/>
      </c>
      <c r="AQ439" s="10" t="str">
        <f t="shared" ca="1" si="395"/>
        <v/>
      </c>
      <c r="AR439" s="10" t="str">
        <f t="shared" ca="1" si="395"/>
        <v/>
      </c>
      <c r="AS439" s="10" t="str">
        <f t="shared" ca="1" si="395"/>
        <v/>
      </c>
      <c r="AT439" s="10" t="str">
        <f t="shared" ref="AT439:AX502" ca="1" si="442">IF(AI439="","",CONCATENATE(AI439," ",$AN439))</f>
        <v/>
      </c>
      <c r="AU439" s="10" t="str">
        <f t="shared" ca="1" si="442"/>
        <v/>
      </c>
      <c r="AV439" s="10" t="e">
        <f t="shared" si="442"/>
        <v>#REF!</v>
      </c>
      <c r="AW439" s="10" t="str">
        <f t="shared" ca="1" si="442"/>
        <v/>
      </c>
      <c r="AX439" s="10" t="str">
        <f t="shared" si="442"/>
        <v/>
      </c>
      <c r="AZ439" s="12" t="str">
        <f t="shared" ca="1" si="396"/>
        <v/>
      </c>
      <c r="BA439" s="12" t="str">
        <f t="shared" ca="1" si="396"/>
        <v/>
      </c>
      <c r="BB439" s="12" t="str">
        <f t="shared" ca="1" si="396"/>
        <v/>
      </c>
      <c r="BC439" s="12" t="str">
        <f t="shared" ca="1" si="396"/>
        <v/>
      </c>
      <c r="BD439" s="12" t="str">
        <f t="shared" ca="1" si="396"/>
        <v/>
      </c>
      <c r="BE439" s="12" t="str">
        <f t="shared" ref="BE439:BI502" ca="1" si="443">IF(AI439="","",ROW())</f>
        <v/>
      </c>
      <c r="BF439" s="12" t="str">
        <f t="shared" ca="1" si="443"/>
        <v/>
      </c>
      <c r="BG439" s="12" t="e">
        <f t="shared" si="443"/>
        <v>#REF!</v>
      </c>
      <c r="BH439" s="12" t="str">
        <f t="shared" ca="1" si="443"/>
        <v/>
      </c>
      <c r="BI439" s="12" t="str">
        <f t="shared" si="443"/>
        <v/>
      </c>
    </row>
    <row r="440" spans="1:61" ht="23.25" customHeight="1" x14ac:dyDescent="0.2">
      <c r="A440" s="1">
        <f ca="1">IF(COUNTIF($D440:$L440," ")=10,"",IF(VLOOKUP(MAX($A$1:A439),$A$1:C439,3,FALSE)=0,"",MAX($A$1:A439)+1))</f>
        <v>440</v>
      </c>
      <c r="B440" s="13" t="str">
        <f>$B433</f>
        <v>Подольская Е.М.</v>
      </c>
      <c r="C440" s="2" t="str">
        <f ca="1">IF($B440="","",$R$8)</f>
        <v>Вс 29.11.20</v>
      </c>
      <c r="D440" s="23" t="str">
        <f t="shared" ref="D440:K440" ca="1" si="444">IF($B440&gt;"",IF(ISERROR(SEARCH($B440,S$8))," ",MID(S$8,FIND("%курс ",S$8,FIND($B440,S$8))+6,7)&amp;"
("&amp;MID(S$8,FIND("ауд.",S$8,FIND($B440,S$8))+4,FIND("№",S$8,FIND("ауд.",S$8,FIND($B440,S$8)))-(FIND("ауд.",S$8,FIND($B440,S$8))+4))&amp;")"),"")</f>
        <v xml:space="preserve"> </v>
      </c>
      <c r="E440" s="23" t="str">
        <f t="shared" ca="1" si="444"/>
        <v xml:space="preserve"> </v>
      </c>
      <c r="F440" s="23" t="str">
        <f t="shared" ca="1" si="444"/>
        <v xml:space="preserve"> </v>
      </c>
      <c r="G440" s="23" t="str">
        <f t="shared" ca="1" si="444"/>
        <v xml:space="preserve"> </v>
      </c>
      <c r="H440" s="23" t="str">
        <f t="shared" ca="1" si="444"/>
        <v xml:space="preserve"> </v>
      </c>
      <c r="I440" s="23" t="str">
        <f t="shared" ca="1" si="444"/>
        <v xml:space="preserve"> </v>
      </c>
      <c r="J440" s="23" t="str">
        <f t="shared" ca="1" si="444"/>
        <v xml:space="preserve"> </v>
      </c>
      <c r="K440" s="23" t="str">
        <f t="shared" ca="1" si="444"/>
        <v xml:space="preserve"> </v>
      </c>
      <c r="L440" s="23"/>
      <c r="M440" s="25"/>
      <c r="AD440" s="20" t="str">
        <f t="shared" ca="1" si="436"/>
        <v/>
      </c>
      <c r="AE440" s="20" t="str">
        <f t="shared" ca="1" si="436"/>
        <v/>
      </c>
      <c r="AF440" s="20" t="str">
        <f t="shared" ca="1" si="436"/>
        <v/>
      </c>
      <c r="AG440" s="20" t="str">
        <f t="shared" ca="1" si="436"/>
        <v/>
      </c>
      <c r="AH440" s="20" t="str">
        <f t="shared" ca="1" si="436"/>
        <v/>
      </c>
      <c r="AI440" s="20" t="str">
        <f t="shared" ca="1" si="436"/>
        <v/>
      </c>
      <c r="AJ440" s="20" t="str">
        <f t="shared" ca="1" si="436"/>
        <v/>
      </c>
      <c r="AK440" s="20" t="e">
        <f>IF(#REF!=" ","",IF(#REF!="","",CONCATENATE($C440," ",#REF!," ",MID(#REF!,10,5))))</f>
        <v>#REF!</v>
      </c>
      <c r="AL440" s="20" t="str">
        <f t="shared" ca="1" si="394"/>
        <v/>
      </c>
      <c r="AM440" s="20" t="str">
        <f t="shared" si="394"/>
        <v/>
      </c>
      <c r="AN440" s="11" t="str">
        <f t="shared" ca="1" si="389"/>
        <v>Подольская</v>
      </c>
      <c r="AO440" s="10" t="str">
        <f t="shared" ref="AO440:AS503" ca="1" si="445">IF(AD440="","",CONCATENATE(AD440," ",$AN440))</f>
        <v/>
      </c>
      <c r="AP440" s="10" t="str">
        <f t="shared" ca="1" si="445"/>
        <v/>
      </c>
      <c r="AQ440" s="10" t="str">
        <f t="shared" ca="1" si="445"/>
        <v/>
      </c>
      <c r="AR440" s="10" t="str">
        <f t="shared" ca="1" si="445"/>
        <v/>
      </c>
      <c r="AS440" s="10" t="str">
        <f t="shared" ca="1" si="445"/>
        <v/>
      </c>
      <c r="AT440" s="10" t="str">
        <f t="shared" ca="1" si="442"/>
        <v/>
      </c>
      <c r="AU440" s="10" t="str">
        <f t="shared" ca="1" si="442"/>
        <v/>
      </c>
      <c r="AV440" s="10" t="e">
        <f t="shared" si="442"/>
        <v>#REF!</v>
      </c>
      <c r="AW440" s="10" t="str">
        <f t="shared" ca="1" si="442"/>
        <v/>
      </c>
      <c r="AX440" s="10" t="str">
        <f t="shared" si="442"/>
        <v/>
      </c>
      <c r="AZ440" s="12" t="str">
        <f t="shared" ref="AZ440:BD503" ca="1" si="446">IF(AD440="","",ROW())</f>
        <v/>
      </c>
      <c r="BA440" s="12" t="str">
        <f t="shared" ca="1" si="446"/>
        <v/>
      </c>
      <c r="BB440" s="12" t="str">
        <f t="shared" ca="1" si="446"/>
        <v/>
      </c>
      <c r="BC440" s="12" t="str">
        <f t="shared" ca="1" si="446"/>
        <v/>
      </c>
      <c r="BD440" s="12" t="str">
        <f t="shared" ca="1" si="446"/>
        <v/>
      </c>
      <c r="BE440" s="12" t="str">
        <f t="shared" ca="1" si="443"/>
        <v/>
      </c>
      <c r="BF440" s="12" t="str">
        <f t="shared" ca="1" si="443"/>
        <v/>
      </c>
      <c r="BG440" s="12" t="e">
        <f t="shared" si="443"/>
        <v>#REF!</v>
      </c>
      <c r="BH440" s="12" t="str">
        <f t="shared" ca="1" si="443"/>
        <v/>
      </c>
      <c r="BI440" s="12" t="str">
        <f t="shared" si="443"/>
        <v/>
      </c>
    </row>
    <row r="441" spans="1:61" ht="23.25" customHeight="1" x14ac:dyDescent="0.2">
      <c r="A441" s="1">
        <f ca="1">IF(COUNTIF($D441:$L441," ")=10,"",IF(VLOOKUP(MAX($A$1:A440),$A$1:C440,3,FALSE)=0,"",MAX($A$1:A440)+1))</f>
        <v>441</v>
      </c>
      <c r="C441" s="2"/>
      <c r="D441" s="23"/>
      <c r="E441" s="23"/>
      <c r="F441" s="23"/>
      <c r="G441" s="23"/>
      <c r="H441" s="23"/>
      <c r="I441" s="23"/>
      <c r="J441" s="23"/>
      <c r="K441" s="23"/>
      <c r="L441" s="23"/>
      <c r="M441" s="25"/>
      <c r="AD441" s="20"/>
      <c r="AE441" s="20"/>
      <c r="AF441" s="20"/>
      <c r="AG441" s="20"/>
      <c r="AH441" s="20"/>
      <c r="AI441" s="20"/>
      <c r="AJ441" s="20"/>
      <c r="AK441" s="20"/>
      <c r="AL441" s="20"/>
      <c r="AM441" s="20"/>
      <c r="AN441" s="11" t="str">
        <f t="shared" si="389"/>
        <v/>
      </c>
      <c r="AO441" s="10" t="str">
        <f t="shared" si="445"/>
        <v/>
      </c>
      <c r="AP441" s="10" t="str">
        <f t="shared" si="445"/>
        <v/>
      </c>
      <c r="AQ441" s="10" t="str">
        <f t="shared" si="445"/>
        <v/>
      </c>
      <c r="AR441" s="10" t="str">
        <f t="shared" si="445"/>
        <v/>
      </c>
      <c r="AS441" s="10" t="str">
        <f t="shared" si="445"/>
        <v/>
      </c>
      <c r="AT441" s="10" t="str">
        <f t="shared" si="442"/>
        <v/>
      </c>
      <c r="AU441" s="10" t="str">
        <f t="shared" si="442"/>
        <v/>
      </c>
      <c r="AV441" s="10" t="str">
        <f t="shared" si="442"/>
        <v/>
      </c>
      <c r="AW441" s="10" t="str">
        <f t="shared" si="442"/>
        <v/>
      </c>
      <c r="AX441" s="10" t="str">
        <f t="shared" si="442"/>
        <v/>
      </c>
      <c r="AZ441" s="12" t="str">
        <f t="shared" si="446"/>
        <v/>
      </c>
      <c r="BA441" s="12" t="str">
        <f t="shared" si="446"/>
        <v/>
      </c>
      <c r="BB441" s="12" t="str">
        <f t="shared" si="446"/>
        <v/>
      </c>
      <c r="BC441" s="12" t="str">
        <f t="shared" si="446"/>
        <v/>
      </c>
      <c r="BD441" s="12" t="str">
        <f t="shared" si="446"/>
        <v/>
      </c>
      <c r="BE441" s="12" t="str">
        <f t="shared" si="443"/>
        <v/>
      </c>
      <c r="BF441" s="12" t="str">
        <f t="shared" si="443"/>
        <v/>
      </c>
      <c r="BG441" s="12" t="str">
        <f t="shared" si="443"/>
        <v/>
      </c>
      <c r="BH441" s="12" t="str">
        <f t="shared" si="443"/>
        <v/>
      </c>
      <c r="BI441" s="12" t="str">
        <f t="shared" si="443"/>
        <v/>
      </c>
    </row>
    <row r="442" spans="1:61" ht="23.25" customHeight="1" x14ac:dyDescent="0.2">
      <c r="A442" s="1">
        <f ca="1">IF(COUNTIF($D443:$L449," ")=70,"",MAX($A$1:A441)+1)</f>
        <v>442</v>
      </c>
      <c r="B442" s="2" t="str">
        <f>IF($C442="","",$C442)</f>
        <v>Поляков Д.Н.</v>
      </c>
      <c r="C442" s="3" t="str">
        <f>IF(ISERROR(VLOOKUP((ROW()-1)/9+1,'[1]Преподавательский состав'!$A$2:$B$181,2,FALSE)),"",VLOOKUP((ROW()-1)/9+1,'[1]Преподавательский состав'!$A$2:$B$181,2,FALSE))</f>
        <v>Поляков Д.Н.</v>
      </c>
      <c r="D442" s="3" t="str">
        <f>IF($C442="","",T(" 8.00"))</f>
        <v xml:space="preserve"> 8.00</v>
      </c>
      <c r="E442" s="3" t="str">
        <f>IF($C442="","",T(" 9.40"))</f>
        <v xml:space="preserve"> 9.40</v>
      </c>
      <c r="F442" s="3" t="str">
        <f>IF($C442="","",T("11.20"))</f>
        <v>11.20</v>
      </c>
      <c r="G442" s="4" t="str">
        <f>IF($C442="","",T(""))</f>
        <v/>
      </c>
      <c r="H442" s="4" t="str">
        <f>IF($C442="","",T("13.30"))</f>
        <v>13.30</v>
      </c>
      <c r="I442" s="4" t="str">
        <f>IF($C442="","",T("15.10"))</f>
        <v>15.10</v>
      </c>
      <c r="J442" s="3" t="str">
        <f>IF($C442="","",T("17.00"))</f>
        <v>17.00</v>
      </c>
      <c r="K442" s="3" t="str">
        <f>IF($C442="","",T("18.40"))</f>
        <v>18.40</v>
      </c>
      <c r="L442" s="3"/>
      <c r="M442" s="17"/>
      <c r="AD442" s="20"/>
      <c r="AE442" s="20"/>
      <c r="AF442" s="20"/>
      <c r="AG442" s="20"/>
      <c r="AH442" s="20"/>
      <c r="AI442" s="20"/>
      <c r="AJ442" s="20"/>
      <c r="AK442" s="20"/>
      <c r="AL442" s="20"/>
      <c r="AM442" s="20"/>
      <c r="AN442" s="11" t="str">
        <f t="shared" si="389"/>
        <v/>
      </c>
      <c r="AO442" s="10" t="str">
        <f t="shared" si="445"/>
        <v/>
      </c>
      <c r="AP442" s="10" t="str">
        <f t="shared" si="445"/>
        <v/>
      </c>
      <c r="AQ442" s="10" t="str">
        <f t="shared" si="445"/>
        <v/>
      </c>
      <c r="AR442" s="10" t="str">
        <f t="shared" si="445"/>
        <v/>
      </c>
      <c r="AS442" s="10" t="str">
        <f t="shared" si="445"/>
        <v/>
      </c>
      <c r="AT442" s="10" t="str">
        <f t="shared" si="442"/>
        <v/>
      </c>
      <c r="AU442" s="10" t="str">
        <f t="shared" si="442"/>
        <v/>
      </c>
      <c r="AV442" s="10" t="str">
        <f t="shared" si="442"/>
        <v/>
      </c>
      <c r="AW442" s="10" t="str">
        <f t="shared" si="442"/>
        <v/>
      </c>
      <c r="AX442" s="10" t="str">
        <f t="shared" si="442"/>
        <v/>
      </c>
      <c r="AZ442" s="12" t="str">
        <f t="shared" si="446"/>
        <v/>
      </c>
      <c r="BA442" s="12" t="str">
        <f t="shared" si="446"/>
        <v/>
      </c>
      <c r="BB442" s="12" t="str">
        <f t="shared" si="446"/>
        <v/>
      </c>
      <c r="BC442" s="12" t="str">
        <f t="shared" si="446"/>
        <v/>
      </c>
      <c r="BD442" s="12" t="str">
        <f t="shared" si="446"/>
        <v/>
      </c>
      <c r="BE442" s="12" t="str">
        <f t="shared" si="443"/>
        <v/>
      </c>
      <c r="BF442" s="12" t="str">
        <f t="shared" si="443"/>
        <v/>
      </c>
      <c r="BG442" s="12" t="str">
        <f t="shared" si="443"/>
        <v/>
      </c>
      <c r="BH442" s="12" t="str">
        <f t="shared" si="443"/>
        <v/>
      </c>
      <c r="BI442" s="12" t="str">
        <f t="shared" si="443"/>
        <v/>
      </c>
    </row>
    <row r="443" spans="1:61" ht="23.25" customHeight="1" x14ac:dyDescent="0.2">
      <c r="A443" s="1">
        <f ca="1">IF(COUNTIF($D443:$L443," ")=10,"",IF(VLOOKUP(MAX($A$1:A442),$A$1:C442,3,FALSE)=0,"",MAX($A$1:A442)+1))</f>
        <v>443</v>
      </c>
      <c r="B443" s="13" t="str">
        <f>$B442</f>
        <v>Поляков Д.Н.</v>
      </c>
      <c r="C443" s="2" t="str">
        <f ca="1">IF($B443="","",$R$2)</f>
        <v>Пн 23.11.20</v>
      </c>
      <c r="D443" s="14" t="s">
        <v>4</v>
      </c>
      <c r="E443" s="14" t="str">
        <f t="shared" ref="E443:K443" ca="1" si="447">IF($B443&gt;"",IF(ISERROR(SEARCH($B443,T$2))," ",MID(T$2,FIND("%курс ",T$2,FIND($B443,T$2))+6,7)&amp;"
("&amp;MID(T$2,FIND("ауд.",T$2,FIND($B443,T$2))+4,FIND("№",T$2,FIND("ауд.",T$2,FIND($B443,T$2)))-(FIND("ауд.",T$2,FIND($B443,T$2))+4))&amp;")"),"")</f>
        <v>С -9 -3
(ДОТ)</v>
      </c>
      <c r="F443" s="14" t="str">
        <f t="shared" ca="1" si="447"/>
        <v xml:space="preserve"> </v>
      </c>
      <c r="G443" s="14" t="str">
        <f t="shared" ca="1" si="447"/>
        <v xml:space="preserve"> </v>
      </c>
      <c r="H443" s="14" t="str">
        <f t="shared" ca="1" si="447"/>
        <v>П -9 -2
(ДОТ)</v>
      </c>
      <c r="I443" s="14" t="str">
        <f t="shared" ca="1" si="447"/>
        <v>П -9 -2
(ДОТ)</v>
      </c>
      <c r="J443" s="14" t="str">
        <f t="shared" ca="1" si="447"/>
        <v xml:space="preserve"> </v>
      </c>
      <c r="K443" s="14" t="str">
        <f t="shared" ca="1" si="447"/>
        <v xml:space="preserve"> </v>
      </c>
      <c r="L443" s="14"/>
      <c r="M443" s="25"/>
      <c r="AD443" s="20" t="str">
        <f t="shared" ref="AD443:AJ449" ca="1" si="448">IF(D443=" ","",IF(D443="","",CONCATENATE($C443," ",D$1," ",MID(D443,10,5))))</f>
        <v>Пн 23.11.20  8.00 (ДОТ)</v>
      </c>
      <c r="AE443" s="20" t="str">
        <f t="shared" ca="1" si="448"/>
        <v>Пн 23.11.20  9.40 ДОТ)</v>
      </c>
      <c r="AF443" s="20" t="str">
        <f t="shared" ca="1" si="448"/>
        <v/>
      </c>
      <c r="AG443" s="20" t="str">
        <f t="shared" ca="1" si="448"/>
        <v/>
      </c>
      <c r="AH443" s="20" t="str">
        <f t="shared" ca="1" si="448"/>
        <v>Пн 23.11.20 13.30 ДОТ)</v>
      </c>
      <c r="AI443" s="20" t="str">
        <f t="shared" ca="1" si="448"/>
        <v>Пн 23.11.20 15.10 ДОТ)</v>
      </c>
      <c r="AJ443" s="20" t="str">
        <f t="shared" ca="1" si="448"/>
        <v/>
      </c>
      <c r="AK443" s="20" t="e">
        <f>IF(#REF!=" ","",IF(#REF!="","",CONCATENATE($C443," ",#REF!," ",MID(#REF!,10,5))))</f>
        <v>#REF!</v>
      </c>
      <c r="AL443" s="20" t="str">
        <f t="shared" ca="1" si="394"/>
        <v/>
      </c>
      <c r="AM443" s="20" t="str">
        <f t="shared" si="394"/>
        <v/>
      </c>
      <c r="AN443" s="11" t="str">
        <f t="shared" ca="1" si="389"/>
        <v>Поляков</v>
      </c>
      <c r="AO443" s="10" t="str">
        <f t="shared" ca="1" si="445"/>
        <v>Пн 23.11.20  8.00 (ДОТ) Поляков</v>
      </c>
      <c r="AP443" s="10" t="str">
        <f t="shared" ca="1" si="445"/>
        <v>Пн 23.11.20  9.40 ДОТ) Поляков</v>
      </c>
      <c r="AQ443" s="10" t="str">
        <f t="shared" ca="1" si="445"/>
        <v/>
      </c>
      <c r="AR443" s="10" t="str">
        <f t="shared" ca="1" si="445"/>
        <v/>
      </c>
      <c r="AS443" s="10" t="str">
        <f t="shared" ca="1" si="445"/>
        <v>Пн 23.11.20 13.30 ДОТ) Поляков</v>
      </c>
      <c r="AT443" s="10" t="str">
        <f t="shared" ca="1" si="442"/>
        <v>Пн 23.11.20 15.10 ДОТ) Поляков</v>
      </c>
      <c r="AU443" s="10" t="str">
        <f t="shared" ca="1" si="442"/>
        <v/>
      </c>
      <c r="AV443" s="10" t="e">
        <f t="shared" si="442"/>
        <v>#REF!</v>
      </c>
      <c r="AW443" s="10" t="str">
        <f t="shared" ca="1" si="442"/>
        <v/>
      </c>
      <c r="AX443" s="10" t="str">
        <f t="shared" si="442"/>
        <v/>
      </c>
      <c r="AZ443" s="12">
        <f t="shared" ca="1" si="446"/>
        <v>443</v>
      </c>
      <c r="BA443" s="12">
        <f t="shared" ca="1" si="446"/>
        <v>443</v>
      </c>
      <c r="BB443" s="12" t="str">
        <f t="shared" ca="1" si="446"/>
        <v/>
      </c>
      <c r="BC443" s="12" t="str">
        <f t="shared" ca="1" si="446"/>
        <v/>
      </c>
      <c r="BD443" s="12">
        <f t="shared" ca="1" si="446"/>
        <v>443</v>
      </c>
      <c r="BE443" s="12">
        <f t="shared" ca="1" si="443"/>
        <v>443</v>
      </c>
      <c r="BF443" s="12" t="str">
        <f t="shared" ca="1" si="443"/>
        <v/>
      </c>
      <c r="BG443" s="12" t="e">
        <f t="shared" si="443"/>
        <v>#REF!</v>
      </c>
      <c r="BH443" s="12" t="str">
        <f t="shared" ca="1" si="443"/>
        <v/>
      </c>
      <c r="BI443" s="12" t="str">
        <f t="shared" si="443"/>
        <v/>
      </c>
    </row>
    <row r="444" spans="1:61" ht="23.25" customHeight="1" x14ac:dyDescent="0.2">
      <c r="A444" s="1">
        <f ca="1">IF(COUNTIF($D444:$L444," ")=10,"",IF(VLOOKUP(MAX($A$1:A443),$A$1:C443,3,FALSE)=0,"",MAX($A$1:A443)+1))</f>
        <v>444</v>
      </c>
      <c r="B444" s="13" t="str">
        <f>$B442</f>
        <v>Поляков Д.Н.</v>
      </c>
      <c r="C444" s="2" t="str">
        <f ca="1">IF($B444="","",$R$3)</f>
        <v>Вт 24.11.20</v>
      </c>
      <c r="D444" s="14" t="s">
        <v>4</v>
      </c>
      <c r="E444" s="14" t="str">
        <f t="shared" ref="E444:K444" ca="1" si="449">IF($B444&gt;"",IF(ISERROR(SEARCH($B444,T$3))," ",MID(T$3,FIND("%курс ",T$3,FIND($B444,T$3))+6,7)&amp;"
("&amp;MID(T$3,FIND("ауд.",T$3,FIND($B444,T$3))+4,FIND("№",T$3,FIND("ауд.",T$3,FIND($B444,T$3)))-(FIND("ауд.",T$3,FIND($B444,T$3))+4))&amp;")"),"")</f>
        <v>С -9 -3
(ДОТ)</v>
      </c>
      <c r="F444" s="14" t="str">
        <f t="shared" ca="1" si="449"/>
        <v>П -9 -2
(ДОТ)</v>
      </c>
      <c r="G444" s="14" t="str">
        <f t="shared" ca="1" si="449"/>
        <v xml:space="preserve"> </v>
      </c>
      <c r="H444" s="14" t="str">
        <f t="shared" ca="1" si="449"/>
        <v>П -9 -2
(ДОТ)</v>
      </c>
      <c r="I444" s="14" t="str">
        <f t="shared" ca="1" si="449"/>
        <v>П -9 -2
(ДОТ)</v>
      </c>
      <c r="J444" s="14" t="str">
        <f t="shared" ca="1" si="449"/>
        <v xml:space="preserve"> </v>
      </c>
      <c r="K444" s="14" t="str">
        <f t="shared" ca="1" si="449"/>
        <v xml:space="preserve"> </v>
      </c>
      <c r="L444" s="14"/>
      <c r="M444" s="25"/>
      <c r="AD444" s="20" t="str">
        <f t="shared" ca="1" si="448"/>
        <v>Вт 24.11.20  8.00 (ДОТ)</v>
      </c>
      <c r="AE444" s="20" t="str">
        <f t="shared" ca="1" si="448"/>
        <v>Вт 24.11.20  9.40 ДОТ)</v>
      </c>
      <c r="AF444" s="20" t="str">
        <f t="shared" ca="1" si="448"/>
        <v>Вт 24.11.20 11.20 ДОТ)</v>
      </c>
      <c r="AG444" s="20" t="str">
        <f t="shared" ca="1" si="448"/>
        <v/>
      </c>
      <c r="AH444" s="20" t="str">
        <f t="shared" ca="1" si="448"/>
        <v>Вт 24.11.20 13.30 ДОТ)</v>
      </c>
      <c r="AI444" s="20" t="str">
        <f t="shared" ca="1" si="448"/>
        <v>Вт 24.11.20 15.10 ДОТ)</v>
      </c>
      <c r="AJ444" s="20" t="str">
        <f t="shared" ca="1" si="448"/>
        <v/>
      </c>
      <c r="AK444" s="20" t="e">
        <f>IF(#REF!=" ","",IF(#REF!="","",CONCATENATE($C444," ",#REF!," ",MID(#REF!,10,5))))</f>
        <v>#REF!</v>
      </c>
      <c r="AL444" s="20" t="str">
        <f t="shared" ca="1" si="394"/>
        <v/>
      </c>
      <c r="AM444" s="20" t="str">
        <f t="shared" si="394"/>
        <v/>
      </c>
      <c r="AN444" s="11" t="str">
        <f t="shared" ca="1" si="389"/>
        <v>Поляков</v>
      </c>
      <c r="AO444" s="10" t="str">
        <f t="shared" ca="1" si="445"/>
        <v>Вт 24.11.20  8.00 (ДОТ) Поляков</v>
      </c>
      <c r="AP444" s="10" t="str">
        <f t="shared" ca="1" si="445"/>
        <v>Вт 24.11.20  9.40 ДОТ) Поляков</v>
      </c>
      <c r="AQ444" s="10" t="str">
        <f t="shared" ca="1" si="445"/>
        <v>Вт 24.11.20 11.20 ДОТ) Поляков</v>
      </c>
      <c r="AR444" s="10" t="str">
        <f t="shared" ca="1" si="445"/>
        <v/>
      </c>
      <c r="AS444" s="10" t="str">
        <f t="shared" ca="1" si="445"/>
        <v>Вт 24.11.20 13.30 ДОТ) Поляков</v>
      </c>
      <c r="AT444" s="10" t="str">
        <f t="shared" ca="1" si="442"/>
        <v>Вт 24.11.20 15.10 ДОТ) Поляков</v>
      </c>
      <c r="AU444" s="10" t="str">
        <f t="shared" ca="1" si="442"/>
        <v/>
      </c>
      <c r="AV444" s="10" t="e">
        <f t="shared" si="442"/>
        <v>#REF!</v>
      </c>
      <c r="AW444" s="10" t="str">
        <f t="shared" ca="1" si="442"/>
        <v/>
      </c>
      <c r="AX444" s="10" t="str">
        <f t="shared" si="442"/>
        <v/>
      </c>
      <c r="AZ444" s="12">
        <f t="shared" ca="1" si="446"/>
        <v>444</v>
      </c>
      <c r="BA444" s="12">
        <f t="shared" ca="1" si="446"/>
        <v>444</v>
      </c>
      <c r="BB444" s="12">
        <f t="shared" ca="1" si="446"/>
        <v>444</v>
      </c>
      <c r="BC444" s="12" t="str">
        <f t="shared" ca="1" si="446"/>
        <v/>
      </c>
      <c r="BD444" s="12">
        <f t="shared" ca="1" si="446"/>
        <v>444</v>
      </c>
      <c r="BE444" s="12">
        <f t="shared" ca="1" si="443"/>
        <v>444</v>
      </c>
      <c r="BF444" s="12" t="str">
        <f t="shared" ca="1" si="443"/>
        <v/>
      </c>
      <c r="BG444" s="12" t="e">
        <f t="shared" si="443"/>
        <v>#REF!</v>
      </c>
      <c r="BH444" s="12" t="str">
        <f t="shared" ca="1" si="443"/>
        <v/>
      </c>
      <c r="BI444" s="12" t="str">
        <f t="shared" si="443"/>
        <v/>
      </c>
    </row>
    <row r="445" spans="1:61" ht="23.25" customHeight="1" x14ac:dyDescent="0.2">
      <c r="A445" s="1">
        <f ca="1">IF(COUNTIF($D445:$L445," ")=10,"",IF(VLOOKUP(MAX($A$1:A444),$A$1:C444,3,FALSE)=0,"",MAX($A$1:A444)+1))</f>
        <v>445</v>
      </c>
      <c r="B445" s="13" t="str">
        <f>$B442</f>
        <v>Поляков Д.Н.</v>
      </c>
      <c r="C445" s="2" t="str">
        <f ca="1">IF($B445="","",$R$4)</f>
        <v>Ср 25.11.20</v>
      </c>
      <c r="D445" s="14" t="str">
        <f t="shared" ref="D445:K446" ca="1" si="450">IF($B445&gt;"",IF(ISERROR(SEARCH($B445,S$4))," ",MID(S$4,FIND("%курс ",S$4,FIND($B445,S$4))+6,7)&amp;"
("&amp;MID(S$4,FIND("ауд.",S$4,FIND($B445,S$4))+4,FIND("№",S$4,FIND("ауд.",S$4,FIND($B445,S$4)))-(FIND("ауд.",S$4,FIND($B445,S$4))+4))&amp;")"),"")</f>
        <v>С -11-2
(ДОТ)</v>
      </c>
      <c r="E445" s="14" t="str">
        <f t="shared" ca="1" si="450"/>
        <v>С -9 -3
(ДОТ)</v>
      </c>
      <c r="F445" s="14" t="str">
        <f t="shared" ca="1" si="450"/>
        <v>П -9 -2
(ДОТ)</v>
      </c>
      <c r="G445" s="14" t="str">
        <f t="shared" ca="1" si="450"/>
        <v xml:space="preserve"> </v>
      </c>
      <c r="H445" s="14" t="str">
        <f t="shared" ca="1" si="450"/>
        <v xml:space="preserve"> </v>
      </c>
      <c r="I445" s="14" t="str">
        <f t="shared" ca="1" si="450"/>
        <v xml:space="preserve"> </v>
      </c>
      <c r="J445" s="14" t="str">
        <f t="shared" ca="1" si="450"/>
        <v xml:space="preserve"> </v>
      </c>
      <c r="K445" s="14" t="str">
        <f t="shared" ca="1" si="450"/>
        <v xml:space="preserve"> </v>
      </c>
      <c r="L445" s="14"/>
      <c r="M445" s="25"/>
      <c r="AD445" s="20" t="str">
        <f t="shared" ca="1" si="448"/>
        <v>Ср 25.11.20  8.00 ДОТ)</v>
      </c>
      <c r="AE445" s="20" t="str">
        <f t="shared" ca="1" si="448"/>
        <v>Ср 25.11.20  9.40 ДОТ)</v>
      </c>
      <c r="AF445" s="20" t="str">
        <f t="shared" ca="1" si="448"/>
        <v>Ср 25.11.20 11.20 ДОТ)</v>
      </c>
      <c r="AG445" s="20" t="str">
        <f t="shared" ca="1" si="448"/>
        <v/>
      </c>
      <c r="AH445" s="20" t="str">
        <f t="shared" ca="1" si="448"/>
        <v/>
      </c>
      <c r="AI445" s="20" t="str">
        <f t="shared" ca="1" si="448"/>
        <v/>
      </c>
      <c r="AJ445" s="20" t="str">
        <f t="shared" ca="1" si="448"/>
        <v/>
      </c>
      <c r="AK445" s="20" t="e">
        <f>IF(#REF!=" ","",IF(#REF!="","",CONCATENATE($C445," ",#REF!," ",MID(#REF!,10,5))))</f>
        <v>#REF!</v>
      </c>
      <c r="AL445" s="20" t="str">
        <f t="shared" ca="1" si="394"/>
        <v/>
      </c>
      <c r="AM445" s="20" t="str">
        <f t="shared" si="394"/>
        <v/>
      </c>
      <c r="AN445" s="11" t="str">
        <f t="shared" ca="1" si="389"/>
        <v>Поляков</v>
      </c>
      <c r="AO445" s="10" t="str">
        <f t="shared" ca="1" si="445"/>
        <v>Ср 25.11.20  8.00 ДОТ) Поляков</v>
      </c>
      <c r="AP445" s="10" t="str">
        <f t="shared" ca="1" si="445"/>
        <v>Ср 25.11.20  9.40 ДОТ) Поляков</v>
      </c>
      <c r="AQ445" s="10" t="str">
        <f t="shared" ca="1" si="445"/>
        <v>Ср 25.11.20 11.20 ДОТ) Поляков</v>
      </c>
      <c r="AR445" s="10" t="str">
        <f t="shared" ca="1" si="445"/>
        <v/>
      </c>
      <c r="AS445" s="10" t="str">
        <f t="shared" ca="1" si="445"/>
        <v/>
      </c>
      <c r="AT445" s="10" t="str">
        <f t="shared" ca="1" si="442"/>
        <v/>
      </c>
      <c r="AU445" s="10" t="str">
        <f t="shared" ca="1" si="442"/>
        <v/>
      </c>
      <c r="AV445" s="10" t="e">
        <f t="shared" si="442"/>
        <v>#REF!</v>
      </c>
      <c r="AW445" s="10" t="str">
        <f t="shared" ca="1" si="442"/>
        <v/>
      </c>
      <c r="AX445" s="10" t="str">
        <f t="shared" si="442"/>
        <v/>
      </c>
      <c r="AZ445" s="12">
        <f t="shared" ca="1" si="446"/>
        <v>445</v>
      </c>
      <c r="BA445" s="12">
        <f t="shared" ca="1" si="446"/>
        <v>445</v>
      </c>
      <c r="BB445" s="12">
        <f t="shared" ca="1" si="446"/>
        <v>445</v>
      </c>
      <c r="BC445" s="12" t="str">
        <f t="shared" ca="1" si="446"/>
        <v/>
      </c>
      <c r="BD445" s="12" t="str">
        <f t="shared" ca="1" si="446"/>
        <v/>
      </c>
      <c r="BE445" s="12" t="str">
        <f t="shared" ca="1" si="443"/>
        <v/>
      </c>
      <c r="BF445" s="12" t="str">
        <f t="shared" ca="1" si="443"/>
        <v/>
      </c>
      <c r="BG445" s="12" t="e">
        <f t="shared" si="443"/>
        <v>#REF!</v>
      </c>
      <c r="BH445" s="12" t="str">
        <f t="shared" ca="1" si="443"/>
        <v/>
      </c>
      <c r="BI445" s="12" t="str">
        <f t="shared" si="443"/>
        <v/>
      </c>
    </row>
    <row r="446" spans="1:61" ht="23.25" customHeight="1" x14ac:dyDescent="0.2">
      <c r="A446" s="1">
        <f ca="1">IF(COUNTIF($D446:$L446," ")=10,"",IF(VLOOKUP(MAX($A$1:A445),$A$1:C445,3,FALSE)=0,"",MAX($A$1:A445)+1))</f>
        <v>446</v>
      </c>
      <c r="B446" s="13" t="str">
        <f>$B442</f>
        <v>Поляков Д.Н.</v>
      </c>
      <c r="C446" s="2" t="str">
        <f ca="1">IF($B446="","",$R$5)</f>
        <v>Чт 26.11.20</v>
      </c>
      <c r="D446" s="14" t="s">
        <v>4</v>
      </c>
      <c r="E446" s="14" t="str">
        <f t="shared" ca="1" si="450"/>
        <v>С -9 -3
(ДОТ)</v>
      </c>
      <c r="F446" s="23" t="str">
        <f t="shared" ref="F446:K446" ca="1" si="451">IF($B446&gt;"",IF(ISERROR(SEARCH($B446,U$5))," ",MID(U$5,FIND("%курс ",U$5,FIND($B446,U$5))+6,7)&amp;"
("&amp;MID(U$5,FIND("ауд.",U$5,FIND($B446,U$5))+4,FIND("№",U$5,FIND("ауд.",U$5,FIND($B446,U$5)))-(FIND("ауд.",U$5,FIND($B446,U$5))+4))&amp;")"),"")</f>
        <v xml:space="preserve"> </v>
      </c>
      <c r="G446" s="23" t="str">
        <f t="shared" ca="1" si="451"/>
        <v xml:space="preserve"> </v>
      </c>
      <c r="H446" s="23" t="str">
        <f t="shared" ca="1" si="451"/>
        <v>П -9 -2
(ДОТ)</v>
      </c>
      <c r="I446" s="23" t="str">
        <f t="shared" ca="1" si="451"/>
        <v xml:space="preserve"> </v>
      </c>
      <c r="J446" s="23" t="str">
        <f t="shared" ca="1" si="451"/>
        <v xml:space="preserve"> </v>
      </c>
      <c r="K446" s="23" t="str">
        <f t="shared" ca="1" si="451"/>
        <v xml:space="preserve"> </v>
      </c>
      <c r="L446" s="23"/>
      <c r="M446" s="25"/>
      <c r="AD446" s="20" t="str">
        <f t="shared" ca="1" si="448"/>
        <v>Чт 26.11.20  8.00 (ДОТ)</v>
      </c>
      <c r="AE446" s="20" t="str">
        <f t="shared" ca="1" si="448"/>
        <v>Чт 26.11.20  9.40 ДОТ)</v>
      </c>
      <c r="AF446" s="20" t="str">
        <f t="shared" ca="1" si="448"/>
        <v/>
      </c>
      <c r="AG446" s="20" t="str">
        <f t="shared" ca="1" si="448"/>
        <v/>
      </c>
      <c r="AH446" s="20" t="str">
        <f t="shared" ca="1" si="448"/>
        <v>Чт 26.11.20 13.30 ДОТ)</v>
      </c>
      <c r="AI446" s="20" t="str">
        <f t="shared" ca="1" si="448"/>
        <v/>
      </c>
      <c r="AJ446" s="20" t="str">
        <f t="shared" ca="1" si="448"/>
        <v/>
      </c>
      <c r="AK446" s="20" t="e">
        <f>IF(#REF!=" ","",IF(#REF!="","",CONCATENATE($C446," ",#REF!," ",MID(#REF!,10,5))))</f>
        <v>#REF!</v>
      </c>
      <c r="AL446" s="20" t="str">
        <f t="shared" ca="1" si="394"/>
        <v/>
      </c>
      <c r="AM446" s="20" t="str">
        <f t="shared" si="394"/>
        <v/>
      </c>
      <c r="AN446" s="11" t="str">
        <f t="shared" ca="1" si="389"/>
        <v>Поляков</v>
      </c>
      <c r="AO446" s="10" t="str">
        <f t="shared" ca="1" si="445"/>
        <v>Чт 26.11.20  8.00 (ДОТ) Поляков</v>
      </c>
      <c r="AP446" s="10" t="str">
        <f t="shared" ca="1" si="445"/>
        <v>Чт 26.11.20  9.40 ДОТ) Поляков</v>
      </c>
      <c r="AQ446" s="10" t="str">
        <f t="shared" ca="1" si="445"/>
        <v/>
      </c>
      <c r="AR446" s="10" t="str">
        <f t="shared" ca="1" si="445"/>
        <v/>
      </c>
      <c r="AS446" s="10" t="str">
        <f t="shared" ca="1" si="445"/>
        <v>Чт 26.11.20 13.30 ДОТ) Поляков</v>
      </c>
      <c r="AT446" s="10" t="str">
        <f t="shared" ca="1" si="442"/>
        <v/>
      </c>
      <c r="AU446" s="10" t="str">
        <f t="shared" ca="1" si="442"/>
        <v/>
      </c>
      <c r="AV446" s="10" t="e">
        <f t="shared" si="442"/>
        <v>#REF!</v>
      </c>
      <c r="AW446" s="10" t="str">
        <f t="shared" ca="1" si="442"/>
        <v/>
      </c>
      <c r="AX446" s="10" t="str">
        <f t="shared" si="442"/>
        <v/>
      </c>
      <c r="AZ446" s="12">
        <f t="shared" ca="1" si="446"/>
        <v>446</v>
      </c>
      <c r="BA446" s="12">
        <f t="shared" ca="1" si="446"/>
        <v>446</v>
      </c>
      <c r="BB446" s="12" t="str">
        <f t="shared" ca="1" si="446"/>
        <v/>
      </c>
      <c r="BC446" s="12" t="str">
        <f t="shared" ca="1" si="446"/>
        <v/>
      </c>
      <c r="BD446" s="12">
        <f t="shared" ca="1" si="446"/>
        <v>446</v>
      </c>
      <c r="BE446" s="12" t="str">
        <f t="shared" ca="1" si="443"/>
        <v/>
      </c>
      <c r="BF446" s="12" t="str">
        <f t="shared" ca="1" si="443"/>
        <v/>
      </c>
      <c r="BG446" s="12" t="e">
        <f t="shared" si="443"/>
        <v>#REF!</v>
      </c>
      <c r="BH446" s="12" t="str">
        <f t="shared" ca="1" si="443"/>
        <v/>
      </c>
      <c r="BI446" s="12" t="str">
        <f t="shared" si="443"/>
        <v/>
      </c>
    </row>
    <row r="447" spans="1:61" ht="23.25" customHeight="1" x14ac:dyDescent="0.2">
      <c r="A447" s="1">
        <f ca="1">IF(COUNTIF($D447:$L447," ")=10,"",IF(VLOOKUP(MAX($A$1:A446),$A$1:C446,3,FALSE)=0,"",MAX($A$1:A446)+1))</f>
        <v>447</v>
      </c>
      <c r="B447" s="13" t="str">
        <f>$B442</f>
        <v>Поляков Д.Н.</v>
      </c>
      <c r="C447" s="2" t="str">
        <f ca="1">IF($B447="","",$R$6)</f>
        <v>Пт 27.11.20</v>
      </c>
      <c r="D447" s="23" t="str">
        <f t="shared" ref="D447:K447" ca="1" si="452">IF($B447&gt;"",IF(ISERROR(SEARCH($B447,S$6))," ",MID(S$6,FIND("%курс ",S$6,FIND($B447,S$6))+6,7)&amp;"
("&amp;MID(S$6,FIND("ауд.",S$6,FIND($B447,S$6))+4,FIND("№",S$6,FIND("ауд.",S$6,FIND($B447,S$6)))-(FIND("ауд.",S$6,FIND($B447,S$6))+4))&amp;")"),"")</f>
        <v>П -9 -2
(ДОТ)</v>
      </c>
      <c r="E447" s="23" t="str">
        <f t="shared" ca="1" si="452"/>
        <v xml:space="preserve"> </v>
      </c>
      <c r="F447" s="23" t="str">
        <f t="shared" ca="1" si="452"/>
        <v xml:space="preserve"> </v>
      </c>
      <c r="G447" s="23" t="str">
        <f t="shared" ca="1" si="452"/>
        <v xml:space="preserve"> </v>
      </c>
      <c r="H447" s="23" t="str">
        <f t="shared" ca="1" si="452"/>
        <v xml:space="preserve"> </v>
      </c>
      <c r="I447" s="23" t="str">
        <f ca="1">IF($B447&gt;"",IF(ISERROR(SEARCH($B447,X$6))," ",MID(X$6,FIND("%курс ",X$6,FIND($B447,X$6))+6,7)&amp;"
("&amp;MID(X$6,FIND("ауд.",X$6,FIND($B447,X$6))+4,FIND("№",X$6,FIND("ауд.",X$6,FIND($B447,X$6)))-(FIND("ауд.",X$6,FIND($B447,X$6))+4))&amp;")"),"")</f>
        <v xml:space="preserve"> </v>
      </c>
      <c r="J447" s="23" t="str">
        <f t="shared" ca="1" si="452"/>
        <v xml:space="preserve"> </v>
      </c>
      <c r="K447" s="23" t="str">
        <f t="shared" ca="1" si="452"/>
        <v xml:space="preserve"> </v>
      </c>
      <c r="L447" s="23"/>
      <c r="M447" s="25"/>
      <c r="AD447" s="20" t="str">
        <f t="shared" ca="1" si="448"/>
        <v>Пт 27.11.20  8.00 ДОТ)</v>
      </c>
      <c r="AE447" s="20" t="str">
        <f t="shared" ca="1" si="448"/>
        <v/>
      </c>
      <c r="AF447" s="20" t="str">
        <f t="shared" ca="1" si="448"/>
        <v/>
      </c>
      <c r="AG447" s="20" t="str">
        <f t="shared" ca="1" si="448"/>
        <v/>
      </c>
      <c r="AH447" s="20" t="str">
        <f t="shared" ca="1" si="448"/>
        <v/>
      </c>
      <c r="AI447" s="20" t="str">
        <f t="shared" ca="1" si="448"/>
        <v/>
      </c>
      <c r="AJ447" s="20" t="str">
        <f t="shared" ca="1" si="448"/>
        <v/>
      </c>
      <c r="AK447" s="20" t="e">
        <f>IF(#REF!=" ","",IF(#REF!="","",CONCATENATE($C447," ",#REF!," ",MID(#REF!,10,5))))</f>
        <v>#REF!</v>
      </c>
      <c r="AL447" s="20" t="str">
        <f t="shared" ca="1" si="394"/>
        <v/>
      </c>
      <c r="AM447" s="20" t="str">
        <f t="shared" si="394"/>
        <v/>
      </c>
      <c r="AN447" s="11" t="str">
        <f t="shared" ca="1" si="389"/>
        <v>Поляков</v>
      </c>
      <c r="AO447" s="10" t="str">
        <f t="shared" ca="1" si="445"/>
        <v>Пт 27.11.20  8.00 ДОТ) Поляков</v>
      </c>
      <c r="AP447" s="10" t="str">
        <f t="shared" ca="1" si="445"/>
        <v/>
      </c>
      <c r="AQ447" s="10" t="str">
        <f t="shared" ca="1" si="445"/>
        <v/>
      </c>
      <c r="AR447" s="10" t="str">
        <f t="shared" ca="1" si="445"/>
        <v/>
      </c>
      <c r="AS447" s="10" t="str">
        <f t="shared" ca="1" si="445"/>
        <v/>
      </c>
      <c r="AT447" s="10" t="str">
        <f t="shared" ca="1" si="442"/>
        <v/>
      </c>
      <c r="AU447" s="10" t="str">
        <f t="shared" ca="1" si="442"/>
        <v/>
      </c>
      <c r="AV447" s="10" t="e">
        <f t="shared" si="442"/>
        <v>#REF!</v>
      </c>
      <c r="AW447" s="10" t="str">
        <f t="shared" ca="1" si="442"/>
        <v/>
      </c>
      <c r="AX447" s="10" t="str">
        <f t="shared" si="442"/>
        <v/>
      </c>
      <c r="AZ447" s="12">
        <f t="shared" ca="1" si="446"/>
        <v>447</v>
      </c>
      <c r="BA447" s="12" t="str">
        <f t="shared" ca="1" si="446"/>
        <v/>
      </c>
      <c r="BB447" s="12" t="str">
        <f t="shared" ca="1" si="446"/>
        <v/>
      </c>
      <c r="BC447" s="12" t="str">
        <f t="shared" ca="1" si="446"/>
        <v/>
      </c>
      <c r="BD447" s="12" t="str">
        <f t="shared" ca="1" si="446"/>
        <v/>
      </c>
      <c r="BE447" s="12" t="str">
        <f t="shared" ca="1" si="443"/>
        <v/>
      </c>
      <c r="BF447" s="12" t="str">
        <f t="shared" ca="1" si="443"/>
        <v/>
      </c>
      <c r="BG447" s="12" t="e">
        <f t="shared" si="443"/>
        <v>#REF!</v>
      </c>
      <c r="BH447" s="12" t="str">
        <f t="shared" ca="1" si="443"/>
        <v/>
      </c>
      <c r="BI447" s="12" t="str">
        <f t="shared" si="443"/>
        <v/>
      </c>
    </row>
    <row r="448" spans="1:61" ht="23.25" customHeight="1" x14ac:dyDescent="0.2">
      <c r="A448" s="1">
        <f ca="1">IF(COUNTIF($D448:$L448," ")=10,"",IF(VLOOKUP(MAX($A$1:A447),$A$1:C447,3,FALSE)=0,"",MAX($A$1:A447)+1))</f>
        <v>448</v>
      </c>
      <c r="B448" s="13" t="str">
        <f>$B442</f>
        <v>Поляков Д.Н.</v>
      </c>
      <c r="C448" s="2" t="str">
        <f ca="1">IF($B448="","",$R$7)</f>
        <v>Сб 28.11.20</v>
      </c>
      <c r="D448" s="23" t="str">
        <f t="shared" ref="D448:K448" ca="1" si="453">IF($B448&gt;"",IF(ISERROR(SEARCH($B448,S$7))," ",MID(S$7,FIND("%курс ",S$7,FIND($B448,S$7))+6,7)&amp;"
("&amp;MID(S$7,FIND("ауд.",S$7,FIND($B448,S$7))+4,FIND("№",S$7,FIND("ауд.",S$7,FIND($B448,S$7)))-(FIND("ауд.",S$7,FIND($B448,S$7))+4))&amp;")"),"")</f>
        <v xml:space="preserve"> </v>
      </c>
      <c r="E448" s="23" t="str">
        <f t="shared" ca="1" si="453"/>
        <v>П -9 -2
(ДОТ)</v>
      </c>
      <c r="F448" s="23" t="str">
        <f t="shared" ca="1" si="453"/>
        <v>П -9 -2
(ДОТ)</v>
      </c>
      <c r="G448" s="23" t="str">
        <f t="shared" ca="1" si="453"/>
        <v xml:space="preserve"> </v>
      </c>
      <c r="H448" s="23" t="str">
        <f t="shared" ca="1" si="453"/>
        <v xml:space="preserve"> </v>
      </c>
      <c r="I448" s="23" t="str">
        <f t="shared" ca="1" si="453"/>
        <v xml:space="preserve"> </v>
      </c>
      <c r="J448" s="23" t="str">
        <f t="shared" ca="1" si="453"/>
        <v xml:space="preserve"> </v>
      </c>
      <c r="K448" s="23" t="str">
        <f t="shared" ca="1" si="453"/>
        <v xml:space="preserve"> </v>
      </c>
      <c r="L448" s="23"/>
      <c r="M448" s="25"/>
      <c r="AD448" s="20" t="str">
        <f t="shared" ca="1" si="448"/>
        <v/>
      </c>
      <c r="AE448" s="20" t="str">
        <f t="shared" ca="1" si="448"/>
        <v>Сб 28.11.20  9.40 ДОТ)</v>
      </c>
      <c r="AF448" s="20" t="str">
        <f t="shared" ca="1" si="448"/>
        <v>Сб 28.11.20 11.20 ДОТ)</v>
      </c>
      <c r="AG448" s="20" t="str">
        <f t="shared" ca="1" si="448"/>
        <v/>
      </c>
      <c r="AH448" s="20" t="str">
        <f t="shared" ca="1" si="448"/>
        <v/>
      </c>
      <c r="AI448" s="20" t="str">
        <f t="shared" ca="1" si="448"/>
        <v/>
      </c>
      <c r="AJ448" s="20" t="str">
        <f t="shared" ca="1" si="448"/>
        <v/>
      </c>
      <c r="AK448" s="20" t="e">
        <f>IF(#REF!=" ","",IF(#REF!="","",CONCATENATE($C448," ",#REF!," ",MID(#REF!,10,5))))</f>
        <v>#REF!</v>
      </c>
      <c r="AL448" s="20" t="str">
        <f t="shared" ca="1" si="394"/>
        <v/>
      </c>
      <c r="AM448" s="20" t="str">
        <f t="shared" si="394"/>
        <v/>
      </c>
      <c r="AN448" s="11" t="str">
        <f t="shared" ca="1" si="389"/>
        <v>Поляков</v>
      </c>
      <c r="AO448" s="10" t="str">
        <f t="shared" ca="1" si="445"/>
        <v/>
      </c>
      <c r="AP448" s="10" t="str">
        <f t="shared" ca="1" si="445"/>
        <v>Сб 28.11.20  9.40 ДОТ) Поляков</v>
      </c>
      <c r="AQ448" s="10" t="str">
        <f t="shared" ca="1" si="445"/>
        <v>Сб 28.11.20 11.20 ДОТ) Поляков</v>
      </c>
      <c r="AR448" s="10" t="str">
        <f t="shared" ca="1" si="445"/>
        <v/>
      </c>
      <c r="AS448" s="10" t="str">
        <f t="shared" ca="1" si="445"/>
        <v/>
      </c>
      <c r="AT448" s="10" t="str">
        <f t="shared" ca="1" si="442"/>
        <v/>
      </c>
      <c r="AU448" s="10" t="str">
        <f t="shared" ca="1" si="442"/>
        <v/>
      </c>
      <c r="AV448" s="10" t="e">
        <f t="shared" si="442"/>
        <v>#REF!</v>
      </c>
      <c r="AW448" s="10" t="str">
        <f t="shared" ca="1" si="442"/>
        <v/>
      </c>
      <c r="AX448" s="10" t="str">
        <f t="shared" si="442"/>
        <v/>
      </c>
      <c r="AZ448" s="12" t="str">
        <f t="shared" ca="1" si="446"/>
        <v/>
      </c>
      <c r="BA448" s="12">
        <f t="shared" ca="1" si="446"/>
        <v>448</v>
      </c>
      <c r="BB448" s="12">
        <f t="shared" ca="1" si="446"/>
        <v>448</v>
      </c>
      <c r="BC448" s="12" t="str">
        <f t="shared" ca="1" si="446"/>
        <v/>
      </c>
      <c r="BD448" s="12" t="str">
        <f t="shared" ca="1" si="446"/>
        <v/>
      </c>
      <c r="BE448" s="12" t="str">
        <f t="shared" ca="1" si="443"/>
        <v/>
      </c>
      <c r="BF448" s="12" t="str">
        <f t="shared" ca="1" si="443"/>
        <v/>
      </c>
      <c r="BG448" s="12" t="e">
        <f t="shared" si="443"/>
        <v>#REF!</v>
      </c>
      <c r="BH448" s="12" t="str">
        <f t="shared" ca="1" si="443"/>
        <v/>
      </c>
      <c r="BI448" s="12" t="str">
        <f t="shared" si="443"/>
        <v/>
      </c>
    </row>
    <row r="449" spans="1:61" ht="23.25" customHeight="1" x14ac:dyDescent="0.2">
      <c r="A449" s="1">
        <f ca="1">IF(COUNTIF($D449:$L449," ")=10,"",IF(VLOOKUP(MAX($A$1:A448),$A$1:C448,3,FALSE)=0,"",MAX($A$1:A448)+1))</f>
        <v>449</v>
      </c>
      <c r="B449" s="13" t="str">
        <f>$B442</f>
        <v>Поляков Д.Н.</v>
      </c>
      <c r="C449" s="2" t="str">
        <f ca="1">IF($B449="","",$R$8)</f>
        <v>Вс 29.11.20</v>
      </c>
      <c r="D449" s="23" t="str">
        <f t="shared" ref="D449:K449" ca="1" si="454">IF($B449&gt;"",IF(ISERROR(SEARCH($B449,S$8))," ",MID(S$8,FIND("%курс ",S$8,FIND($B449,S$8))+6,7)&amp;"
("&amp;MID(S$8,FIND("ауд.",S$8,FIND($B449,S$8))+4,FIND("№",S$8,FIND("ауд.",S$8,FIND($B449,S$8)))-(FIND("ауд.",S$8,FIND($B449,S$8))+4))&amp;")"),"")</f>
        <v xml:space="preserve"> </v>
      </c>
      <c r="E449" s="23" t="str">
        <f t="shared" ca="1" si="454"/>
        <v xml:space="preserve"> </v>
      </c>
      <c r="F449" s="23" t="str">
        <f t="shared" ca="1" si="454"/>
        <v xml:space="preserve"> </v>
      </c>
      <c r="G449" s="23" t="str">
        <f t="shared" ca="1" si="454"/>
        <v xml:space="preserve"> </v>
      </c>
      <c r="H449" s="23" t="str">
        <f t="shared" ca="1" si="454"/>
        <v xml:space="preserve"> </v>
      </c>
      <c r="I449" s="23" t="str">
        <f t="shared" ca="1" si="454"/>
        <v xml:space="preserve"> </v>
      </c>
      <c r="J449" s="23" t="str">
        <f t="shared" ca="1" si="454"/>
        <v xml:space="preserve"> </v>
      </c>
      <c r="K449" s="23" t="str">
        <f t="shared" ca="1" si="454"/>
        <v xml:space="preserve"> </v>
      </c>
      <c r="L449" s="23"/>
      <c r="M449" s="25"/>
      <c r="AD449" s="20" t="str">
        <f t="shared" ca="1" si="448"/>
        <v/>
      </c>
      <c r="AE449" s="20" t="str">
        <f t="shared" ca="1" si="448"/>
        <v/>
      </c>
      <c r="AF449" s="20" t="str">
        <f t="shared" ca="1" si="448"/>
        <v/>
      </c>
      <c r="AG449" s="20" t="str">
        <f t="shared" ca="1" si="448"/>
        <v/>
      </c>
      <c r="AH449" s="20" t="str">
        <f t="shared" ca="1" si="448"/>
        <v/>
      </c>
      <c r="AI449" s="20" t="str">
        <f t="shared" ca="1" si="448"/>
        <v/>
      </c>
      <c r="AJ449" s="20" t="str">
        <f t="shared" ca="1" si="448"/>
        <v/>
      </c>
      <c r="AK449" s="20" t="e">
        <f>IF(#REF!=" ","",IF(#REF!="","",CONCATENATE($C449," ",#REF!," ",MID(#REF!,10,5))))</f>
        <v>#REF!</v>
      </c>
      <c r="AL449" s="20" t="str">
        <f t="shared" ca="1" si="394"/>
        <v/>
      </c>
      <c r="AM449" s="20" t="str">
        <f t="shared" si="394"/>
        <v/>
      </c>
      <c r="AN449" s="11" t="str">
        <f t="shared" ca="1" si="389"/>
        <v>Поляков</v>
      </c>
      <c r="AO449" s="10" t="str">
        <f t="shared" ca="1" si="445"/>
        <v/>
      </c>
      <c r="AP449" s="10" t="str">
        <f t="shared" ca="1" si="445"/>
        <v/>
      </c>
      <c r="AQ449" s="10" t="str">
        <f t="shared" ca="1" si="445"/>
        <v/>
      </c>
      <c r="AR449" s="10" t="str">
        <f t="shared" ca="1" si="445"/>
        <v/>
      </c>
      <c r="AS449" s="10" t="str">
        <f t="shared" ca="1" si="445"/>
        <v/>
      </c>
      <c r="AT449" s="10" t="str">
        <f t="shared" ca="1" si="442"/>
        <v/>
      </c>
      <c r="AU449" s="10" t="str">
        <f t="shared" ca="1" si="442"/>
        <v/>
      </c>
      <c r="AV449" s="10" t="e">
        <f t="shared" si="442"/>
        <v>#REF!</v>
      </c>
      <c r="AW449" s="10" t="str">
        <f t="shared" ca="1" si="442"/>
        <v/>
      </c>
      <c r="AX449" s="10" t="str">
        <f t="shared" si="442"/>
        <v/>
      </c>
      <c r="AZ449" s="12" t="str">
        <f t="shared" ca="1" si="446"/>
        <v/>
      </c>
      <c r="BA449" s="12" t="str">
        <f t="shared" ca="1" si="446"/>
        <v/>
      </c>
      <c r="BB449" s="12" t="str">
        <f t="shared" ca="1" si="446"/>
        <v/>
      </c>
      <c r="BC449" s="12" t="str">
        <f t="shared" ca="1" si="446"/>
        <v/>
      </c>
      <c r="BD449" s="12" t="str">
        <f t="shared" ca="1" si="446"/>
        <v/>
      </c>
      <c r="BE449" s="12" t="str">
        <f t="shared" ca="1" si="443"/>
        <v/>
      </c>
      <c r="BF449" s="12" t="str">
        <f t="shared" ca="1" si="443"/>
        <v/>
      </c>
      <c r="BG449" s="12" t="e">
        <f t="shared" si="443"/>
        <v>#REF!</v>
      </c>
      <c r="BH449" s="12" t="str">
        <f t="shared" ca="1" si="443"/>
        <v/>
      </c>
      <c r="BI449" s="12" t="str">
        <f t="shared" si="443"/>
        <v/>
      </c>
    </row>
    <row r="450" spans="1:61" ht="23.25" customHeight="1" x14ac:dyDescent="0.2">
      <c r="A450" s="1">
        <f ca="1">IF(COUNTIF($D450:$L450," ")=10,"",IF(VLOOKUP(MAX($A$1:A449),$A$1:C449,3,FALSE)=0,"",MAX($A$1:A449)+1))</f>
        <v>450</v>
      </c>
      <c r="C450" s="2"/>
      <c r="D450" s="23"/>
      <c r="E450" s="23"/>
      <c r="F450" s="23"/>
      <c r="G450" s="23"/>
      <c r="H450" s="23"/>
      <c r="I450" s="23"/>
      <c r="J450" s="23"/>
      <c r="K450" s="23"/>
      <c r="L450" s="23"/>
      <c r="M450" s="17"/>
      <c r="AD450" s="20"/>
      <c r="AE450" s="20"/>
      <c r="AF450" s="20"/>
      <c r="AG450" s="20"/>
      <c r="AH450" s="20"/>
      <c r="AI450" s="20"/>
      <c r="AJ450" s="20"/>
      <c r="AK450" s="20"/>
      <c r="AL450" s="20"/>
      <c r="AM450" s="20"/>
      <c r="AN450" s="11" t="str">
        <f t="shared" ref="AN450:AN513" si="455">IF(COUNTBLANK(AD450:AM450)=10,"",MID($B450,1,FIND(" ",$B450)-1))</f>
        <v/>
      </c>
      <c r="AO450" s="10" t="str">
        <f t="shared" si="445"/>
        <v/>
      </c>
      <c r="AP450" s="10" t="str">
        <f t="shared" si="445"/>
        <v/>
      </c>
      <c r="AQ450" s="10" t="str">
        <f t="shared" si="445"/>
        <v/>
      </c>
      <c r="AR450" s="10" t="str">
        <f t="shared" si="445"/>
        <v/>
      </c>
      <c r="AS450" s="10" t="str">
        <f t="shared" si="445"/>
        <v/>
      </c>
      <c r="AT450" s="10" t="str">
        <f t="shared" si="442"/>
        <v/>
      </c>
      <c r="AU450" s="10" t="str">
        <f t="shared" si="442"/>
        <v/>
      </c>
      <c r="AV450" s="10" t="str">
        <f t="shared" si="442"/>
        <v/>
      </c>
      <c r="AW450" s="10" t="str">
        <f t="shared" si="442"/>
        <v/>
      </c>
      <c r="AX450" s="10" t="str">
        <f t="shared" si="442"/>
        <v/>
      </c>
      <c r="AZ450" s="12" t="str">
        <f t="shared" si="446"/>
        <v/>
      </c>
      <c r="BA450" s="12" t="str">
        <f t="shared" si="446"/>
        <v/>
      </c>
      <c r="BB450" s="12" t="str">
        <f t="shared" si="446"/>
        <v/>
      </c>
      <c r="BC450" s="12" t="str">
        <f t="shared" si="446"/>
        <v/>
      </c>
      <c r="BD450" s="12" t="str">
        <f t="shared" si="446"/>
        <v/>
      </c>
      <c r="BE450" s="12" t="str">
        <f t="shared" si="443"/>
        <v/>
      </c>
      <c r="BF450" s="12" t="str">
        <f t="shared" si="443"/>
        <v/>
      </c>
      <c r="BG450" s="12" t="str">
        <f t="shared" si="443"/>
        <v/>
      </c>
      <c r="BH450" s="12" t="str">
        <f t="shared" si="443"/>
        <v/>
      </c>
      <c r="BI450" s="12" t="str">
        <f t="shared" si="443"/>
        <v/>
      </c>
    </row>
    <row r="451" spans="1:61" ht="23.25" customHeight="1" x14ac:dyDescent="0.2">
      <c r="A451" s="1">
        <f ca="1">IF(COUNTIF($D452:$L458," ")=70,"",MAX($A$1:A450)+1)</f>
        <v>451</v>
      </c>
      <c r="B451" s="2" t="str">
        <f>IF($C451="","",$C451)</f>
        <v>Полякова Т.А.</v>
      </c>
      <c r="C451" s="3" t="str">
        <f>IF(ISERROR(VLOOKUP((ROW()-1)/9+1,'[1]Преподавательский состав'!$A$2:$B$181,2,FALSE)),"",VLOOKUP((ROW()-1)/9+1,'[1]Преподавательский состав'!$A$2:$B$181,2,FALSE))</f>
        <v>Полякова Т.А.</v>
      </c>
      <c r="D451" s="3" t="str">
        <f>IF($C451="","",T(" 8.00"))</f>
        <v xml:space="preserve"> 8.00</v>
      </c>
      <c r="E451" s="3" t="str">
        <f>IF($C451="","",T(" 9.40"))</f>
        <v xml:space="preserve"> 9.40</v>
      </c>
      <c r="F451" s="3" t="str">
        <f>IF($C451="","",T("11.20"))</f>
        <v>11.20</v>
      </c>
      <c r="G451" s="4" t="str">
        <f>IF($C451="","",T(""))</f>
        <v/>
      </c>
      <c r="H451" s="4" t="str">
        <f>IF($C451="","",T("13.30"))</f>
        <v>13.30</v>
      </c>
      <c r="I451" s="4" t="str">
        <f>IF($C451="","",T("15.10"))</f>
        <v>15.10</v>
      </c>
      <c r="J451" s="3" t="str">
        <f>IF($C451="","",T("17.00"))</f>
        <v>17.00</v>
      </c>
      <c r="K451" s="3" t="str">
        <f>IF($C451="","",T("18.40"))</f>
        <v>18.40</v>
      </c>
      <c r="L451" s="3"/>
      <c r="M451" s="25"/>
      <c r="AD451" s="20"/>
      <c r="AE451" s="20"/>
      <c r="AF451" s="20"/>
      <c r="AG451" s="20"/>
      <c r="AH451" s="20"/>
      <c r="AI451" s="20"/>
      <c r="AJ451" s="20"/>
      <c r="AK451" s="20"/>
      <c r="AL451" s="20"/>
      <c r="AM451" s="20"/>
      <c r="AN451" s="11" t="str">
        <f t="shared" si="455"/>
        <v/>
      </c>
      <c r="AO451" s="10" t="str">
        <f t="shared" si="445"/>
        <v/>
      </c>
      <c r="AP451" s="10" t="str">
        <f t="shared" si="445"/>
        <v/>
      </c>
      <c r="AQ451" s="10" t="str">
        <f t="shared" si="445"/>
        <v/>
      </c>
      <c r="AR451" s="10" t="str">
        <f t="shared" si="445"/>
        <v/>
      </c>
      <c r="AS451" s="10" t="str">
        <f t="shared" si="445"/>
        <v/>
      </c>
      <c r="AT451" s="10" t="str">
        <f t="shared" si="442"/>
        <v/>
      </c>
      <c r="AU451" s="10" t="str">
        <f t="shared" si="442"/>
        <v/>
      </c>
      <c r="AV451" s="10" t="str">
        <f t="shared" si="442"/>
        <v/>
      </c>
      <c r="AW451" s="10" t="str">
        <f t="shared" si="442"/>
        <v/>
      </c>
      <c r="AX451" s="10" t="str">
        <f t="shared" si="442"/>
        <v/>
      </c>
      <c r="AZ451" s="12" t="str">
        <f t="shared" si="446"/>
        <v/>
      </c>
      <c r="BA451" s="12" t="str">
        <f t="shared" si="446"/>
        <v/>
      </c>
      <c r="BB451" s="12" t="str">
        <f t="shared" si="446"/>
        <v/>
      </c>
      <c r="BC451" s="12" t="str">
        <f t="shared" si="446"/>
        <v/>
      </c>
      <c r="BD451" s="12" t="str">
        <f t="shared" si="446"/>
        <v/>
      </c>
      <c r="BE451" s="12" t="str">
        <f t="shared" si="443"/>
        <v/>
      </c>
      <c r="BF451" s="12" t="str">
        <f t="shared" si="443"/>
        <v/>
      </c>
      <c r="BG451" s="12" t="str">
        <f t="shared" si="443"/>
        <v/>
      </c>
      <c r="BH451" s="12" t="str">
        <f t="shared" si="443"/>
        <v/>
      </c>
      <c r="BI451" s="12" t="str">
        <f t="shared" si="443"/>
        <v/>
      </c>
    </row>
    <row r="452" spans="1:61" ht="23.25" customHeight="1" x14ac:dyDescent="0.2">
      <c r="A452" s="1">
        <f ca="1">IF(COUNTIF($D452:$L452," ")=10,"",IF(VLOOKUP(MAX($A$1:A451),$A$1:C451,3,FALSE)=0,"",MAX($A$1:A451)+1))</f>
        <v>452</v>
      </c>
      <c r="B452" s="13" t="str">
        <f>$B451</f>
        <v>Полякова Т.А.</v>
      </c>
      <c r="C452" s="2" t="str">
        <f ca="1">IF($B452="","",$R$2)</f>
        <v>Пн 23.11.20</v>
      </c>
      <c r="D452" s="14" t="str">
        <f t="shared" ref="D452:K452" ca="1" si="456">IF($B452&gt;"",IF(ISERROR(SEARCH($B452,S$2))," ",MID(S$2,FIND("%курс ",S$2,FIND($B452,S$2))+6,7)&amp;"
("&amp;MID(S$2,FIND("ауд.",S$2,FIND($B452,S$2))+4,FIND("№",S$2,FIND("ауд.",S$2,FIND($B452,S$2)))-(FIND("ауд.",S$2,FIND($B452,S$2))+4))&amp;")"),"")</f>
        <v>П -9 -1
(П-107)</v>
      </c>
      <c r="E452" s="14" t="str">
        <f t="shared" ca="1" si="456"/>
        <v>П -9 -1
(П-310)</v>
      </c>
      <c r="F452" s="14" t="str">
        <f t="shared" ca="1" si="456"/>
        <v>П -9 -1
(П-401)</v>
      </c>
      <c r="G452" s="14" t="str">
        <f t="shared" ca="1" si="456"/>
        <v xml:space="preserve"> </v>
      </c>
      <c r="H452" s="14" t="str">
        <f t="shared" ca="1" si="456"/>
        <v>СА-11-2
(ДОТ)</v>
      </c>
      <c r="I452" s="14" t="str">
        <f t="shared" ca="1" si="456"/>
        <v xml:space="preserve"> </v>
      </c>
      <c r="J452" s="14" t="str">
        <f t="shared" ca="1" si="456"/>
        <v xml:space="preserve"> </v>
      </c>
      <c r="K452" s="14" t="str">
        <f t="shared" ca="1" si="456"/>
        <v xml:space="preserve"> </v>
      </c>
      <c r="L452" s="14"/>
      <c r="M452" s="25"/>
      <c r="AD452" s="20" t="str">
        <f t="shared" ref="AD452:AJ458" ca="1" si="457">IF(D452=" ","",IF(D452="","",CONCATENATE($C452," ",D$1," ",MID(D452,10,5))))</f>
        <v>Пн 23.11.20  8.00 П-107</v>
      </c>
      <c r="AE452" s="20" t="str">
        <f t="shared" ca="1" si="457"/>
        <v>Пн 23.11.20  9.40 П-310</v>
      </c>
      <c r="AF452" s="20" t="str">
        <f t="shared" ca="1" si="457"/>
        <v>Пн 23.11.20 11.20 П-401</v>
      </c>
      <c r="AG452" s="20" t="str">
        <f t="shared" ca="1" si="457"/>
        <v/>
      </c>
      <c r="AH452" s="20" t="str">
        <f t="shared" ca="1" si="457"/>
        <v>Пн 23.11.20 13.30 ДОТ)</v>
      </c>
      <c r="AI452" s="20" t="str">
        <f t="shared" ca="1" si="457"/>
        <v/>
      </c>
      <c r="AJ452" s="20" t="str">
        <f t="shared" ca="1" si="457"/>
        <v/>
      </c>
      <c r="AK452" s="20" t="e">
        <f>IF(#REF!=" ","",IF(#REF!="","",CONCATENATE($C452," ",#REF!," ",MID(#REF!,10,5))))</f>
        <v>#REF!</v>
      </c>
      <c r="AL452" s="20" t="str">
        <f t="shared" ref="AL452:AM512" ca="1" si="458">IF(K452=" ","",IF(K452="","",CONCATENATE($C452," ",K$1," ",MID(K452,10,5))))</f>
        <v/>
      </c>
      <c r="AM452" s="20" t="str">
        <f t="shared" si="458"/>
        <v/>
      </c>
      <c r="AN452" s="11" t="str">
        <f t="shared" ca="1" si="455"/>
        <v>Полякова</v>
      </c>
      <c r="AO452" s="10" t="str">
        <f t="shared" ca="1" si="445"/>
        <v>Пн 23.11.20  8.00 П-107 Полякова</v>
      </c>
      <c r="AP452" s="10" t="str">
        <f t="shared" ca="1" si="445"/>
        <v>Пн 23.11.20  9.40 П-310 Полякова</v>
      </c>
      <c r="AQ452" s="10" t="str">
        <f t="shared" ca="1" si="445"/>
        <v>Пн 23.11.20 11.20 П-401 Полякова</v>
      </c>
      <c r="AR452" s="10" t="str">
        <f t="shared" ca="1" si="445"/>
        <v/>
      </c>
      <c r="AS452" s="10" t="str">
        <f t="shared" ca="1" si="445"/>
        <v>Пн 23.11.20 13.30 ДОТ) Полякова</v>
      </c>
      <c r="AT452" s="10" t="str">
        <f t="shared" ca="1" si="442"/>
        <v/>
      </c>
      <c r="AU452" s="10" t="str">
        <f t="shared" ca="1" si="442"/>
        <v/>
      </c>
      <c r="AV452" s="10" t="e">
        <f t="shared" si="442"/>
        <v>#REF!</v>
      </c>
      <c r="AW452" s="10" t="str">
        <f t="shared" ca="1" si="442"/>
        <v/>
      </c>
      <c r="AX452" s="10" t="str">
        <f t="shared" si="442"/>
        <v/>
      </c>
      <c r="AZ452" s="12">
        <f t="shared" ca="1" si="446"/>
        <v>452</v>
      </c>
      <c r="BA452" s="12">
        <f t="shared" ca="1" si="446"/>
        <v>452</v>
      </c>
      <c r="BB452" s="12">
        <f t="shared" ca="1" si="446"/>
        <v>452</v>
      </c>
      <c r="BC452" s="12" t="str">
        <f t="shared" ca="1" si="446"/>
        <v/>
      </c>
      <c r="BD452" s="12">
        <f t="shared" ca="1" si="446"/>
        <v>452</v>
      </c>
      <c r="BE452" s="12" t="str">
        <f t="shared" ca="1" si="443"/>
        <v/>
      </c>
      <c r="BF452" s="12" t="str">
        <f t="shared" ca="1" si="443"/>
        <v/>
      </c>
      <c r="BG452" s="12" t="e">
        <f t="shared" si="443"/>
        <v>#REF!</v>
      </c>
      <c r="BH452" s="12" t="str">
        <f t="shared" ca="1" si="443"/>
        <v/>
      </c>
      <c r="BI452" s="12" t="str">
        <f t="shared" si="443"/>
        <v/>
      </c>
    </row>
    <row r="453" spans="1:61" ht="23.25" customHeight="1" x14ac:dyDescent="0.2">
      <c r="A453" s="1">
        <f ca="1">IF(COUNTIF($D453:$L453," ")=10,"",IF(VLOOKUP(MAX($A$1:A452),$A$1:C452,3,FALSE)=0,"",MAX($A$1:A452)+1))</f>
        <v>453</v>
      </c>
      <c r="B453" s="13" t="str">
        <f>$B451</f>
        <v>Полякова Т.А.</v>
      </c>
      <c r="C453" s="2" t="str">
        <f ca="1">IF($B453="","",$R$3)</f>
        <v>Вт 24.11.20</v>
      </c>
      <c r="D453" s="14" t="str">
        <f t="shared" ref="D453:K453" ca="1" si="459">IF($B453&gt;"",IF(ISERROR(SEARCH($B453,S$3))," ",MID(S$3,FIND("%курс ",S$3,FIND($B453,S$3))+6,7)&amp;"
("&amp;MID(S$3,FIND("ауд.",S$3,FIND($B453,S$3))+4,FIND("№",S$3,FIND("ауд.",S$3,FIND($B453,S$3)))-(FIND("ауд.",S$3,FIND($B453,S$3))+4))&amp;")"),"")</f>
        <v>СА -9-1
(П-310)</v>
      </c>
      <c r="E453" s="14" t="str">
        <f t="shared" ca="1" si="459"/>
        <v>СА -9-1
(П-402)</v>
      </c>
      <c r="F453" s="14" t="str">
        <f t="shared" ca="1" si="459"/>
        <v>П -9 -1
(П-302)</v>
      </c>
      <c r="G453" s="14" t="str">
        <f t="shared" ca="1" si="459"/>
        <v xml:space="preserve"> </v>
      </c>
      <c r="H453" s="14" t="str">
        <f t="shared" ca="1" si="459"/>
        <v xml:space="preserve"> </v>
      </c>
      <c r="I453" s="14" t="str">
        <f t="shared" ca="1" si="459"/>
        <v xml:space="preserve"> </v>
      </c>
      <c r="J453" s="14" t="str">
        <f t="shared" ca="1" si="459"/>
        <v xml:space="preserve"> </v>
      </c>
      <c r="K453" s="14" t="str">
        <f t="shared" ca="1" si="459"/>
        <v xml:space="preserve"> </v>
      </c>
      <c r="L453" s="14"/>
      <c r="M453" s="25"/>
      <c r="AD453" s="20" t="str">
        <f t="shared" ca="1" si="457"/>
        <v>Вт 24.11.20  8.00 П-310</v>
      </c>
      <c r="AE453" s="20" t="str">
        <f t="shared" ca="1" si="457"/>
        <v>Вт 24.11.20  9.40 П-402</v>
      </c>
      <c r="AF453" s="20" t="str">
        <f t="shared" ca="1" si="457"/>
        <v>Вт 24.11.20 11.20 П-302</v>
      </c>
      <c r="AG453" s="20" t="str">
        <f t="shared" ca="1" si="457"/>
        <v/>
      </c>
      <c r="AH453" s="20" t="str">
        <f t="shared" ca="1" si="457"/>
        <v/>
      </c>
      <c r="AI453" s="20" t="str">
        <f t="shared" ca="1" si="457"/>
        <v/>
      </c>
      <c r="AJ453" s="20" t="str">
        <f t="shared" ca="1" si="457"/>
        <v/>
      </c>
      <c r="AK453" s="20" t="e">
        <f>IF(#REF!=" ","",IF(#REF!="","",CONCATENATE($C453," ",#REF!," ",MID(#REF!,10,5))))</f>
        <v>#REF!</v>
      </c>
      <c r="AL453" s="20" t="str">
        <f t="shared" ca="1" si="458"/>
        <v/>
      </c>
      <c r="AM453" s="20" t="str">
        <f t="shared" si="458"/>
        <v/>
      </c>
      <c r="AN453" s="11" t="str">
        <f t="shared" ca="1" si="455"/>
        <v>Полякова</v>
      </c>
      <c r="AO453" s="10" t="str">
        <f t="shared" ca="1" si="445"/>
        <v>Вт 24.11.20  8.00 П-310 Полякова</v>
      </c>
      <c r="AP453" s="10" t="str">
        <f t="shared" ca="1" si="445"/>
        <v>Вт 24.11.20  9.40 П-402 Полякова</v>
      </c>
      <c r="AQ453" s="10" t="str">
        <f t="shared" ca="1" si="445"/>
        <v>Вт 24.11.20 11.20 П-302 Полякова</v>
      </c>
      <c r="AR453" s="10" t="str">
        <f t="shared" ca="1" si="445"/>
        <v/>
      </c>
      <c r="AS453" s="10" t="str">
        <f t="shared" ca="1" si="445"/>
        <v/>
      </c>
      <c r="AT453" s="10" t="str">
        <f t="shared" ca="1" si="442"/>
        <v/>
      </c>
      <c r="AU453" s="10" t="str">
        <f t="shared" ca="1" si="442"/>
        <v/>
      </c>
      <c r="AV453" s="10" t="e">
        <f t="shared" si="442"/>
        <v>#REF!</v>
      </c>
      <c r="AW453" s="10" t="str">
        <f t="shared" ca="1" si="442"/>
        <v/>
      </c>
      <c r="AX453" s="10" t="str">
        <f t="shared" si="442"/>
        <v/>
      </c>
      <c r="AZ453" s="12">
        <f t="shared" ca="1" si="446"/>
        <v>453</v>
      </c>
      <c r="BA453" s="12">
        <f t="shared" ca="1" si="446"/>
        <v>453</v>
      </c>
      <c r="BB453" s="12">
        <f t="shared" ca="1" si="446"/>
        <v>453</v>
      </c>
      <c r="BC453" s="12" t="str">
        <f t="shared" ca="1" si="446"/>
        <v/>
      </c>
      <c r="BD453" s="12" t="str">
        <f t="shared" ca="1" si="446"/>
        <v/>
      </c>
      <c r="BE453" s="12" t="str">
        <f t="shared" ca="1" si="443"/>
        <v/>
      </c>
      <c r="BF453" s="12" t="str">
        <f t="shared" ca="1" si="443"/>
        <v/>
      </c>
      <c r="BG453" s="12" t="e">
        <f t="shared" si="443"/>
        <v>#REF!</v>
      </c>
      <c r="BH453" s="12" t="str">
        <f t="shared" ca="1" si="443"/>
        <v/>
      </c>
      <c r="BI453" s="12" t="str">
        <f t="shared" si="443"/>
        <v/>
      </c>
    </row>
    <row r="454" spans="1:61" ht="23.25" customHeight="1" x14ac:dyDescent="0.2">
      <c r="A454" s="1">
        <f ca="1">IF(COUNTIF($D454:$L454," ")=10,"",IF(VLOOKUP(MAX($A$1:A453),$A$1:C453,3,FALSE)=0,"",MAX($A$1:A453)+1))</f>
        <v>454</v>
      </c>
      <c r="B454" s="13" t="str">
        <f>$B451</f>
        <v>Полякова Т.А.</v>
      </c>
      <c r="C454" s="2" t="str">
        <f ca="1">IF($B454="","",$R$4)</f>
        <v>Ср 25.11.20</v>
      </c>
      <c r="D454" s="14" t="str">
        <f t="shared" ref="D454:K454" ca="1" si="460">IF($B454&gt;"",IF(ISERROR(SEARCH($B454,S$4))," ",MID(S$4,FIND("%курс ",S$4,FIND($B454,S$4))+6,7)&amp;"
("&amp;MID(S$4,FIND("ауд.",S$4,FIND($B454,S$4))+4,FIND("№",S$4,FIND("ауд.",S$4,FIND($B454,S$4)))-(FIND("ауд.",S$4,FIND($B454,S$4))+4))&amp;")"),"")</f>
        <v>СА -9-1
(П-405)</v>
      </c>
      <c r="E454" s="14" t="str">
        <f t="shared" ca="1" si="460"/>
        <v>СА -9-1
(П-407)</v>
      </c>
      <c r="F454" s="14" t="str">
        <f t="shared" ca="1" si="460"/>
        <v>П -9 -1
(П-102)</v>
      </c>
      <c r="G454" s="14" t="str">
        <f t="shared" ca="1" si="460"/>
        <v xml:space="preserve"> </v>
      </c>
      <c r="H454" s="14" t="str">
        <f t="shared" ca="1" si="460"/>
        <v xml:space="preserve"> </v>
      </c>
      <c r="I454" s="14" t="str">
        <f t="shared" ca="1" si="460"/>
        <v xml:space="preserve"> </v>
      </c>
      <c r="J454" s="14" t="str">
        <f t="shared" ca="1" si="460"/>
        <v xml:space="preserve"> </v>
      </c>
      <c r="K454" s="14" t="str">
        <f t="shared" ca="1" si="460"/>
        <v xml:space="preserve"> </v>
      </c>
      <c r="L454" s="14"/>
      <c r="M454" s="25"/>
      <c r="AD454" s="20" t="str">
        <f t="shared" ca="1" si="457"/>
        <v>Ср 25.11.20  8.00 П-405</v>
      </c>
      <c r="AE454" s="20" t="str">
        <f t="shared" ca="1" si="457"/>
        <v>Ср 25.11.20  9.40 П-407</v>
      </c>
      <c r="AF454" s="20" t="str">
        <f t="shared" ca="1" si="457"/>
        <v>Ср 25.11.20 11.20 П-102</v>
      </c>
      <c r="AG454" s="20" t="str">
        <f t="shared" ca="1" si="457"/>
        <v/>
      </c>
      <c r="AH454" s="20" t="str">
        <f t="shared" ca="1" si="457"/>
        <v/>
      </c>
      <c r="AI454" s="20" t="str">
        <f t="shared" ca="1" si="457"/>
        <v/>
      </c>
      <c r="AJ454" s="20" t="str">
        <f t="shared" ca="1" si="457"/>
        <v/>
      </c>
      <c r="AK454" s="20" t="e">
        <f>IF(#REF!=" ","",IF(#REF!="","",CONCATENATE($C454," ",#REF!," ",MID(#REF!,10,5))))</f>
        <v>#REF!</v>
      </c>
      <c r="AL454" s="20" t="str">
        <f t="shared" ca="1" si="458"/>
        <v/>
      </c>
      <c r="AM454" s="20" t="str">
        <f t="shared" si="458"/>
        <v/>
      </c>
      <c r="AN454" s="11" t="str">
        <f t="shared" ca="1" si="455"/>
        <v>Полякова</v>
      </c>
      <c r="AO454" s="10" t="str">
        <f t="shared" ca="1" si="445"/>
        <v>Ср 25.11.20  8.00 П-405 Полякова</v>
      </c>
      <c r="AP454" s="10" t="str">
        <f t="shared" ca="1" si="445"/>
        <v>Ср 25.11.20  9.40 П-407 Полякова</v>
      </c>
      <c r="AQ454" s="10" t="str">
        <f t="shared" ca="1" si="445"/>
        <v>Ср 25.11.20 11.20 П-102 Полякова</v>
      </c>
      <c r="AR454" s="10" t="str">
        <f t="shared" ca="1" si="445"/>
        <v/>
      </c>
      <c r="AS454" s="10" t="str">
        <f t="shared" ca="1" si="445"/>
        <v/>
      </c>
      <c r="AT454" s="10" t="str">
        <f t="shared" ca="1" si="442"/>
        <v/>
      </c>
      <c r="AU454" s="10" t="str">
        <f t="shared" ca="1" si="442"/>
        <v/>
      </c>
      <c r="AV454" s="10" t="e">
        <f t="shared" si="442"/>
        <v>#REF!</v>
      </c>
      <c r="AW454" s="10" t="str">
        <f t="shared" ca="1" si="442"/>
        <v/>
      </c>
      <c r="AX454" s="10" t="str">
        <f t="shared" si="442"/>
        <v/>
      </c>
      <c r="AZ454" s="12">
        <f t="shared" ca="1" si="446"/>
        <v>454</v>
      </c>
      <c r="BA454" s="12">
        <f t="shared" ca="1" si="446"/>
        <v>454</v>
      </c>
      <c r="BB454" s="12">
        <f t="shared" ca="1" si="446"/>
        <v>454</v>
      </c>
      <c r="BC454" s="12" t="str">
        <f t="shared" ca="1" si="446"/>
        <v/>
      </c>
      <c r="BD454" s="12" t="str">
        <f t="shared" ca="1" si="446"/>
        <v/>
      </c>
      <c r="BE454" s="12" t="str">
        <f t="shared" ca="1" si="443"/>
        <v/>
      </c>
      <c r="BF454" s="12" t="str">
        <f t="shared" ca="1" si="443"/>
        <v/>
      </c>
      <c r="BG454" s="12" t="e">
        <f t="shared" si="443"/>
        <v>#REF!</v>
      </c>
      <c r="BH454" s="12" t="str">
        <f t="shared" ca="1" si="443"/>
        <v/>
      </c>
      <c r="BI454" s="12" t="str">
        <f t="shared" si="443"/>
        <v/>
      </c>
    </row>
    <row r="455" spans="1:61" ht="23.25" customHeight="1" x14ac:dyDescent="0.2">
      <c r="A455" s="1">
        <f ca="1">IF(COUNTIF($D455:$L455," ")=10,"",IF(VLOOKUP(MAX($A$1:A454),$A$1:C454,3,FALSE)=0,"",MAX($A$1:A454)+1))</f>
        <v>455</v>
      </c>
      <c r="B455" s="13" t="str">
        <f>$B451</f>
        <v>Полякова Т.А.</v>
      </c>
      <c r="C455" s="2" t="str">
        <f ca="1">IF($B455="","",$R$5)</f>
        <v>Чт 26.11.20</v>
      </c>
      <c r="D455" s="23" t="str">
        <f t="shared" ref="D455:K455" ca="1" si="461">IF($B455&gt;"",IF(ISERROR(SEARCH($B455,S$5))," ",MID(S$5,FIND("%курс ",S$5,FIND($B455,S$5))+6,7)&amp;"
("&amp;MID(S$5,FIND("ауд.",S$5,FIND($B455,S$5))+4,FIND("№",S$5,FIND("ауд.",S$5,FIND($B455,S$5)))-(FIND("ауд.",S$5,FIND($B455,S$5))+4))&amp;")"),"")</f>
        <v>СА -9-1
(П-310)</v>
      </c>
      <c r="E455" s="23" t="str">
        <f t="shared" ca="1" si="461"/>
        <v>П -9 -1
(П-301)</v>
      </c>
      <c r="F455" s="23" t="str">
        <f t="shared" ca="1" si="461"/>
        <v>СА -9-1
(П-)</v>
      </c>
      <c r="G455" s="23" t="str">
        <f t="shared" ca="1" si="461"/>
        <v xml:space="preserve"> </v>
      </c>
      <c r="H455" s="23" t="str">
        <f t="shared" ca="1" si="461"/>
        <v>П -9 -1
(П-302)</v>
      </c>
      <c r="I455" s="23" t="str">
        <f t="shared" ca="1" si="461"/>
        <v>СА -9-1
(П-307)</v>
      </c>
      <c r="J455" s="23" t="str">
        <f t="shared" ca="1" si="461"/>
        <v xml:space="preserve"> </v>
      </c>
      <c r="K455" s="23" t="str">
        <f t="shared" ca="1" si="461"/>
        <v xml:space="preserve"> </v>
      </c>
      <c r="L455" s="23"/>
      <c r="M455" s="25"/>
      <c r="AD455" s="20" t="str">
        <f t="shared" ca="1" si="457"/>
        <v>Чт 26.11.20  8.00 П-310</v>
      </c>
      <c r="AE455" s="20" t="str">
        <f t="shared" ca="1" si="457"/>
        <v>Чт 26.11.20  9.40 П-301</v>
      </c>
      <c r="AF455" s="20" t="str">
        <f t="shared" ca="1" si="457"/>
        <v>Чт 26.11.20 11.20 П-)</v>
      </c>
      <c r="AG455" s="20" t="str">
        <f t="shared" ca="1" si="457"/>
        <v/>
      </c>
      <c r="AH455" s="20" t="str">
        <f t="shared" ca="1" si="457"/>
        <v>Чт 26.11.20 13.30 П-302</v>
      </c>
      <c r="AI455" s="20" t="str">
        <f t="shared" ca="1" si="457"/>
        <v>Чт 26.11.20 15.10 П-307</v>
      </c>
      <c r="AJ455" s="20" t="str">
        <f t="shared" ca="1" si="457"/>
        <v/>
      </c>
      <c r="AK455" s="20" t="e">
        <f>IF(#REF!=" ","",IF(#REF!="","",CONCATENATE($C455," ",#REF!," ",MID(#REF!,10,5))))</f>
        <v>#REF!</v>
      </c>
      <c r="AL455" s="20" t="str">
        <f t="shared" ca="1" si="458"/>
        <v/>
      </c>
      <c r="AM455" s="20" t="str">
        <f t="shared" si="458"/>
        <v/>
      </c>
      <c r="AN455" s="11" t="str">
        <f t="shared" ca="1" si="455"/>
        <v>Полякова</v>
      </c>
      <c r="AO455" s="10" t="str">
        <f t="shared" ca="1" si="445"/>
        <v>Чт 26.11.20  8.00 П-310 Полякова</v>
      </c>
      <c r="AP455" s="10" t="str">
        <f t="shared" ca="1" si="445"/>
        <v>Чт 26.11.20  9.40 П-301 Полякова</v>
      </c>
      <c r="AQ455" s="10" t="str">
        <f t="shared" ca="1" si="445"/>
        <v>Чт 26.11.20 11.20 П-) Полякова</v>
      </c>
      <c r="AR455" s="10" t="str">
        <f t="shared" ca="1" si="445"/>
        <v/>
      </c>
      <c r="AS455" s="10" t="str">
        <f t="shared" ca="1" si="445"/>
        <v>Чт 26.11.20 13.30 П-302 Полякова</v>
      </c>
      <c r="AT455" s="10" t="str">
        <f t="shared" ca="1" si="442"/>
        <v>Чт 26.11.20 15.10 П-307 Полякова</v>
      </c>
      <c r="AU455" s="10" t="str">
        <f t="shared" ca="1" si="442"/>
        <v/>
      </c>
      <c r="AV455" s="10" t="e">
        <f t="shared" si="442"/>
        <v>#REF!</v>
      </c>
      <c r="AW455" s="10" t="str">
        <f t="shared" ca="1" si="442"/>
        <v/>
      </c>
      <c r="AX455" s="10" t="str">
        <f t="shared" si="442"/>
        <v/>
      </c>
      <c r="AZ455" s="12">
        <f t="shared" ca="1" si="446"/>
        <v>455</v>
      </c>
      <c r="BA455" s="12">
        <f t="shared" ca="1" si="446"/>
        <v>455</v>
      </c>
      <c r="BB455" s="12">
        <f t="shared" ca="1" si="446"/>
        <v>455</v>
      </c>
      <c r="BC455" s="12" t="str">
        <f t="shared" ca="1" si="446"/>
        <v/>
      </c>
      <c r="BD455" s="12">
        <f t="shared" ca="1" si="446"/>
        <v>455</v>
      </c>
      <c r="BE455" s="12">
        <f t="shared" ca="1" si="443"/>
        <v>455</v>
      </c>
      <c r="BF455" s="12" t="str">
        <f t="shared" ca="1" si="443"/>
        <v/>
      </c>
      <c r="BG455" s="12" t="e">
        <f t="shared" si="443"/>
        <v>#REF!</v>
      </c>
      <c r="BH455" s="12" t="str">
        <f t="shared" ca="1" si="443"/>
        <v/>
      </c>
      <c r="BI455" s="12" t="str">
        <f t="shared" si="443"/>
        <v/>
      </c>
    </row>
    <row r="456" spans="1:61" ht="23.25" customHeight="1" x14ac:dyDescent="0.2">
      <c r="A456" s="1">
        <f ca="1">IF(COUNTIF($D456:$L456," ")=10,"",IF(VLOOKUP(MAX($A$1:A455),$A$1:C455,3,FALSE)=0,"",MAX($A$1:A455)+1))</f>
        <v>456</v>
      </c>
      <c r="B456" s="13" t="str">
        <f>$B451</f>
        <v>Полякова Т.А.</v>
      </c>
      <c r="C456" s="2" t="str">
        <f ca="1">IF($B456="","",$R$6)</f>
        <v>Пт 27.11.20</v>
      </c>
      <c r="D456" s="23" t="str">
        <f t="shared" ref="D456:K456" ca="1" si="462">IF($B456&gt;"",IF(ISERROR(SEARCH($B456,S$6))," ",MID(S$6,FIND("%курс ",S$6,FIND($B456,S$6))+6,7)&amp;"
("&amp;MID(S$6,FIND("ауд.",S$6,FIND($B456,S$6))+4,FIND("№",S$6,FIND("ауд.",S$6,FIND($B456,S$6)))-(FIND("ауд.",S$6,FIND($B456,S$6))+4))&amp;")"),"")</f>
        <v>СА -9-1
(П-309)</v>
      </c>
      <c r="E456" s="23" t="str">
        <f t="shared" ca="1" si="462"/>
        <v>П -9 -1
(П-402)</v>
      </c>
      <c r="F456" s="23" t="str">
        <f t="shared" ca="1" si="462"/>
        <v>П -9 -1
(П-102)</v>
      </c>
      <c r="G456" s="23" t="str">
        <f t="shared" ca="1" si="462"/>
        <v xml:space="preserve"> </v>
      </c>
      <c r="H456" s="23" t="str">
        <f t="shared" ca="1" si="462"/>
        <v>П -9 -1
(П-304)</v>
      </c>
      <c r="I456" s="23" t="str">
        <f t="shared" ca="1" si="462"/>
        <v xml:space="preserve"> </v>
      </c>
      <c r="J456" s="23" t="str">
        <f t="shared" ca="1" si="462"/>
        <v xml:space="preserve"> </v>
      </c>
      <c r="K456" s="23" t="str">
        <f t="shared" ca="1" si="462"/>
        <v xml:space="preserve"> </v>
      </c>
      <c r="L456" s="23"/>
      <c r="M456" s="25"/>
      <c r="AD456" s="20" t="str">
        <f t="shared" ca="1" si="457"/>
        <v>Пт 27.11.20  8.00 П-309</v>
      </c>
      <c r="AE456" s="20" t="str">
        <f t="shared" ca="1" si="457"/>
        <v>Пт 27.11.20  9.40 П-402</v>
      </c>
      <c r="AF456" s="20" t="str">
        <f t="shared" ca="1" si="457"/>
        <v>Пт 27.11.20 11.20 П-102</v>
      </c>
      <c r="AG456" s="20" t="str">
        <f t="shared" ca="1" si="457"/>
        <v/>
      </c>
      <c r="AH456" s="20" t="str">
        <f t="shared" ca="1" si="457"/>
        <v>Пт 27.11.20 13.30 П-304</v>
      </c>
      <c r="AI456" s="20" t="str">
        <f t="shared" ca="1" si="457"/>
        <v/>
      </c>
      <c r="AJ456" s="20" t="str">
        <f t="shared" ca="1" si="457"/>
        <v/>
      </c>
      <c r="AK456" s="20" t="e">
        <f>IF(#REF!=" ","",IF(#REF!="","",CONCATENATE($C456," ",#REF!," ",MID(#REF!,10,5))))</f>
        <v>#REF!</v>
      </c>
      <c r="AL456" s="20" t="str">
        <f t="shared" ca="1" si="458"/>
        <v/>
      </c>
      <c r="AM456" s="20" t="str">
        <f t="shared" si="458"/>
        <v/>
      </c>
      <c r="AN456" s="11" t="str">
        <f t="shared" ca="1" si="455"/>
        <v>Полякова</v>
      </c>
      <c r="AO456" s="10" t="str">
        <f t="shared" ca="1" si="445"/>
        <v>Пт 27.11.20  8.00 П-309 Полякова</v>
      </c>
      <c r="AP456" s="10" t="str">
        <f t="shared" ca="1" si="445"/>
        <v>Пт 27.11.20  9.40 П-402 Полякова</v>
      </c>
      <c r="AQ456" s="10" t="str">
        <f t="shared" ca="1" si="445"/>
        <v>Пт 27.11.20 11.20 П-102 Полякова</v>
      </c>
      <c r="AR456" s="10" t="str">
        <f t="shared" ca="1" si="445"/>
        <v/>
      </c>
      <c r="AS456" s="10" t="str">
        <f t="shared" ca="1" si="445"/>
        <v>Пт 27.11.20 13.30 П-304 Полякова</v>
      </c>
      <c r="AT456" s="10" t="str">
        <f t="shared" ca="1" si="442"/>
        <v/>
      </c>
      <c r="AU456" s="10" t="str">
        <f t="shared" ca="1" si="442"/>
        <v/>
      </c>
      <c r="AV456" s="10" t="e">
        <f t="shared" si="442"/>
        <v>#REF!</v>
      </c>
      <c r="AW456" s="10" t="str">
        <f t="shared" ca="1" si="442"/>
        <v/>
      </c>
      <c r="AX456" s="10" t="str">
        <f t="shared" si="442"/>
        <v/>
      </c>
      <c r="AZ456" s="12">
        <f t="shared" ca="1" si="446"/>
        <v>456</v>
      </c>
      <c r="BA456" s="12">
        <f t="shared" ca="1" si="446"/>
        <v>456</v>
      </c>
      <c r="BB456" s="12">
        <f t="shared" ca="1" si="446"/>
        <v>456</v>
      </c>
      <c r="BC456" s="12" t="str">
        <f t="shared" ca="1" si="446"/>
        <v/>
      </c>
      <c r="BD456" s="12">
        <f t="shared" ca="1" si="446"/>
        <v>456</v>
      </c>
      <c r="BE456" s="12" t="str">
        <f t="shared" ca="1" si="443"/>
        <v/>
      </c>
      <c r="BF456" s="12" t="str">
        <f t="shared" ca="1" si="443"/>
        <v/>
      </c>
      <c r="BG456" s="12" t="e">
        <f t="shared" si="443"/>
        <v>#REF!</v>
      </c>
      <c r="BH456" s="12" t="str">
        <f t="shared" ca="1" si="443"/>
        <v/>
      </c>
      <c r="BI456" s="12" t="str">
        <f t="shared" si="443"/>
        <v/>
      </c>
    </row>
    <row r="457" spans="1:61" ht="23.25" customHeight="1" x14ac:dyDescent="0.2">
      <c r="A457" s="1">
        <f ca="1">IF(COUNTIF($D457:$L457," ")=10,"",IF(VLOOKUP(MAX($A$1:A456),$A$1:C456,3,FALSE)=0,"",MAX($A$1:A456)+1))</f>
        <v>457</v>
      </c>
      <c r="B457" s="13" t="str">
        <f>$B451</f>
        <v>Полякова Т.А.</v>
      </c>
      <c r="C457" s="2" t="str">
        <f ca="1">IF($B457="","",$R$7)</f>
        <v>Сб 28.11.20</v>
      </c>
      <c r="D457" s="23" t="str">
        <f t="shared" ref="D457:K457" ca="1" si="463">IF($B457&gt;"",IF(ISERROR(SEARCH($B457,S$7))," ",MID(S$7,FIND("%курс ",S$7,FIND($B457,S$7))+6,7)&amp;"
("&amp;MID(S$7,FIND("ауд.",S$7,FIND($B457,S$7))+4,FIND("№",S$7,FIND("ауд.",S$7,FIND($B457,S$7)))-(FIND("ауд.",S$7,FIND($B457,S$7))+4))&amp;")"),"")</f>
        <v xml:space="preserve"> </v>
      </c>
      <c r="E457" s="23" t="str">
        <f t="shared" ca="1" si="463"/>
        <v xml:space="preserve"> </v>
      </c>
      <c r="F457" s="23" t="str">
        <f t="shared" ca="1" si="463"/>
        <v xml:space="preserve"> </v>
      </c>
      <c r="G457" s="23" t="str">
        <f t="shared" ca="1" si="463"/>
        <v xml:space="preserve"> </v>
      </c>
      <c r="H457" s="23" t="str">
        <f t="shared" ca="1" si="463"/>
        <v xml:space="preserve"> </v>
      </c>
      <c r="I457" s="23" t="str">
        <f t="shared" ca="1" si="463"/>
        <v xml:space="preserve"> </v>
      </c>
      <c r="J457" s="23" t="str">
        <f t="shared" ca="1" si="463"/>
        <v xml:space="preserve"> </v>
      </c>
      <c r="K457" s="23" t="str">
        <f t="shared" ca="1" si="463"/>
        <v xml:space="preserve"> </v>
      </c>
      <c r="L457" s="23"/>
      <c r="M457" s="25"/>
      <c r="AD457" s="20" t="str">
        <f t="shared" ca="1" si="457"/>
        <v/>
      </c>
      <c r="AE457" s="20" t="str">
        <f t="shared" ca="1" si="457"/>
        <v/>
      </c>
      <c r="AF457" s="20" t="str">
        <f t="shared" ca="1" si="457"/>
        <v/>
      </c>
      <c r="AG457" s="20" t="str">
        <f t="shared" ca="1" si="457"/>
        <v/>
      </c>
      <c r="AH457" s="20" t="str">
        <f t="shared" ca="1" si="457"/>
        <v/>
      </c>
      <c r="AI457" s="20" t="str">
        <f t="shared" ca="1" si="457"/>
        <v/>
      </c>
      <c r="AJ457" s="20" t="str">
        <f t="shared" ca="1" si="457"/>
        <v/>
      </c>
      <c r="AK457" s="20" t="e">
        <f>IF(#REF!=" ","",IF(#REF!="","",CONCATENATE($C457," ",#REF!," ",MID(#REF!,10,5))))</f>
        <v>#REF!</v>
      </c>
      <c r="AL457" s="20" t="str">
        <f t="shared" ca="1" si="458"/>
        <v/>
      </c>
      <c r="AM457" s="20" t="str">
        <f t="shared" si="458"/>
        <v/>
      </c>
      <c r="AN457" s="11" t="str">
        <f t="shared" ca="1" si="455"/>
        <v>Полякова</v>
      </c>
      <c r="AO457" s="10" t="str">
        <f t="shared" ca="1" si="445"/>
        <v/>
      </c>
      <c r="AP457" s="10" t="str">
        <f t="shared" ca="1" si="445"/>
        <v/>
      </c>
      <c r="AQ457" s="10" t="str">
        <f t="shared" ca="1" si="445"/>
        <v/>
      </c>
      <c r="AR457" s="10" t="str">
        <f t="shared" ca="1" si="445"/>
        <v/>
      </c>
      <c r="AS457" s="10" t="str">
        <f t="shared" ca="1" si="445"/>
        <v/>
      </c>
      <c r="AT457" s="10" t="str">
        <f t="shared" ca="1" si="442"/>
        <v/>
      </c>
      <c r="AU457" s="10" t="str">
        <f t="shared" ca="1" si="442"/>
        <v/>
      </c>
      <c r="AV457" s="10" t="e">
        <f t="shared" si="442"/>
        <v>#REF!</v>
      </c>
      <c r="AW457" s="10" t="str">
        <f t="shared" ca="1" si="442"/>
        <v/>
      </c>
      <c r="AX457" s="10" t="str">
        <f t="shared" si="442"/>
        <v/>
      </c>
      <c r="AZ457" s="12" t="str">
        <f t="shared" ca="1" si="446"/>
        <v/>
      </c>
      <c r="BA457" s="12" t="str">
        <f t="shared" ca="1" si="446"/>
        <v/>
      </c>
      <c r="BB457" s="12" t="str">
        <f t="shared" ca="1" si="446"/>
        <v/>
      </c>
      <c r="BC457" s="12" t="str">
        <f t="shared" ca="1" si="446"/>
        <v/>
      </c>
      <c r="BD457" s="12" t="str">
        <f t="shared" ca="1" si="446"/>
        <v/>
      </c>
      <c r="BE457" s="12" t="str">
        <f t="shared" ca="1" si="443"/>
        <v/>
      </c>
      <c r="BF457" s="12" t="str">
        <f t="shared" ca="1" si="443"/>
        <v/>
      </c>
      <c r="BG457" s="12" t="e">
        <f t="shared" si="443"/>
        <v>#REF!</v>
      </c>
      <c r="BH457" s="12" t="str">
        <f t="shared" ca="1" si="443"/>
        <v/>
      </c>
      <c r="BI457" s="12" t="str">
        <f t="shared" si="443"/>
        <v/>
      </c>
    </row>
    <row r="458" spans="1:61" ht="23.25" customHeight="1" x14ac:dyDescent="0.2">
      <c r="A458" s="1">
        <f ca="1">IF(COUNTIF($D458:$L458," ")=10,"",IF(VLOOKUP(MAX($A$1:A457),$A$1:C457,3,FALSE)=0,"",MAX($A$1:A457)+1))</f>
        <v>458</v>
      </c>
      <c r="B458" s="13" t="str">
        <f>$B451</f>
        <v>Полякова Т.А.</v>
      </c>
      <c r="C458" s="2" t="str">
        <f ca="1">IF($B458="","",$R$8)</f>
        <v>Вс 29.11.20</v>
      </c>
      <c r="D458" s="23" t="str">
        <f t="shared" ref="D458:K458" ca="1" si="464">IF($B458&gt;"",IF(ISERROR(SEARCH($B458,S$8))," ",MID(S$8,FIND("%курс ",S$8,FIND($B458,S$8))+6,7)&amp;"
("&amp;MID(S$8,FIND("ауд.",S$8,FIND($B458,S$8))+4,FIND("№",S$8,FIND("ауд.",S$8,FIND($B458,S$8)))-(FIND("ауд.",S$8,FIND($B458,S$8))+4))&amp;")"),"")</f>
        <v xml:space="preserve"> </v>
      </c>
      <c r="E458" s="23" t="str">
        <f t="shared" ca="1" si="464"/>
        <v xml:space="preserve"> </v>
      </c>
      <c r="F458" s="23" t="str">
        <f t="shared" ca="1" si="464"/>
        <v xml:space="preserve"> </v>
      </c>
      <c r="G458" s="23" t="str">
        <f t="shared" ca="1" si="464"/>
        <v xml:space="preserve"> </v>
      </c>
      <c r="H458" s="23" t="str">
        <f t="shared" ca="1" si="464"/>
        <v xml:space="preserve"> </v>
      </c>
      <c r="I458" s="23" t="str">
        <f t="shared" ca="1" si="464"/>
        <v xml:space="preserve"> </v>
      </c>
      <c r="J458" s="23" t="str">
        <f t="shared" ca="1" si="464"/>
        <v xml:space="preserve"> </v>
      </c>
      <c r="K458" s="23" t="str">
        <f t="shared" ca="1" si="464"/>
        <v xml:space="preserve"> </v>
      </c>
      <c r="L458" s="23"/>
      <c r="M458" s="17"/>
      <c r="AD458" s="20" t="str">
        <f t="shared" ca="1" si="457"/>
        <v/>
      </c>
      <c r="AE458" s="20" t="str">
        <f t="shared" ca="1" si="457"/>
        <v/>
      </c>
      <c r="AF458" s="20" t="str">
        <f t="shared" ca="1" si="457"/>
        <v/>
      </c>
      <c r="AG458" s="20" t="str">
        <f t="shared" ca="1" si="457"/>
        <v/>
      </c>
      <c r="AH458" s="20" t="str">
        <f t="shared" ca="1" si="457"/>
        <v/>
      </c>
      <c r="AI458" s="20" t="str">
        <f t="shared" ca="1" si="457"/>
        <v/>
      </c>
      <c r="AJ458" s="20" t="str">
        <f t="shared" ca="1" si="457"/>
        <v/>
      </c>
      <c r="AK458" s="20" t="e">
        <f>IF(#REF!=" ","",IF(#REF!="","",CONCATENATE($C458," ",#REF!," ",MID(#REF!,10,5))))</f>
        <v>#REF!</v>
      </c>
      <c r="AL458" s="20" t="str">
        <f t="shared" ca="1" si="458"/>
        <v/>
      </c>
      <c r="AM458" s="20" t="str">
        <f t="shared" si="458"/>
        <v/>
      </c>
      <c r="AN458" s="11" t="str">
        <f t="shared" ca="1" si="455"/>
        <v>Полякова</v>
      </c>
      <c r="AO458" s="10" t="str">
        <f t="shared" ca="1" si="445"/>
        <v/>
      </c>
      <c r="AP458" s="10" t="str">
        <f t="shared" ca="1" si="445"/>
        <v/>
      </c>
      <c r="AQ458" s="10" t="str">
        <f t="shared" ca="1" si="445"/>
        <v/>
      </c>
      <c r="AR458" s="10" t="str">
        <f t="shared" ca="1" si="445"/>
        <v/>
      </c>
      <c r="AS458" s="10" t="str">
        <f t="shared" ca="1" si="445"/>
        <v/>
      </c>
      <c r="AT458" s="10" t="str">
        <f t="shared" ca="1" si="442"/>
        <v/>
      </c>
      <c r="AU458" s="10" t="str">
        <f t="shared" ca="1" si="442"/>
        <v/>
      </c>
      <c r="AV458" s="10" t="e">
        <f t="shared" si="442"/>
        <v>#REF!</v>
      </c>
      <c r="AW458" s="10" t="str">
        <f t="shared" ca="1" si="442"/>
        <v/>
      </c>
      <c r="AX458" s="10" t="str">
        <f t="shared" si="442"/>
        <v/>
      </c>
      <c r="AZ458" s="12" t="str">
        <f t="shared" ca="1" si="446"/>
        <v/>
      </c>
      <c r="BA458" s="12" t="str">
        <f t="shared" ca="1" si="446"/>
        <v/>
      </c>
      <c r="BB458" s="12" t="str">
        <f t="shared" ca="1" si="446"/>
        <v/>
      </c>
      <c r="BC458" s="12" t="str">
        <f t="shared" ca="1" si="446"/>
        <v/>
      </c>
      <c r="BD458" s="12" t="str">
        <f t="shared" ca="1" si="446"/>
        <v/>
      </c>
      <c r="BE458" s="12" t="str">
        <f t="shared" ca="1" si="443"/>
        <v/>
      </c>
      <c r="BF458" s="12" t="str">
        <f t="shared" ca="1" si="443"/>
        <v/>
      </c>
      <c r="BG458" s="12" t="e">
        <f t="shared" si="443"/>
        <v>#REF!</v>
      </c>
      <c r="BH458" s="12" t="str">
        <f t="shared" ca="1" si="443"/>
        <v/>
      </c>
      <c r="BI458" s="12" t="str">
        <f t="shared" si="443"/>
        <v/>
      </c>
    </row>
    <row r="459" spans="1:61" ht="23.25" customHeight="1" x14ac:dyDescent="0.2">
      <c r="A459" s="1">
        <f ca="1">IF(COUNTIF($D459:$L459," ")=10,"",IF(VLOOKUP(MAX($A$1:A458),$A$1:C458,3,FALSE)=0,"",MAX($A$1:A458)+1))</f>
        <v>459</v>
      </c>
      <c r="C459" s="2"/>
      <c r="D459" s="23"/>
      <c r="E459" s="23"/>
      <c r="F459" s="23"/>
      <c r="G459" s="23"/>
      <c r="H459" s="23"/>
      <c r="I459" s="23"/>
      <c r="J459" s="23"/>
      <c r="K459" s="23"/>
      <c r="L459" s="23"/>
      <c r="M459" s="25"/>
      <c r="AD459" s="20"/>
      <c r="AE459" s="20"/>
      <c r="AF459" s="20"/>
      <c r="AG459" s="20"/>
      <c r="AH459" s="20"/>
      <c r="AI459" s="20"/>
      <c r="AJ459" s="20"/>
      <c r="AK459" s="20"/>
      <c r="AL459" s="20"/>
      <c r="AM459" s="20"/>
      <c r="AN459" s="11" t="str">
        <f t="shared" si="455"/>
        <v/>
      </c>
      <c r="AO459" s="10" t="str">
        <f t="shared" si="445"/>
        <v/>
      </c>
      <c r="AP459" s="10" t="str">
        <f t="shared" si="445"/>
        <v/>
      </c>
      <c r="AQ459" s="10" t="str">
        <f t="shared" si="445"/>
        <v/>
      </c>
      <c r="AR459" s="10" t="str">
        <f t="shared" si="445"/>
        <v/>
      </c>
      <c r="AS459" s="10" t="str">
        <f t="shared" si="445"/>
        <v/>
      </c>
      <c r="AT459" s="10" t="str">
        <f t="shared" si="442"/>
        <v/>
      </c>
      <c r="AU459" s="10" t="str">
        <f t="shared" si="442"/>
        <v/>
      </c>
      <c r="AV459" s="10" t="str">
        <f t="shared" si="442"/>
        <v/>
      </c>
      <c r="AW459" s="10" t="str">
        <f t="shared" si="442"/>
        <v/>
      </c>
      <c r="AX459" s="10" t="str">
        <f t="shared" si="442"/>
        <v/>
      </c>
      <c r="AZ459" s="12" t="str">
        <f t="shared" si="446"/>
        <v/>
      </c>
      <c r="BA459" s="12" t="str">
        <f t="shared" si="446"/>
        <v/>
      </c>
      <c r="BB459" s="12" t="str">
        <f t="shared" si="446"/>
        <v/>
      </c>
      <c r="BC459" s="12" t="str">
        <f t="shared" si="446"/>
        <v/>
      </c>
      <c r="BD459" s="12" t="str">
        <f t="shared" si="446"/>
        <v/>
      </c>
      <c r="BE459" s="12" t="str">
        <f t="shared" si="443"/>
        <v/>
      </c>
      <c r="BF459" s="12" t="str">
        <f t="shared" si="443"/>
        <v/>
      </c>
      <c r="BG459" s="12" t="str">
        <f t="shared" si="443"/>
        <v/>
      </c>
      <c r="BH459" s="12" t="str">
        <f t="shared" si="443"/>
        <v/>
      </c>
      <c r="BI459" s="12" t="str">
        <f t="shared" si="443"/>
        <v/>
      </c>
    </row>
    <row r="460" spans="1:61" ht="23.25" customHeight="1" x14ac:dyDescent="0.2">
      <c r="A460" s="1">
        <f ca="1">IF(COUNTIF($D461:$L467," ")=70,"",MAX($A$1:A459)+1)</f>
        <v>460</v>
      </c>
      <c r="B460" s="2" t="str">
        <f>IF($C460="","",$C460)</f>
        <v>Пошелов П.В.</v>
      </c>
      <c r="C460" s="3" t="str">
        <f>IF(ISERROR(VLOOKUP((ROW()-1)/9+1,'[1]Преподавательский состав'!$A$2:$B$181,2,FALSE)),"",VLOOKUP((ROW()-1)/9+1,'[1]Преподавательский состав'!$A$2:$B$181,2,FALSE))</f>
        <v>Пошелов П.В.</v>
      </c>
      <c r="D460" s="3" t="str">
        <f>IF($C460="","",T(" 8.00"))</f>
        <v xml:space="preserve"> 8.00</v>
      </c>
      <c r="E460" s="3" t="str">
        <f>IF($C460="","",T(" 9.40"))</f>
        <v xml:space="preserve"> 9.40</v>
      </c>
      <c r="F460" s="3" t="str">
        <f>IF($C460="","",T("11.20"))</f>
        <v>11.20</v>
      </c>
      <c r="G460" s="4" t="str">
        <f>IF($C460="","",T(""))</f>
        <v/>
      </c>
      <c r="H460" s="4" t="str">
        <f>IF($C460="","",T("13.30"))</f>
        <v>13.30</v>
      </c>
      <c r="I460" s="4" t="str">
        <f>IF($C460="","",T("15.10"))</f>
        <v>15.10</v>
      </c>
      <c r="J460" s="3" t="str">
        <f>IF($C460="","",T("17.00"))</f>
        <v>17.00</v>
      </c>
      <c r="K460" s="3" t="str">
        <f>IF($C460="","",T("18.40"))</f>
        <v>18.40</v>
      </c>
      <c r="L460" s="3"/>
      <c r="M460" s="25"/>
      <c r="AD460" s="20"/>
      <c r="AE460" s="20"/>
      <c r="AF460" s="20"/>
      <c r="AG460" s="20"/>
      <c r="AH460" s="20"/>
      <c r="AI460" s="20"/>
      <c r="AJ460" s="20"/>
      <c r="AK460" s="20"/>
      <c r="AL460" s="20"/>
      <c r="AM460" s="20"/>
      <c r="AN460" s="11" t="str">
        <f t="shared" si="455"/>
        <v/>
      </c>
      <c r="AO460" s="10" t="str">
        <f t="shared" si="445"/>
        <v/>
      </c>
      <c r="AP460" s="10" t="str">
        <f t="shared" si="445"/>
        <v/>
      </c>
      <c r="AQ460" s="10" t="str">
        <f t="shared" si="445"/>
        <v/>
      </c>
      <c r="AR460" s="10" t="str">
        <f t="shared" si="445"/>
        <v/>
      </c>
      <c r="AS460" s="10" t="str">
        <f t="shared" si="445"/>
        <v/>
      </c>
      <c r="AT460" s="10" t="str">
        <f t="shared" si="442"/>
        <v/>
      </c>
      <c r="AU460" s="10" t="str">
        <f t="shared" si="442"/>
        <v/>
      </c>
      <c r="AV460" s="10" t="str">
        <f t="shared" si="442"/>
        <v/>
      </c>
      <c r="AW460" s="10" t="str">
        <f t="shared" si="442"/>
        <v/>
      </c>
      <c r="AX460" s="10" t="str">
        <f t="shared" si="442"/>
        <v/>
      </c>
      <c r="AZ460" s="12" t="str">
        <f t="shared" si="446"/>
        <v/>
      </c>
      <c r="BA460" s="12" t="str">
        <f t="shared" si="446"/>
        <v/>
      </c>
      <c r="BB460" s="12" t="str">
        <f t="shared" si="446"/>
        <v/>
      </c>
      <c r="BC460" s="12" t="str">
        <f t="shared" si="446"/>
        <v/>
      </c>
      <c r="BD460" s="12" t="str">
        <f t="shared" si="446"/>
        <v/>
      </c>
      <c r="BE460" s="12" t="str">
        <f t="shared" si="443"/>
        <v/>
      </c>
      <c r="BF460" s="12" t="str">
        <f t="shared" si="443"/>
        <v/>
      </c>
      <c r="BG460" s="12" t="str">
        <f t="shared" si="443"/>
        <v/>
      </c>
      <c r="BH460" s="12" t="str">
        <f t="shared" si="443"/>
        <v/>
      </c>
      <c r="BI460" s="12" t="str">
        <f t="shared" si="443"/>
        <v/>
      </c>
    </row>
    <row r="461" spans="1:61" ht="23.25" customHeight="1" x14ac:dyDescent="0.2">
      <c r="A461" s="1">
        <f ca="1">IF(COUNTIF($D461:$L461," ")=10,"",IF(VLOOKUP(MAX($A$1:A460),$A$1:C460,3,FALSE)=0,"",MAX($A$1:A460)+1))</f>
        <v>461</v>
      </c>
      <c r="B461" s="13" t="str">
        <f>$B460</f>
        <v>Пошелов П.В.</v>
      </c>
      <c r="C461" s="2" t="str">
        <f ca="1">IF($B461="","",$R$2)</f>
        <v>Пн 23.11.20</v>
      </c>
      <c r="D461" s="14" t="str">
        <f t="shared" ref="D461:K461" ca="1" si="465">IF($B461&gt;"",IF(ISERROR(SEARCH($B461,S$2))," ",MID(S$2,FIND("%курс ",S$2,FIND($B461,S$2))+6,7)&amp;"
("&amp;MID(S$2,FIND("ауд.",S$2,FIND($B461,S$2))+4,FIND("№",S$2,FIND("ауд.",S$2,FIND($B461,S$2)))-(FIND("ауд.",S$2,FIND($B461,S$2))+4))&amp;")"),"")</f>
        <v xml:space="preserve"> </v>
      </c>
      <c r="E461" s="14" t="str">
        <f t="shared" ca="1" si="465"/>
        <v>П -9 -4
(П-206)</v>
      </c>
      <c r="F461" s="14" t="str">
        <f t="shared" ca="1" si="465"/>
        <v xml:space="preserve"> </v>
      </c>
      <c r="G461" s="14" t="str">
        <f t="shared" ca="1" si="465"/>
        <v xml:space="preserve"> </v>
      </c>
      <c r="H461" s="14" t="str">
        <f t="shared" ca="1" si="465"/>
        <v xml:space="preserve"> </v>
      </c>
      <c r="I461" s="14" t="str">
        <f t="shared" ca="1" si="465"/>
        <v xml:space="preserve"> </v>
      </c>
      <c r="J461" s="14" t="str">
        <f t="shared" ca="1" si="465"/>
        <v>П -9 -3
(ДОТ)</v>
      </c>
      <c r="K461" s="14" t="str">
        <f t="shared" ca="1" si="465"/>
        <v>П -11-2
(ДОТ)</v>
      </c>
      <c r="L461" s="14"/>
      <c r="M461" s="25"/>
      <c r="AD461" s="20" t="str">
        <f t="shared" ref="AD461:AJ467" ca="1" si="466">IF(D461=" ","",IF(D461="","",CONCATENATE($C461," ",D$1," ",MID(D461,10,5))))</f>
        <v/>
      </c>
      <c r="AE461" s="20" t="str">
        <f t="shared" ca="1" si="466"/>
        <v>Пн 23.11.20  9.40 П-206</v>
      </c>
      <c r="AF461" s="20" t="str">
        <f t="shared" ca="1" si="466"/>
        <v/>
      </c>
      <c r="AG461" s="20" t="str">
        <f t="shared" ca="1" si="466"/>
        <v/>
      </c>
      <c r="AH461" s="20" t="str">
        <f t="shared" ca="1" si="466"/>
        <v/>
      </c>
      <c r="AI461" s="20" t="str">
        <f t="shared" ca="1" si="466"/>
        <v/>
      </c>
      <c r="AJ461" s="20" t="str">
        <f t="shared" ca="1" si="466"/>
        <v>Пн 23.11.20 17.00 ДОТ)</v>
      </c>
      <c r="AK461" s="20" t="e">
        <f>IF(#REF!=" ","",IF(#REF!="","",CONCATENATE($C461," ",#REF!," ",MID(#REF!,10,5))))</f>
        <v>#REF!</v>
      </c>
      <c r="AL461" s="20" t="str">
        <f t="shared" ca="1" si="458"/>
        <v>Пн 23.11.20 18.40 ДОТ)</v>
      </c>
      <c r="AM461" s="20" t="str">
        <f t="shared" si="458"/>
        <v/>
      </c>
      <c r="AN461" s="11" t="str">
        <f t="shared" ca="1" si="455"/>
        <v>Пошелов</v>
      </c>
      <c r="AO461" s="10" t="str">
        <f t="shared" ca="1" si="445"/>
        <v/>
      </c>
      <c r="AP461" s="10" t="str">
        <f t="shared" ca="1" si="445"/>
        <v>Пн 23.11.20  9.40 П-206 Пошелов</v>
      </c>
      <c r="AQ461" s="10" t="str">
        <f t="shared" ca="1" si="445"/>
        <v/>
      </c>
      <c r="AR461" s="10" t="str">
        <f t="shared" ca="1" si="445"/>
        <v/>
      </c>
      <c r="AS461" s="10" t="str">
        <f t="shared" ca="1" si="445"/>
        <v/>
      </c>
      <c r="AT461" s="10" t="str">
        <f t="shared" ca="1" si="442"/>
        <v/>
      </c>
      <c r="AU461" s="10" t="str">
        <f t="shared" ca="1" si="442"/>
        <v>Пн 23.11.20 17.00 ДОТ) Пошелов</v>
      </c>
      <c r="AV461" s="10" t="e">
        <f t="shared" si="442"/>
        <v>#REF!</v>
      </c>
      <c r="AW461" s="10" t="str">
        <f t="shared" ca="1" si="442"/>
        <v>Пн 23.11.20 18.40 ДОТ) Пошелов</v>
      </c>
      <c r="AX461" s="10" t="str">
        <f t="shared" si="442"/>
        <v/>
      </c>
      <c r="AZ461" s="12" t="str">
        <f t="shared" ca="1" si="446"/>
        <v/>
      </c>
      <c r="BA461" s="12">
        <f t="shared" ca="1" si="446"/>
        <v>461</v>
      </c>
      <c r="BB461" s="12" t="str">
        <f t="shared" ca="1" si="446"/>
        <v/>
      </c>
      <c r="BC461" s="12" t="str">
        <f t="shared" ca="1" si="446"/>
        <v/>
      </c>
      <c r="BD461" s="12" t="str">
        <f t="shared" ca="1" si="446"/>
        <v/>
      </c>
      <c r="BE461" s="12" t="str">
        <f t="shared" ca="1" si="443"/>
        <v/>
      </c>
      <c r="BF461" s="12">
        <f t="shared" ca="1" si="443"/>
        <v>461</v>
      </c>
      <c r="BG461" s="12" t="e">
        <f t="shared" si="443"/>
        <v>#REF!</v>
      </c>
      <c r="BH461" s="12">
        <f t="shared" ca="1" si="443"/>
        <v>461</v>
      </c>
      <c r="BI461" s="12" t="str">
        <f t="shared" si="443"/>
        <v/>
      </c>
    </row>
    <row r="462" spans="1:61" ht="23.25" customHeight="1" x14ac:dyDescent="0.2">
      <c r="A462" s="1">
        <f ca="1">IF(COUNTIF($D462:$L462," ")=10,"",IF(VLOOKUP(MAX($A$1:A461),$A$1:C461,3,FALSE)=0,"",MAX($A$1:A461)+1))</f>
        <v>462</v>
      </c>
      <c r="B462" s="13" t="str">
        <f>$B460</f>
        <v>Пошелов П.В.</v>
      </c>
      <c r="C462" s="2" t="str">
        <f ca="1">IF($B462="","",$R$3)</f>
        <v>Вт 24.11.20</v>
      </c>
      <c r="D462" s="14" t="str">
        <f t="shared" ref="D462:K462" ca="1" si="467">IF($B462&gt;"",IF(ISERROR(SEARCH($B462,S$3))," ",MID(S$3,FIND("%курс ",S$3,FIND($B462,S$3))+6,7)&amp;"
("&amp;MID(S$3,FIND("ауд.",S$3,FIND($B462,S$3))+4,FIND("№",S$3,FIND("ауд.",S$3,FIND($B462,S$3)))-(FIND("ауд.",S$3,FIND($B462,S$3))+4))&amp;")"),"")</f>
        <v xml:space="preserve"> </v>
      </c>
      <c r="E462" s="14" t="str">
        <f t="shared" ca="1" si="467"/>
        <v xml:space="preserve"> </v>
      </c>
      <c r="F462" s="14" t="str">
        <f t="shared" ca="1" si="467"/>
        <v>П -9 -4
(К 103)</v>
      </c>
      <c r="G462" s="14" t="str">
        <f t="shared" ca="1" si="467"/>
        <v xml:space="preserve"> </v>
      </c>
      <c r="H462" s="14" t="str">
        <f t="shared" ca="1" si="467"/>
        <v xml:space="preserve"> </v>
      </c>
      <c r="I462" s="14" t="str">
        <f t="shared" ca="1" si="467"/>
        <v xml:space="preserve"> </v>
      </c>
      <c r="J462" s="14" t="str">
        <f t="shared" ca="1" si="467"/>
        <v>П -11-2
(ДОТ)</v>
      </c>
      <c r="K462" s="14" t="str">
        <f t="shared" ca="1" si="467"/>
        <v xml:space="preserve"> </v>
      </c>
      <c r="L462" s="14"/>
      <c r="M462" s="25"/>
      <c r="AD462" s="20" t="str">
        <f t="shared" ca="1" si="466"/>
        <v/>
      </c>
      <c r="AE462" s="20" t="str">
        <f t="shared" ca="1" si="466"/>
        <v/>
      </c>
      <c r="AF462" s="20" t="str">
        <f t="shared" ca="1" si="466"/>
        <v>Вт 24.11.20 11.20 К 103</v>
      </c>
      <c r="AG462" s="20" t="str">
        <f t="shared" ca="1" si="466"/>
        <v/>
      </c>
      <c r="AH462" s="20" t="str">
        <f t="shared" ca="1" si="466"/>
        <v/>
      </c>
      <c r="AI462" s="20" t="str">
        <f t="shared" ca="1" si="466"/>
        <v/>
      </c>
      <c r="AJ462" s="20" t="str">
        <f t="shared" ca="1" si="466"/>
        <v>Вт 24.11.20 17.00 ДОТ)</v>
      </c>
      <c r="AK462" s="20" t="e">
        <f>IF(#REF!=" ","",IF(#REF!="","",CONCATENATE($C462," ",#REF!," ",MID(#REF!,10,5))))</f>
        <v>#REF!</v>
      </c>
      <c r="AL462" s="20" t="str">
        <f t="shared" ca="1" si="458"/>
        <v/>
      </c>
      <c r="AM462" s="20" t="str">
        <f t="shared" si="458"/>
        <v/>
      </c>
      <c r="AN462" s="11" t="str">
        <f t="shared" ca="1" si="455"/>
        <v>Пошелов</v>
      </c>
      <c r="AO462" s="10" t="str">
        <f t="shared" ca="1" si="445"/>
        <v/>
      </c>
      <c r="AP462" s="10" t="str">
        <f t="shared" ca="1" si="445"/>
        <v/>
      </c>
      <c r="AQ462" s="10" t="str">
        <f t="shared" ca="1" si="445"/>
        <v>Вт 24.11.20 11.20 К 103 Пошелов</v>
      </c>
      <c r="AR462" s="10" t="str">
        <f t="shared" ca="1" si="445"/>
        <v/>
      </c>
      <c r="AS462" s="10" t="str">
        <f t="shared" ca="1" si="445"/>
        <v/>
      </c>
      <c r="AT462" s="10" t="str">
        <f t="shared" ca="1" si="442"/>
        <v/>
      </c>
      <c r="AU462" s="10" t="str">
        <f t="shared" ca="1" si="442"/>
        <v>Вт 24.11.20 17.00 ДОТ) Пошелов</v>
      </c>
      <c r="AV462" s="10" t="e">
        <f t="shared" si="442"/>
        <v>#REF!</v>
      </c>
      <c r="AW462" s="10" t="str">
        <f t="shared" ca="1" si="442"/>
        <v/>
      </c>
      <c r="AX462" s="10" t="str">
        <f t="shared" si="442"/>
        <v/>
      </c>
      <c r="AZ462" s="12" t="str">
        <f t="shared" ca="1" si="446"/>
        <v/>
      </c>
      <c r="BA462" s="12" t="str">
        <f t="shared" ca="1" si="446"/>
        <v/>
      </c>
      <c r="BB462" s="12">
        <f t="shared" ca="1" si="446"/>
        <v>462</v>
      </c>
      <c r="BC462" s="12" t="str">
        <f t="shared" ca="1" si="446"/>
        <v/>
      </c>
      <c r="BD462" s="12" t="str">
        <f t="shared" ca="1" si="446"/>
        <v/>
      </c>
      <c r="BE462" s="12" t="str">
        <f t="shared" ca="1" si="443"/>
        <v/>
      </c>
      <c r="BF462" s="12">
        <f t="shared" ca="1" si="443"/>
        <v>462</v>
      </c>
      <c r="BG462" s="12" t="e">
        <f t="shared" si="443"/>
        <v>#REF!</v>
      </c>
      <c r="BH462" s="12" t="str">
        <f t="shared" ca="1" si="443"/>
        <v/>
      </c>
      <c r="BI462" s="12" t="str">
        <f t="shared" si="443"/>
        <v/>
      </c>
    </row>
    <row r="463" spans="1:61" ht="23.25" customHeight="1" x14ac:dyDescent="0.2">
      <c r="A463" s="1">
        <f ca="1">IF(COUNTIF($D463:$L463," ")=10,"",IF(VLOOKUP(MAX($A$1:A462),$A$1:C462,3,FALSE)=0,"",MAX($A$1:A462)+1))</f>
        <v>463</v>
      </c>
      <c r="B463" s="13" t="str">
        <f>$B460</f>
        <v>Пошелов П.В.</v>
      </c>
      <c r="C463" s="2" t="str">
        <f ca="1">IF($B463="","",$R$4)</f>
        <v>Ср 25.11.20</v>
      </c>
      <c r="D463" s="14" t="str">
        <f t="shared" ref="D463:K463" ca="1" si="468">IF($B463&gt;"",IF(ISERROR(SEARCH($B463,S$4))," ",MID(S$4,FIND("%курс ",S$4,FIND($B463,S$4))+6,7)&amp;"
("&amp;MID(S$4,FIND("ауд.",S$4,FIND($B463,S$4))+4,FIND("№",S$4,FIND("ауд.",S$4,FIND($B463,S$4)))-(FIND("ауд.",S$4,FIND($B463,S$4))+4))&amp;")"),"")</f>
        <v xml:space="preserve"> </v>
      </c>
      <c r="E463" s="14" t="str">
        <f t="shared" ca="1" si="468"/>
        <v xml:space="preserve"> </v>
      </c>
      <c r="F463" s="14" t="str">
        <f t="shared" ca="1" si="468"/>
        <v xml:space="preserve"> </v>
      </c>
      <c r="G463" s="14" t="str">
        <f t="shared" ca="1" si="468"/>
        <v xml:space="preserve"> </v>
      </c>
      <c r="H463" s="14" t="str">
        <f t="shared" ca="1" si="468"/>
        <v xml:space="preserve"> </v>
      </c>
      <c r="I463" s="14" t="str">
        <f t="shared" ca="1" si="468"/>
        <v xml:space="preserve"> </v>
      </c>
      <c r="J463" s="14" t="str">
        <f t="shared" ca="1" si="468"/>
        <v xml:space="preserve"> </v>
      </c>
      <c r="K463" s="14" t="str">
        <f t="shared" ca="1" si="468"/>
        <v>П -9 -3
(ДОТ)</v>
      </c>
      <c r="L463" s="14"/>
      <c r="M463" s="25"/>
      <c r="AD463" s="20" t="str">
        <f t="shared" ca="1" si="466"/>
        <v/>
      </c>
      <c r="AE463" s="20" t="str">
        <f t="shared" ca="1" si="466"/>
        <v/>
      </c>
      <c r="AF463" s="20" t="str">
        <f t="shared" ca="1" si="466"/>
        <v/>
      </c>
      <c r="AG463" s="20" t="str">
        <f t="shared" ca="1" si="466"/>
        <v/>
      </c>
      <c r="AH463" s="20" t="str">
        <f t="shared" ca="1" si="466"/>
        <v/>
      </c>
      <c r="AI463" s="20" t="str">
        <f t="shared" ca="1" si="466"/>
        <v/>
      </c>
      <c r="AJ463" s="20" t="str">
        <f t="shared" ca="1" si="466"/>
        <v/>
      </c>
      <c r="AK463" s="20" t="e">
        <f>IF(#REF!=" ","",IF(#REF!="","",CONCATENATE($C463," ",#REF!," ",MID(#REF!,10,5))))</f>
        <v>#REF!</v>
      </c>
      <c r="AL463" s="20" t="str">
        <f t="shared" ca="1" si="458"/>
        <v>Ср 25.11.20 18.40 ДОТ)</v>
      </c>
      <c r="AM463" s="20" t="str">
        <f t="shared" si="458"/>
        <v/>
      </c>
      <c r="AN463" s="11" t="str">
        <f t="shared" ca="1" si="455"/>
        <v>Пошелов</v>
      </c>
      <c r="AO463" s="10" t="str">
        <f t="shared" ca="1" si="445"/>
        <v/>
      </c>
      <c r="AP463" s="10" t="str">
        <f t="shared" ca="1" si="445"/>
        <v/>
      </c>
      <c r="AQ463" s="10" t="str">
        <f t="shared" ca="1" si="445"/>
        <v/>
      </c>
      <c r="AR463" s="10" t="str">
        <f t="shared" ca="1" si="445"/>
        <v/>
      </c>
      <c r="AS463" s="10" t="str">
        <f t="shared" ca="1" si="445"/>
        <v/>
      </c>
      <c r="AT463" s="10" t="str">
        <f t="shared" ca="1" si="442"/>
        <v/>
      </c>
      <c r="AU463" s="10" t="str">
        <f t="shared" ca="1" si="442"/>
        <v/>
      </c>
      <c r="AV463" s="10" t="e">
        <f t="shared" si="442"/>
        <v>#REF!</v>
      </c>
      <c r="AW463" s="10" t="str">
        <f t="shared" ca="1" si="442"/>
        <v>Ср 25.11.20 18.40 ДОТ) Пошелов</v>
      </c>
      <c r="AX463" s="10" t="str">
        <f t="shared" si="442"/>
        <v/>
      </c>
      <c r="AZ463" s="12" t="str">
        <f t="shared" ca="1" si="446"/>
        <v/>
      </c>
      <c r="BA463" s="12" t="str">
        <f t="shared" ca="1" si="446"/>
        <v/>
      </c>
      <c r="BB463" s="12" t="str">
        <f t="shared" ca="1" si="446"/>
        <v/>
      </c>
      <c r="BC463" s="12" t="str">
        <f t="shared" ca="1" si="446"/>
        <v/>
      </c>
      <c r="BD463" s="12" t="str">
        <f t="shared" ca="1" si="446"/>
        <v/>
      </c>
      <c r="BE463" s="12" t="str">
        <f t="shared" ca="1" si="443"/>
        <v/>
      </c>
      <c r="BF463" s="12" t="str">
        <f t="shared" ca="1" si="443"/>
        <v/>
      </c>
      <c r="BG463" s="12" t="e">
        <f t="shared" si="443"/>
        <v>#REF!</v>
      </c>
      <c r="BH463" s="12">
        <f t="shared" ca="1" si="443"/>
        <v>463</v>
      </c>
      <c r="BI463" s="12" t="str">
        <f t="shared" si="443"/>
        <v/>
      </c>
    </row>
    <row r="464" spans="1:61" ht="23.25" customHeight="1" x14ac:dyDescent="0.2">
      <c r="A464" s="1">
        <f ca="1">IF(COUNTIF($D464:$L464," ")=10,"",IF(VLOOKUP(MAX($A$1:A463),$A$1:C463,3,FALSE)=0,"",MAX($A$1:A463)+1))</f>
        <v>464</v>
      </c>
      <c r="B464" s="13" t="str">
        <f>$B460</f>
        <v>Пошелов П.В.</v>
      </c>
      <c r="C464" s="2" t="str">
        <f ca="1">IF($B464="","",$R$5)</f>
        <v>Чт 26.11.20</v>
      </c>
      <c r="D464" s="23" t="str">
        <f t="shared" ref="D464:K464" ca="1" si="469">IF($B464&gt;"",IF(ISERROR(SEARCH($B464,S$5))," ",MID(S$5,FIND("%курс ",S$5,FIND($B464,S$5))+6,7)&amp;"
("&amp;MID(S$5,FIND("ауд.",S$5,FIND($B464,S$5))+4,FIND("№",S$5,FIND("ауд.",S$5,FIND($B464,S$5)))-(FIND("ауд.",S$5,FIND($B464,S$5))+4))&amp;")"),"")</f>
        <v xml:space="preserve"> </v>
      </c>
      <c r="E464" s="23" t="str">
        <f t="shared" ca="1" si="469"/>
        <v xml:space="preserve"> </v>
      </c>
      <c r="F464" s="23" t="str">
        <f t="shared" ca="1" si="469"/>
        <v xml:space="preserve"> </v>
      </c>
      <c r="G464" s="23" t="str">
        <f t="shared" ca="1" si="469"/>
        <v xml:space="preserve"> </v>
      </c>
      <c r="H464" s="23" t="str">
        <f t="shared" ca="1" si="469"/>
        <v xml:space="preserve"> </v>
      </c>
      <c r="I464" s="23" t="str">
        <f t="shared" ca="1" si="469"/>
        <v xml:space="preserve"> </v>
      </c>
      <c r="J464" s="23" t="str">
        <f t="shared" ca="1" si="469"/>
        <v xml:space="preserve"> </v>
      </c>
      <c r="K464" s="23" t="str">
        <f t="shared" ca="1" si="469"/>
        <v>П -11-2
(ДОТ)</v>
      </c>
      <c r="L464" s="23"/>
      <c r="M464" s="25"/>
      <c r="AD464" s="20" t="str">
        <f t="shared" ca="1" si="466"/>
        <v/>
      </c>
      <c r="AE464" s="20" t="str">
        <f t="shared" ca="1" si="466"/>
        <v/>
      </c>
      <c r="AF464" s="20" t="str">
        <f t="shared" ca="1" si="466"/>
        <v/>
      </c>
      <c r="AG464" s="20" t="str">
        <f t="shared" ca="1" si="466"/>
        <v/>
      </c>
      <c r="AH464" s="20" t="str">
        <f t="shared" ca="1" si="466"/>
        <v/>
      </c>
      <c r="AI464" s="20" t="str">
        <f t="shared" ca="1" si="466"/>
        <v/>
      </c>
      <c r="AJ464" s="20" t="str">
        <f t="shared" ca="1" si="466"/>
        <v/>
      </c>
      <c r="AK464" s="20" t="e">
        <f>IF(#REF!=" ","",IF(#REF!="","",CONCATENATE($C464," ",#REF!," ",MID(#REF!,10,5))))</f>
        <v>#REF!</v>
      </c>
      <c r="AL464" s="20" t="str">
        <f t="shared" ca="1" si="458"/>
        <v>Чт 26.11.20 18.40 ДОТ)</v>
      </c>
      <c r="AM464" s="20" t="str">
        <f t="shared" si="458"/>
        <v/>
      </c>
      <c r="AN464" s="11" t="str">
        <f t="shared" ca="1" si="455"/>
        <v>Пошелов</v>
      </c>
      <c r="AO464" s="10" t="str">
        <f t="shared" ca="1" si="445"/>
        <v/>
      </c>
      <c r="AP464" s="10" t="str">
        <f t="shared" ca="1" si="445"/>
        <v/>
      </c>
      <c r="AQ464" s="10" t="str">
        <f t="shared" ca="1" si="445"/>
        <v/>
      </c>
      <c r="AR464" s="10" t="str">
        <f t="shared" ca="1" si="445"/>
        <v/>
      </c>
      <c r="AS464" s="10" t="str">
        <f t="shared" ca="1" si="445"/>
        <v/>
      </c>
      <c r="AT464" s="10" t="str">
        <f t="shared" ca="1" si="442"/>
        <v/>
      </c>
      <c r="AU464" s="10" t="str">
        <f t="shared" ca="1" si="442"/>
        <v/>
      </c>
      <c r="AV464" s="10" t="e">
        <f t="shared" si="442"/>
        <v>#REF!</v>
      </c>
      <c r="AW464" s="10" t="str">
        <f t="shared" ca="1" si="442"/>
        <v>Чт 26.11.20 18.40 ДОТ) Пошелов</v>
      </c>
      <c r="AX464" s="10" t="str">
        <f t="shared" si="442"/>
        <v/>
      </c>
      <c r="AZ464" s="12" t="str">
        <f t="shared" ca="1" si="446"/>
        <v/>
      </c>
      <c r="BA464" s="12" t="str">
        <f t="shared" ca="1" si="446"/>
        <v/>
      </c>
      <c r="BB464" s="12" t="str">
        <f t="shared" ca="1" si="446"/>
        <v/>
      </c>
      <c r="BC464" s="12" t="str">
        <f t="shared" ca="1" si="446"/>
        <v/>
      </c>
      <c r="BD464" s="12" t="str">
        <f t="shared" ca="1" si="446"/>
        <v/>
      </c>
      <c r="BE464" s="12" t="str">
        <f t="shared" ca="1" si="443"/>
        <v/>
      </c>
      <c r="BF464" s="12" t="str">
        <f t="shared" ca="1" si="443"/>
        <v/>
      </c>
      <c r="BG464" s="12" t="e">
        <f t="shared" si="443"/>
        <v>#REF!</v>
      </c>
      <c r="BH464" s="12">
        <f t="shared" ca="1" si="443"/>
        <v>464</v>
      </c>
      <c r="BI464" s="12" t="str">
        <f t="shared" si="443"/>
        <v/>
      </c>
    </row>
    <row r="465" spans="1:61" ht="23.25" customHeight="1" x14ac:dyDescent="0.2">
      <c r="A465" s="1">
        <f ca="1">IF(COUNTIF($D465:$L465," ")=10,"",IF(VLOOKUP(MAX($A$1:A464),$A$1:C464,3,FALSE)=0,"",MAX($A$1:A464)+1))</f>
        <v>465</v>
      </c>
      <c r="B465" s="13" t="str">
        <f>$B460</f>
        <v>Пошелов П.В.</v>
      </c>
      <c r="C465" s="2" t="str">
        <f ca="1">IF($B465="","",$R$6)</f>
        <v>Пт 27.11.20</v>
      </c>
      <c r="D465" s="23" t="str">
        <f t="shared" ref="D465:K465" ca="1" si="470">IF($B465&gt;"",IF(ISERROR(SEARCH($B465,S$6))," ",MID(S$6,FIND("%курс ",S$6,FIND($B465,S$6))+6,7)&amp;"
("&amp;MID(S$6,FIND("ауд.",S$6,FIND($B465,S$6))+4,FIND("№",S$6,FIND("ауд.",S$6,FIND($B465,S$6)))-(FIND("ауд.",S$6,FIND($B465,S$6))+4))&amp;")"),"")</f>
        <v xml:space="preserve"> </v>
      </c>
      <c r="E465" s="23" t="str">
        <f t="shared" ca="1" si="470"/>
        <v xml:space="preserve"> </v>
      </c>
      <c r="F465" s="23" t="str">
        <f t="shared" ca="1" si="470"/>
        <v>П -9 -4
(П-407)</v>
      </c>
      <c r="G465" s="23" t="str">
        <f t="shared" ca="1" si="470"/>
        <v xml:space="preserve"> </v>
      </c>
      <c r="H465" s="23" t="str">
        <f t="shared" ca="1" si="470"/>
        <v xml:space="preserve"> </v>
      </c>
      <c r="I465" s="23" t="str">
        <f t="shared" ca="1" si="470"/>
        <v>П -9 -3
(ДОТ)</v>
      </c>
      <c r="J465" s="23" t="str">
        <f t="shared" ca="1" si="470"/>
        <v>П -11-2
(ДОТ)</v>
      </c>
      <c r="K465" s="23" t="str">
        <f t="shared" ca="1" si="470"/>
        <v>П -9 -3
(ДОТ)</v>
      </c>
      <c r="L465" s="23"/>
      <c r="M465" s="25"/>
      <c r="AD465" s="20" t="str">
        <f t="shared" ca="1" si="466"/>
        <v/>
      </c>
      <c r="AE465" s="20" t="str">
        <f t="shared" ca="1" si="466"/>
        <v/>
      </c>
      <c r="AF465" s="20" t="str">
        <f t="shared" ca="1" si="466"/>
        <v>Пт 27.11.20 11.20 П-407</v>
      </c>
      <c r="AG465" s="20" t="str">
        <f t="shared" ca="1" si="466"/>
        <v/>
      </c>
      <c r="AH465" s="20" t="str">
        <f t="shared" ca="1" si="466"/>
        <v/>
      </c>
      <c r="AI465" s="20" t="str">
        <f t="shared" ca="1" si="466"/>
        <v>Пт 27.11.20 15.10 ДОТ)</v>
      </c>
      <c r="AJ465" s="20" t="str">
        <f t="shared" ca="1" si="466"/>
        <v>Пт 27.11.20 17.00 ДОТ)</v>
      </c>
      <c r="AK465" s="20" t="e">
        <f>IF(#REF!=" ","",IF(#REF!="","",CONCATENATE($C465," ",#REF!," ",MID(#REF!,10,5))))</f>
        <v>#REF!</v>
      </c>
      <c r="AL465" s="20" t="str">
        <f t="shared" ca="1" si="458"/>
        <v>Пт 27.11.20 18.40 ДОТ)</v>
      </c>
      <c r="AM465" s="20" t="str">
        <f t="shared" si="458"/>
        <v/>
      </c>
      <c r="AN465" s="11" t="str">
        <f t="shared" ca="1" si="455"/>
        <v>Пошелов</v>
      </c>
      <c r="AO465" s="10" t="str">
        <f t="shared" ca="1" si="445"/>
        <v/>
      </c>
      <c r="AP465" s="10" t="str">
        <f t="shared" ca="1" si="445"/>
        <v/>
      </c>
      <c r="AQ465" s="10" t="str">
        <f t="shared" ca="1" si="445"/>
        <v>Пт 27.11.20 11.20 П-407 Пошелов</v>
      </c>
      <c r="AR465" s="10" t="str">
        <f t="shared" ca="1" si="445"/>
        <v/>
      </c>
      <c r="AS465" s="10" t="str">
        <f t="shared" ca="1" si="445"/>
        <v/>
      </c>
      <c r="AT465" s="10" t="str">
        <f t="shared" ca="1" si="442"/>
        <v>Пт 27.11.20 15.10 ДОТ) Пошелов</v>
      </c>
      <c r="AU465" s="10" t="str">
        <f t="shared" ca="1" si="442"/>
        <v>Пт 27.11.20 17.00 ДОТ) Пошелов</v>
      </c>
      <c r="AV465" s="10" t="e">
        <f t="shared" si="442"/>
        <v>#REF!</v>
      </c>
      <c r="AW465" s="10" t="str">
        <f t="shared" ca="1" si="442"/>
        <v>Пт 27.11.20 18.40 ДОТ) Пошелов</v>
      </c>
      <c r="AX465" s="10" t="str">
        <f t="shared" si="442"/>
        <v/>
      </c>
      <c r="AZ465" s="12" t="str">
        <f t="shared" ca="1" si="446"/>
        <v/>
      </c>
      <c r="BA465" s="12" t="str">
        <f t="shared" ca="1" si="446"/>
        <v/>
      </c>
      <c r="BB465" s="12">
        <f t="shared" ca="1" si="446"/>
        <v>465</v>
      </c>
      <c r="BC465" s="12" t="str">
        <f t="shared" ca="1" si="446"/>
        <v/>
      </c>
      <c r="BD465" s="12" t="str">
        <f t="shared" ca="1" si="446"/>
        <v/>
      </c>
      <c r="BE465" s="12">
        <f t="shared" ca="1" si="443"/>
        <v>465</v>
      </c>
      <c r="BF465" s="12">
        <f t="shared" ca="1" si="443"/>
        <v>465</v>
      </c>
      <c r="BG465" s="12" t="e">
        <f t="shared" si="443"/>
        <v>#REF!</v>
      </c>
      <c r="BH465" s="12">
        <f t="shared" ca="1" si="443"/>
        <v>465</v>
      </c>
      <c r="BI465" s="12" t="str">
        <f t="shared" si="443"/>
        <v/>
      </c>
    </row>
    <row r="466" spans="1:61" ht="23.25" customHeight="1" x14ac:dyDescent="0.2">
      <c r="A466" s="1">
        <f ca="1">IF(COUNTIF($D466:$L466," ")=10,"",IF(VLOOKUP(MAX($A$1:A465),$A$1:C465,3,FALSE)=0,"",MAX($A$1:A465)+1))</f>
        <v>466</v>
      </c>
      <c r="B466" s="13" t="str">
        <f>$B460</f>
        <v>Пошелов П.В.</v>
      </c>
      <c r="C466" s="2" t="str">
        <f ca="1">IF($B466="","",$R$7)</f>
        <v>Сб 28.11.20</v>
      </c>
      <c r="D466" s="23" t="str">
        <f t="shared" ref="D466:K466" ca="1" si="471">IF($B466&gt;"",IF(ISERROR(SEARCH($B466,S$7))," ",MID(S$7,FIND("%курс ",S$7,FIND($B466,S$7))+6,7)&amp;"
("&amp;MID(S$7,FIND("ауд.",S$7,FIND($B466,S$7))+4,FIND("№",S$7,FIND("ауд.",S$7,FIND($B466,S$7)))-(FIND("ауд.",S$7,FIND($B466,S$7))+4))&amp;")"),"")</f>
        <v xml:space="preserve"> </v>
      </c>
      <c r="E466" s="23" t="str">
        <f t="shared" ca="1" si="471"/>
        <v xml:space="preserve"> </v>
      </c>
      <c r="F466" s="23" t="str">
        <f t="shared" ca="1" si="471"/>
        <v xml:space="preserve"> </v>
      </c>
      <c r="G466" s="23" t="str">
        <f t="shared" ca="1" si="471"/>
        <v xml:space="preserve"> </v>
      </c>
      <c r="H466" s="23" t="str">
        <f t="shared" ca="1" si="471"/>
        <v xml:space="preserve"> </v>
      </c>
      <c r="I466" s="23" t="str">
        <f t="shared" ca="1" si="471"/>
        <v xml:space="preserve"> </v>
      </c>
      <c r="J466" s="23" t="str">
        <f t="shared" ca="1" si="471"/>
        <v xml:space="preserve"> </v>
      </c>
      <c r="K466" s="23" t="str">
        <f t="shared" ca="1" si="471"/>
        <v xml:space="preserve"> </v>
      </c>
      <c r="L466" s="23"/>
      <c r="M466" s="17"/>
      <c r="AD466" s="20" t="str">
        <f t="shared" ca="1" si="466"/>
        <v/>
      </c>
      <c r="AE466" s="20" t="str">
        <f t="shared" ca="1" si="466"/>
        <v/>
      </c>
      <c r="AF466" s="20" t="str">
        <f t="shared" ca="1" si="466"/>
        <v/>
      </c>
      <c r="AG466" s="20" t="str">
        <f t="shared" ca="1" si="466"/>
        <v/>
      </c>
      <c r="AH466" s="20" t="str">
        <f t="shared" ca="1" si="466"/>
        <v/>
      </c>
      <c r="AI466" s="20" t="str">
        <f t="shared" ca="1" si="466"/>
        <v/>
      </c>
      <c r="AJ466" s="20" t="str">
        <f t="shared" ca="1" si="466"/>
        <v/>
      </c>
      <c r="AK466" s="20" t="e">
        <f>IF(#REF!=" ","",IF(#REF!="","",CONCATENATE($C466," ",#REF!," ",MID(#REF!,10,5))))</f>
        <v>#REF!</v>
      </c>
      <c r="AL466" s="20" t="str">
        <f t="shared" ca="1" si="458"/>
        <v/>
      </c>
      <c r="AM466" s="20" t="str">
        <f t="shared" si="458"/>
        <v/>
      </c>
      <c r="AN466" s="11" t="str">
        <f t="shared" ca="1" si="455"/>
        <v>Пошелов</v>
      </c>
      <c r="AO466" s="10" t="str">
        <f t="shared" ca="1" si="445"/>
        <v/>
      </c>
      <c r="AP466" s="10" t="str">
        <f t="shared" ca="1" si="445"/>
        <v/>
      </c>
      <c r="AQ466" s="10" t="str">
        <f t="shared" ca="1" si="445"/>
        <v/>
      </c>
      <c r="AR466" s="10" t="str">
        <f t="shared" ca="1" si="445"/>
        <v/>
      </c>
      <c r="AS466" s="10" t="str">
        <f t="shared" ca="1" si="445"/>
        <v/>
      </c>
      <c r="AT466" s="10" t="str">
        <f t="shared" ca="1" si="442"/>
        <v/>
      </c>
      <c r="AU466" s="10" t="str">
        <f t="shared" ca="1" si="442"/>
        <v/>
      </c>
      <c r="AV466" s="10" t="e">
        <f t="shared" si="442"/>
        <v>#REF!</v>
      </c>
      <c r="AW466" s="10" t="str">
        <f t="shared" ca="1" si="442"/>
        <v/>
      </c>
      <c r="AX466" s="10" t="str">
        <f t="shared" si="442"/>
        <v/>
      </c>
      <c r="AZ466" s="12" t="str">
        <f t="shared" ca="1" si="446"/>
        <v/>
      </c>
      <c r="BA466" s="12" t="str">
        <f t="shared" ca="1" si="446"/>
        <v/>
      </c>
      <c r="BB466" s="12" t="str">
        <f t="shared" ca="1" si="446"/>
        <v/>
      </c>
      <c r="BC466" s="12" t="str">
        <f t="shared" ca="1" si="446"/>
        <v/>
      </c>
      <c r="BD466" s="12" t="str">
        <f t="shared" ca="1" si="446"/>
        <v/>
      </c>
      <c r="BE466" s="12" t="str">
        <f t="shared" ca="1" si="443"/>
        <v/>
      </c>
      <c r="BF466" s="12" t="str">
        <f t="shared" ca="1" si="443"/>
        <v/>
      </c>
      <c r="BG466" s="12" t="e">
        <f t="shared" si="443"/>
        <v>#REF!</v>
      </c>
      <c r="BH466" s="12" t="str">
        <f t="shared" ca="1" si="443"/>
        <v/>
      </c>
      <c r="BI466" s="12" t="str">
        <f t="shared" si="443"/>
        <v/>
      </c>
    </row>
    <row r="467" spans="1:61" ht="23.25" customHeight="1" x14ac:dyDescent="0.2">
      <c r="A467" s="1">
        <f ca="1">IF(COUNTIF($D467:$L467," ")=10,"",IF(VLOOKUP(MAX($A$1:A466),$A$1:C466,3,FALSE)=0,"",MAX($A$1:A466)+1))</f>
        <v>467</v>
      </c>
      <c r="B467" s="13" t="str">
        <f>$B460</f>
        <v>Пошелов П.В.</v>
      </c>
      <c r="C467" s="2" t="str">
        <f ca="1">IF($B467="","",$R$8)</f>
        <v>Вс 29.11.20</v>
      </c>
      <c r="D467" s="23" t="str">
        <f t="shared" ref="D467:K467" ca="1" si="472">IF($B467&gt;"",IF(ISERROR(SEARCH($B467,S$8))," ",MID(S$8,FIND("%курс ",S$8,FIND($B467,S$8))+6,7)&amp;"
("&amp;MID(S$8,FIND("ауд.",S$8,FIND($B467,S$8))+4,FIND("№",S$8,FIND("ауд.",S$8,FIND($B467,S$8)))-(FIND("ауд.",S$8,FIND($B467,S$8))+4))&amp;")"),"")</f>
        <v xml:space="preserve"> </v>
      </c>
      <c r="E467" s="23" t="str">
        <f t="shared" ca="1" si="472"/>
        <v xml:space="preserve"> </v>
      </c>
      <c r="F467" s="23" t="str">
        <f t="shared" ca="1" si="472"/>
        <v xml:space="preserve"> </v>
      </c>
      <c r="G467" s="23" t="str">
        <f t="shared" ca="1" si="472"/>
        <v xml:space="preserve"> </v>
      </c>
      <c r="H467" s="23" t="str">
        <f t="shared" ca="1" si="472"/>
        <v xml:space="preserve"> </v>
      </c>
      <c r="I467" s="23" t="str">
        <f t="shared" ca="1" si="472"/>
        <v xml:space="preserve"> </v>
      </c>
      <c r="J467" s="23" t="str">
        <f t="shared" ca="1" si="472"/>
        <v xml:space="preserve"> </v>
      </c>
      <c r="K467" s="23" t="str">
        <f t="shared" ca="1" si="472"/>
        <v xml:space="preserve"> </v>
      </c>
      <c r="L467" s="23"/>
      <c r="M467" s="25"/>
      <c r="AD467" s="20" t="str">
        <f t="shared" ca="1" si="466"/>
        <v/>
      </c>
      <c r="AE467" s="20" t="str">
        <f t="shared" ca="1" si="466"/>
        <v/>
      </c>
      <c r="AF467" s="20" t="str">
        <f t="shared" ca="1" si="466"/>
        <v/>
      </c>
      <c r="AG467" s="20" t="str">
        <f t="shared" ca="1" si="466"/>
        <v/>
      </c>
      <c r="AH467" s="20" t="str">
        <f t="shared" ca="1" si="466"/>
        <v/>
      </c>
      <c r="AI467" s="20" t="str">
        <f t="shared" ca="1" si="466"/>
        <v/>
      </c>
      <c r="AJ467" s="20" t="str">
        <f t="shared" ca="1" si="466"/>
        <v/>
      </c>
      <c r="AK467" s="20" t="e">
        <f>IF(#REF!=" ","",IF(#REF!="","",CONCATENATE($C467," ",#REF!," ",MID(#REF!,10,5))))</f>
        <v>#REF!</v>
      </c>
      <c r="AL467" s="20" t="str">
        <f t="shared" ca="1" si="458"/>
        <v/>
      </c>
      <c r="AM467" s="20" t="str">
        <f t="shared" si="458"/>
        <v/>
      </c>
      <c r="AN467" s="11" t="str">
        <f t="shared" ca="1" si="455"/>
        <v>Пошелов</v>
      </c>
      <c r="AO467" s="10" t="str">
        <f t="shared" ca="1" si="445"/>
        <v/>
      </c>
      <c r="AP467" s="10" t="str">
        <f t="shared" ca="1" si="445"/>
        <v/>
      </c>
      <c r="AQ467" s="10" t="str">
        <f t="shared" ca="1" si="445"/>
        <v/>
      </c>
      <c r="AR467" s="10" t="str">
        <f t="shared" ca="1" si="445"/>
        <v/>
      </c>
      <c r="AS467" s="10" t="str">
        <f t="shared" ca="1" si="445"/>
        <v/>
      </c>
      <c r="AT467" s="10" t="str">
        <f t="shared" ca="1" si="442"/>
        <v/>
      </c>
      <c r="AU467" s="10" t="str">
        <f t="shared" ca="1" si="442"/>
        <v/>
      </c>
      <c r="AV467" s="10" t="e">
        <f t="shared" si="442"/>
        <v>#REF!</v>
      </c>
      <c r="AW467" s="10" t="str">
        <f t="shared" ca="1" si="442"/>
        <v/>
      </c>
      <c r="AX467" s="10" t="str">
        <f t="shared" si="442"/>
        <v/>
      </c>
      <c r="AZ467" s="12" t="str">
        <f t="shared" ca="1" si="446"/>
        <v/>
      </c>
      <c r="BA467" s="12" t="str">
        <f t="shared" ca="1" si="446"/>
        <v/>
      </c>
      <c r="BB467" s="12" t="str">
        <f t="shared" ca="1" si="446"/>
        <v/>
      </c>
      <c r="BC467" s="12" t="str">
        <f t="shared" ca="1" si="446"/>
        <v/>
      </c>
      <c r="BD467" s="12" t="str">
        <f t="shared" ca="1" si="446"/>
        <v/>
      </c>
      <c r="BE467" s="12" t="str">
        <f t="shared" ca="1" si="443"/>
        <v/>
      </c>
      <c r="BF467" s="12" t="str">
        <f t="shared" ca="1" si="443"/>
        <v/>
      </c>
      <c r="BG467" s="12" t="e">
        <f t="shared" si="443"/>
        <v>#REF!</v>
      </c>
      <c r="BH467" s="12" t="str">
        <f t="shared" ca="1" si="443"/>
        <v/>
      </c>
      <c r="BI467" s="12" t="str">
        <f t="shared" si="443"/>
        <v/>
      </c>
    </row>
    <row r="468" spans="1:61" ht="23.25" customHeight="1" x14ac:dyDescent="0.2">
      <c r="A468" s="1">
        <f ca="1">IF(COUNTIF($D468:$L468," ")=10,"",IF(VLOOKUP(MAX($A$1:A467),$A$1:C467,3,FALSE)=0,"",MAX($A$1:A467)+1))</f>
        <v>468</v>
      </c>
      <c r="C468" s="2"/>
      <c r="D468" s="23"/>
      <c r="E468" s="23"/>
      <c r="F468" s="23"/>
      <c r="G468" s="23"/>
      <c r="H468" s="23"/>
      <c r="I468" s="23"/>
      <c r="J468" s="23"/>
      <c r="K468" s="23"/>
      <c r="L468" s="23"/>
      <c r="M468" s="25"/>
      <c r="AD468" s="20"/>
      <c r="AE468" s="20"/>
      <c r="AF468" s="20"/>
      <c r="AG468" s="20"/>
      <c r="AH468" s="20"/>
      <c r="AI468" s="20"/>
      <c r="AJ468" s="20"/>
      <c r="AK468" s="20"/>
      <c r="AL468" s="20"/>
      <c r="AM468" s="20"/>
      <c r="AN468" s="11" t="str">
        <f t="shared" si="455"/>
        <v/>
      </c>
      <c r="AO468" s="10" t="str">
        <f t="shared" si="445"/>
        <v/>
      </c>
      <c r="AP468" s="10" t="str">
        <f t="shared" si="445"/>
        <v/>
      </c>
      <c r="AQ468" s="10" t="str">
        <f t="shared" si="445"/>
        <v/>
      </c>
      <c r="AR468" s="10" t="str">
        <f t="shared" si="445"/>
        <v/>
      </c>
      <c r="AS468" s="10" t="str">
        <f t="shared" si="445"/>
        <v/>
      </c>
      <c r="AT468" s="10" t="str">
        <f t="shared" si="442"/>
        <v/>
      </c>
      <c r="AU468" s="10" t="str">
        <f t="shared" si="442"/>
        <v/>
      </c>
      <c r="AV468" s="10" t="str">
        <f t="shared" si="442"/>
        <v/>
      </c>
      <c r="AW468" s="10" t="str">
        <f t="shared" si="442"/>
        <v/>
      </c>
      <c r="AX468" s="10" t="str">
        <f t="shared" si="442"/>
        <v/>
      </c>
      <c r="AZ468" s="12" t="str">
        <f t="shared" si="446"/>
        <v/>
      </c>
      <c r="BA468" s="12" t="str">
        <f t="shared" si="446"/>
        <v/>
      </c>
      <c r="BB468" s="12" t="str">
        <f t="shared" si="446"/>
        <v/>
      </c>
      <c r="BC468" s="12" t="str">
        <f t="shared" si="446"/>
        <v/>
      </c>
      <c r="BD468" s="12" t="str">
        <f t="shared" si="446"/>
        <v/>
      </c>
      <c r="BE468" s="12" t="str">
        <f t="shared" si="443"/>
        <v/>
      </c>
      <c r="BF468" s="12" t="str">
        <f t="shared" si="443"/>
        <v/>
      </c>
      <c r="BG468" s="12" t="str">
        <f t="shared" si="443"/>
        <v/>
      </c>
      <c r="BH468" s="12" t="str">
        <f t="shared" si="443"/>
        <v/>
      </c>
      <c r="BI468" s="12" t="str">
        <f t="shared" si="443"/>
        <v/>
      </c>
    </row>
    <row r="469" spans="1:61" ht="23.25" customHeight="1" x14ac:dyDescent="0.2">
      <c r="A469" s="1">
        <f ca="1">IF(COUNTIF($D470:$L476," ")=70,"",MAX($A$1:A468)+1)</f>
        <v>469</v>
      </c>
      <c r="B469" s="2" t="str">
        <f>IF($C469="","",$C469)</f>
        <v>Пошиванюк Л.Ю.</v>
      </c>
      <c r="C469" s="3" t="str">
        <f>IF(ISERROR(VLOOKUP((ROW()-1)/9+1,'[1]Преподавательский состав'!$A$2:$B$181,2,FALSE)),"",VLOOKUP((ROW()-1)/9+1,'[1]Преподавательский состав'!$A$2:$B$181,2,FALSE))</f>
        <v>Пошиванюк Л.Ю.</v>
      </c>
      <c r="D469" s="3" t="str">
        <f>IF($C469="","",T(" 8.00"))</f>
        <v xml:space="preserve"> 8.00</v>
      </c>
      <c r="E469" s="3" t="str">
        <f>IF($C469="","",T(" 9.40"))</f>
        <v xml:space="preserve"> 9.40</v>
      </c>
      <c r="F469" s="3" t="str">
        <f>IF($C469="","",T("11.20"))</f>
        <v>11.20</v>
      </c>
      <c r="G469" s="4" t="str">
        <f>IF($C469="","",T(""))</f>
        <v/>
      </c>
      <c r="H469" s="4" t="str">
        <f>IF($C469="","",T("13.30"))</f>
        <v>13.30</v>
      </c>
      <c r="I469" s="4" t="str">
        <f>IF($C469="","",T("15.10"))</f>
        <v>15.10</v>
      </c>
      <c r="J469" s="3" t="str">
        <f>IF($C469="","",T("17.00"))</f>
        <v>17.00</v>
      </c>
      <c r="K469" s="3" t="str">
        <f>IF($C469="","",T("18.40"))</f>
        <v>18.40</v>
      </c>
      <c r="L469" s="3"/>
      <c r="M469" s="25"/>
      <c r="AD469" s="20"/>
      <c r="AE469" s="20"/>
      <c r="AF469" s="20"/>
      <c r="AG469" s="20"/>
      <c r="AH469" s="20"/>
      <c r="AI469" s="20"/>
      <c r="AJ469" s="20"/>
      <c r="AK469" s="20"/>
      <c r="AL469" s="20"/>
      <c r="AM469" s="20"/>
      <c r="AN469" s="11" t="str">
        <f t="shared" si="455"/>
        <v/>
      </c>
      <c r="AO469" s="10" t="str">
        <f t="shared" si="445"/>
        <v/>
      </c>
      <c r="AP469" s="10" t="str">
        <f t="shared" si="445"/>
        <v/>
      </c>
      <c r="AQ469" s="10" t="str">
        <f t="shared" si="445"/>
        <v/>
      </c>
      <c r="AR469" s="10" t="str">
        <f t="shared" si="445"/>
        <v/>
      </c>
      <c r="AS469" s="10" t="str">
        <f t="shared" si="445"/>
        <v/>
      </c>
      <c r="AT469" s="10" t="str">
        <f t="shared" si="442"/>
        <v/>
      </c>
      <c r="AU469" s="10" t="str">
        <f t="shared" si="442"/>
        <v/>
      </c>
      <c r="AV469" s="10" t="str">
        <f t="shared" si="442"/>
        <v/>
      </c>
      <c r="AW469" s="10" t="str">
        <f t="shared" si="442"/>
        <v/>
      </c>
      <c r="AX469" s="10" t="str">
        <f t="shared" si="442"/>
        <v/>
      </c>
      <c r="AZ469" s="12" t="str">
        <f t="shared" si="446"/>
        <v/>
      </c>
      <c r="BA469" s="12" t="str">
        <f t="shared" si="446"/>
        <v/>
      </c>
      <c r="BB469" s="12" t="str">
        <f t="shared" si="446"/>
        <v/>
      </c>
      <c r="BC469" s="12" t="str">
        <f t="shared" si="446"/>
        <v/>
      </c>
      <c r="BD469" s="12" t="str">
        <f t="shared" si="446"/>
        <v/>
      </c>
      <c r="BE469" s="12" t="str">
        <f t="shared" si="443"/>
        <v/>
      </c>
      <c r="BF469" s="12" t="str">
        <f t="shared" si="443"/>
        <v/>
      </c>
      <c r="BG469" s="12" t="str">
        <f t="shared" si="443"/>
        <v/>
      </c>
      <c r="BH469" s="12" t="str">
        <f t="shared" si="443"/>
        <v/>
      </c>
      <c r="BI469" s="12" t="str">
        <f t="shared" si="443"/>
        <v/>
      </c>
    </row>
    <row r="470" spans="1:61" ht="23.25" customHeight="1" x14ac:dyDescent="0.2">
      <c r="A470" s="1">
        <f ca="1">IF(COUNTIF($D470:$L470," ")=10,"",IF(VLOOKUP(MAX($A$1:A469),$A$1:C469,3,FALSE)=0,"",MAX($A$1:A469)+1))</f>
        <v>470</v>
      </c>
      <c r="B470" s="13" t="str">
        <f>$B469</f>
        <v>Пошиванюк Л.Ю.</v>
      </c>
      <c r="C470" s="2" t="str">
        <f ca="1">IF($B470="","",$R$2)</f>
        <v>Пн 23.11.20</v>
      </c>
      <c r="D470" s="14" t="str">
        <f t="shared" ref="D470:K470" ca="1" si="473">IF($B470&gt;"",IF(ISERROR(SEARCH($B470,S$2))," ",MID(S$2,FIND("%курс ",S$2,FIND($B470,S$2))+6,7)&amp;"
("&amp;MID(S$2,FIND("ауд.",S$2,FIND($B470,S$2))+4,FIND("№",S$2,FIND("ауд.",S$2,FIND($B470,S$2)))-(FIND("ауд.",S$2,FIND($B470,S$2))+4))&amp;")"),"")</f>
        <v>СА -9-3
(ДОТ)</v>
      </c>
      <c r="E470" s="14" t="str">
        <f t="shared" ca="1" si="473"/>
        <v>СА -9-3
(ДОТ)</v>
      </c>
      <c r="F470" s="14" t="str">
        <f t="shared" ca="1" si="473"/>
        <v>СА-11-2
(ДОТ)</v>
      </c>
      <c r="G470" s="14" t="str">
        <f t="shared" ca="1" si="473"/>
        <v xml:space="preserve"> </v>
      </c>
      <c r="H470" s="14" t="str">
        <f t="shared" ca="1" si="473"/>
        <v xml:space="preserve"> </v>
      </c>
      <c r="I470" s="14" t="str">
        <f t="shared" ca="1" si="473"/>
        <v xml:space="preserve"> </v>
      </c>
      <c r="J470" s="14" t="str">
        <f t="shared" ca="1" si="473"/>
        <v xml:space="preserve"> </v>
      </c>
      <c r="K470" s="14" t="str">
        <f t="shared" ca="1" si="473"/>
        <v xml:space="preserve"> </v>
      </c>
      <c r="L470" s="14"/>
      <c r="M470" s="25"/>
      <c r="AD470" s="20" t="str">
        <f t="shared" ref="AD470:AJ476" ca="1" si="474">IF(D470=" ","",IF(D470="","",CONCATENATE($C470," ",D$1," ",MID(D470,10,5))))</f>
        <v>Пн 23.11.20  8.00 ДОТ)</v>
      </c>
      <c r="AE470" s="20" t="str">
        <f t="shared" ca="1" si="474"/>
        <v>Пн 23.11.20  9.40 ДОТ)</v>
      </c>
      <c r="AF470" s="20" t="str">
        <f t="shared" ca="1" si="474"/>
        <v>Пн 23.11.20 11.20 ДОТ)</v>
      </c>
      <c r="AG470" s="20" t="str">
        <f t="shared" ca="1" si="474"/>
        <v/>
      </c>
      <c r="AH470" s="20" t="str">
        <f t="shared" ca="1" si="474"/>
        <v/>
      </c>
      <c r="AI470" s="20" t="str">
        <f t="shared" ca="1" si="474"/>
        <v/>
      </c>
      <c r="AJ470" s="20" t="str">
        <f t="shared" ca="1" si="474"/>
        <v/>
      </c>
      <c r="AK470" s="20" t="e">
        <f>IF(#REF!=" ","",IF(#REF!="","",CONCATENATE($C470," ",#REF!," ",MID(#REF!,10,5))))</f>
        <v>#REF!</v>
      </c>
      <c r="AL470" s="20" t="str">
        <f t="shared" ca="1" si="458"/>
        <v/>
      </c>
      <c r="AM470" s="20" t="str">
        <f t="shared" si="458"/>
        <v/>
      </c>
      <c r="AN470" s="11" t="str">
        <f t="shared" ca="1" si="455"/>
        <v>Пошиванюк</v>
      </c>
      <c r="AO470" s="10" t="str">
        <f t="shared" ca="1" si="445"/>
        <v>Пн 23.11.20  8.00 ДОТ) Пошиванюк</v>
      </c>
      <c r="AP470" s="10" t="str">
        <f t="shared" ca="1" si="445"/>
        <v>Пн 23.11.20  9.40 ДОТ) Пошиванюк</v>
      </c>
      <c r="AQ470" s="10" t="str">
        <f t="shared" ca="1" si="445"/>
        <v>Пн 23.11.20 11.20 ДОТ) Пошиванюк</v>
      </c>
      <c r="AR470" s="10" t="str">
        <f t="shared" ca="1" si="445"/>
        <v/>
      </c>
      <c r="AS470" s="10" t="str">
        <f t="shared" ca="1" si="445"/>
        <v/>
      </c>
      <c r="AT470" s="10" t="str">
        <f t="shared" ca="1" si="442"/>
        <v/>
      </c>
      <c r="AU470" s="10" t="str">
        <f t="shared" ca="1" si="442"/>
        <v/>
      </c>
      <c r="AV470" s="10" t="e">
        <f t="shared" si="442"/>
        <v>#REF!</v>
      </c>
      <c r="AW470" s="10" t="str">
        <f t="shared" ca="1" si="442"/>
        <v/>
      </c>
      <c r="AX470" s="10" t="str">
        <f t="shared" si="442"/>
        <v/>
      </c>
      <c r="AZ470" s="12">
        <f t="shared" ca="1" si="446"/>
        <v>470</v>
      </c>
      <c r="BA470" s="12">
        <f t="shared" ca="1" si="446"/>
        <v>470</v>
      </c>
      <c r="BB470" s="12">
        <f t="shared" ca="1" si="446"/>
        <v>470</v>
      </c>
      <c r="BC470" s="12" t="str">
        <f t="shared" ca="1" si="446"/>
        <v/>
      </c>
      <c r="BD470" s="12" t="str">
        <f t="shared" ca="1" si="446"/>
        <v/>
      </c>
      <c r="BE470" s="12" t="str">
        <f t="shared" ca="1" si="443"/>
        <v/>
      </c>
      <c r="BF470" s="12" t="str">
        <f t="shared" ca="1" si="443"/>
        <v/>
      </c>
      <c r="BG470" s="12" t="e">
        <f t="shared" si="443"/>
        <v>#REF!</v>
      </c>
      <c r="BH470" s="12" t="str">
        <f t="shared" ca="1" si="443"/>
        <v/>
      </c>
      <c r="BI470" s="12" t="str">
        <f t="shared" si="443"/>
        <v/>
      </c>
    </row>
    <row r="471" spans="1:61" ht="23.25" customHeight="1" x14ac:dyDescent="0.2">
      <c r="A471" s="1">
        <f ca="1">IF(COUNTIF($D471:$L471," ")=10,"",IF(VLOOKUP(MAX($A$1:A470),$A$1:C470,3,FALSE)=0,"",MAX($A$1:A470)+1))</f>
        <v>471</v>
      </c>
      <c r="B471" s="13" t="str">
        <f>$B469</f>
        <v>Пошиванюк Л.Ю.</v>
      </c>
      <c r="C471" s="2" t="str">
        <f ca="1">IF($B471="","",$R$3)</f>
        <v>Вт 24.11.20</v>
      </c>
      <c r="D471" s="14" t="str">
        <f t="shared" ref="D471:K471" ca="1" si="475">IF($B471&gt;"",IF(ISERROR(SEARCH($B471,S$3))," ",MID(S$3,FIND("%курс ",S$3,FIND($B471,S$3))+6,7)&amp;"
("&amp;MID(S$3,FIND("ауд.",S$3,FIND($B471,S$3))+4,FIND("№",S$3,FIND("ауд.",S$3,FIND($B471,S$3)))-(FIND("ауд.",S$3,FIND($B471,S$3))+4))&amp;")"),"")</f>
        <v>СА -9-3
(ДОТ)</v>
      </c>
      <c r="E471" s="14" t="str">
        <f t="shared" ca="1" si="475"/>
        <v>СА -9-3
(ДОТ)</v>
      </c>
      <c r="F471" s="14" t="str">
        <f t="shared" ca="1" si="475"/>
        <v>СА-11-2
(ДОТ)</v>
      </c>
      <c r="G471" s="14" t="str">
        <f t="shared" ca="1" si="475"/>
        <v xml:space="preserve"> </v>
      </c>
      <c r="H471" s="14" t="str">
        <f t="shared" ca="1" si="475"/>
        <v>С -11-2
(ДОТ)</v>
      </c>
      <c r="I471" s="14" t="str">
        <f t="shared" ca="1" si="475"/>
        <v xml:space="preserve"> </v>
      </c>
      <c r="J471" s="14" t="str">
        <f t="shared" ca="1" si="475"/>
        <v xml:space="preserve"> </v>
      </c>
      <c r="K471" s="14" t="str">
        <f t="shared" ca="1" si="475"/>
        <v xml:space="preserve"> </v>
      </c>
      <c r="L471" s="14"/>
      <c r="M471" s="25"/>
      <c r="AD471" s="20" t="str">
        <f t="shared" ca="1" si="474"/>
        <v>Вт 24.11.20  8.00 ДОТ)</v>
      </c>
      <c r="AE471" s="20" t="str">
        <f t="shared" ca="1" si="474"/>
        <v>Вт 24.11.20  9.40 ДОТ)</v>
      </c>
      <c r="AF471" s="20" t="str">
        <f t="shared" ca="1" si="474"/>
        <v>Вт 24.11.20 11.20 ДОТ)</v>
      </c>
      <c r="AG471" s="20" t="str">
        <f t="shared" ca="1" si="474"/>
        <v/>
      </c>
      <c r="AH471" s="20" t="str">
        <f t="shared" ca="1" si="474"/>
        <v>Вт 24.11.20 13.30 ДОТ)</v>
      </c>
      <c r="AI471" s="20" t="str">
        <f t="shared" ca="1" si="474"/>
        <v/>
      </c>
      <c r="AJ471" s="20" t="str">
        <f t="shared" ca="1" si="474"/>
        <v/>
      </c>
      <c r="AK471" s="20" t="e">
        <f>IF(#REF!=" ","",IF(#REF!="","",CONCATENATE($C471," ",#REF!," ",MID(#REF!,10,5))))</f>
        <v>#REF!</v>
      </c>
      <c r="AL471" s="20" t="str">
        <f t="shared" ca="1" si="458"/>
        <v/>
      </c>
      <c r="AM471" s="20" t="str">
        <f t="shared" si="458"/>
        <v/>
      </c>
      <c r="AN471" s="11" t="str">
        <f t="shared" ca="1" si="455"/>
        <v>Пошиванюк</v>
      </c>
      <c r="AO471" s="10" t="str">
        <f t="shared" ca="1" si="445"/>
        <v>Вт 24.11.20  8.00 ДОТ) Пошиванюк</v>
      </c>
      <c r="AP471" s="10" t="str">
        <f t="shared" ca="1" si="445"/>
        <v>Вт 24.11.20  9.40 ДОТ) Пошиванюк</v>
      </c>
      <c r="AQ471" s="10" t="str">
        <f t="shared" ca="1" si="445"/>
        <v>Вт 24.11.20 11.20 ДОТ) Пошиванюк</v>
      </c>
      <c r="AR471" s="10" t="str">
        <f t="shared" ca="1" si="445"/>
        <v/>
      </c>
      <c r="AS471" s="10" t="str">
        <f t="shared" ca="1" si="445"/>
        <v>Вт 24.11.20 13.30 ДОТ) Пошиванюк</v>
      </c>
      <c r="AT471" s="10" t="str">
        <f t="shared" ca="1" si="442"/>
        <v/>
      </c>
      <c r="AU471" s="10" t="str">
        <f t="shared" ca="1" si="442"/>
        <v/>
      </c>
      <c r="AV471" s="10" t="e">
        <f t="shared" si="442"/>
        <v>#REF!</v>
      </c>
      <c r="AW471" s="10" t="str">
        <f t="shared" ca="1" si="442"/>
        <v/>
      </c>
      <c r="AX471" s="10" t="str">
        <f t="shared" si="442"/>
        <v/>
      </c>
      <c r="AZ471" s="12">
        <f t="shared" ca="1" si="446"/>
        <v>471</v>
      </c>
      <c r="BA471" s="12">
        <f t="shared" ca="1" si="446"/>
        <v>471</v>
      </c>
      <c r="BB471" s="12">
        <f t="shared" ca="1" si="446"/>
        <v>471</v>
      </c>
      <c r="BC471" s="12" t="str">
        <f t="shared" ca="1" si="446"/>
        <v/>
      </c>
      <c r="BD471" s="12">
        <f t="shared" ca="1" si="446"/>
        <v>471</v>
      </c>
      <c r="BE471" s="12" t="str">
        <f t="shared" ca="1" si="443"/>
        <v/>
      </c>
      <c r="BF471" s="12" t="str">
        <f t="shared" ca="1" si="443"/>
        <v/>
      </c>
      <c r="BG471" s="12" t="e">
        <f t="shared" si="443"/>
        <v>#REF!</v>
      </c>
      <c r="BH471" s="12" t="str">
        <f t="shared" ca="1" si="443"/>
        <v/>
      </c>
      <c r="BI471" s="12" t="str">
        <f t="shared" si="443"/>
        <v/>
      </c>
    </row>
    <row r="472" spans="1:61" ht="23.25" customHeight="1" x14ac:dyDescent="0.2">
      <c r="A472" s="1">
        <f ca="1">IF(COUNTIF($D472:$L472," ")=10,"",IF(VLOOKUP(MAX($A$1:A471),$A$1:C471,3,FALSE)=0,"",MAX($A$1:A471)+1))</f>
        <v>472</v>
      </c>
      <c r="B472" s="13" t="str">
        <f>$B469</f>
        <v>Пошиванюк Л.Ю.</v>
      </c>
      <c r="C472" s="2" t="str">
        <f ca="1">IF($B472="","",$R$4)</f>
        <v>Ср 25.11.20</v>
      </c>
      <c r="D472" s="14" t="str">
        <f t="shared" ref="D472:K472" ca="1" si="476">IF($B472&gt;"",IF(ISERROR(SEARCH($B472,S$4))," ",MID(S$4,FIND("%курс ",S$4,FIND($B472,S$4))+6,7)&amp;"
("&amp;MID(S$4,FIND("ауд.",S$4,FIND($B472,S$4))+4,FIND("№",S$4,FIND("ауд.",S$4,FIND($B472,S$4)))-(FIND("ауд.",S$4,FIND($B472,S$4))+4))&amp;")"),"")</f>
        <v>СА -9-3
(ДОТ)</v>
      </c>
      <c r="E472" s="14" t="str">
        <f t="shared" ca="1" si="476"/>
        <v>СА-11-2
(ДОТ)</v>
      </c>
      <c r="F472" s="14" t="str">
        <f t="shared" ca="1" si="476"/>
        <v>СА-11-2
(ДОТ)</v>
      </c>
      <c r="G472" s="14" t="str">
        <f t="shared" ca="1" si="476"/>
        <v xml:space="preserve"> </v>
      </c>
      <c r="H472" s="14" t="str">
        <f t="shared" ca="1" si="476"/>
        <v>С -11-2
(ДОТ)</v>
      </c>
      <c r="I472" s="14" t="str">
        <f t="shared" ca="1" si="476"/>
        <v xml:space="preserve"> </v>
      </c>
      <c r="J472" s="14" t="str">
        <f t="shared" ca="1" si="476"/>
        <v xml:space="preserve"> </v>
      </c>
      <c r="K472" s="14" t="str">
        <f t="shared" ca="1" si="476"/>
        <v xml:space="preserve"> </v>
      </c>
      <c r="L472" s="14"/>
      <c r="M472" s="25"/>
      <c r="AD472" s="20" t="str">
        <f t="shared" ca="1" si="474"/>
        <v>Ср 25.11.20  8.00 ДОТ)</v>
      </c>
      <c r="AE472" s="20" t="str">
        <f t="shared" ca="1" si="474"/>
        <v>Ср 25.11.20  9.40 ДОТ)</v>
      </c>
      <c r="AF472" s="20" t="str">
        <f t="shared" ca="1" si="474"/>
        <v>Ср 25.11.20 11.20 ДОТ)</v>
      </c>
      <c r="AG472" s="20" t="str">
        <f t="shared" ca="1" si="474"/>
        <v/>
      </c>
      <c r="AH472" s="20" t="str">
        <f t="shared" ca="1" si="474"/>
        <v>Ср 25.11.20 13.30 ДОТ)</v>
      </c>
      <c r="AI472" s="20" t="str">
        <f t="shared" ca="1" si="474"/>
        <v/>
      </c>
      <c r="AJ472" s="20" t="str">
        <f t="shared" ca="1" si="474"/>
        <v/>
      </c>
      <c r="AK472" s="20" t="e">
        <f>IF(#REF!=" ","",IF(#REF!="","",CONCATENATE($C472," ",#REF!," ",MID(#REF!,10,5))))</f>
        <v>#REF!</v>
      </c>
      <c r="AL472" s="20" t="str">
        <f t="shared" ca="1" si="458"/>
        <v/>
      </c>
      <c r="AM472" s="20" t="str">
        <f t="shared" si="458"/>
        <v/>
      </c>
      <c r="AN472" s="11" t="str">
        <f t="shared" ca="1" si="455"/>
        <v>Пошиванюк</v>
      </c>
      <c r="AO472" s="10" t="str">
        <f t="shared" ca="1" si="445"/>
        <v>Ср 25.11.20  8.00 ДОТ) Пошиванюк</v>
      </c>
      <c r="AP472" s="10" t="str">
        <f t="shared" ca="1" si="445"/>
        <v>Ср 25.11.20  9.40 ДОТ) Пошиванюк</v>
      </c>
      <c r="AQ472" s="10" t="str">
        <f t="shared" ca="1" si="445"/>
        <v>Ср 25.11.20 11.20 ДОТ) Пошиванюк</v>
      </c>
      <c r="AR472" s="10" t="str">
        <f t="shared" ca="1" si="445"/>
        <v/>
      </c>
      <c r="AS472" s="10" t="str">
        <f t="shared" ca="1" si="445"/>
        <v>Ср 25.11.20 13.30 ДОТ) Пошиванюк</v>
      </c>
      <c r="AT472" s="10" t="str">
        <f t="shared" ca="1" si="442"/>
        <v/>
      </c>
      <c r="AU472" s="10" t="str">
        <f t="shared" ca="1" si="442"/>
        <v/>
      </c>
      <c r="AV472" s="10" t="e">
        <f t="shared" si="442"/>
        <v>#REF!</v>
      </c>
      <c r="AW472" s="10" t="str">
        <f t="shared" ca="1" si="442"/>
        <v/>
      </c>
      <c r="AX472" s="10" t="str">
        <f t="shared" si="442"/>
        <v/>
      </c>
      <c r="AZ472" s="12">
        <f t="shared" ca="1" si="446"/>
        <v>472</v>
      </c>
      <c r="BA472" s="12">
        <f t="shared" ca="1" si="446"/>
        <v>472</v>
      </c>
      <c r="BB472" s="12">
        <f t="shared" ca="1" si="446"/>
        <v>472</v>
      </c>
      <c r="BC472" s="12" t="str">
        <f t="shared" ca="1" si="446"/>
        <v/>
      </c>
      <c r="BD472" s="12">
        <f t="shared" ca="1" si="446"/>
        <v>472</v>
      </c>
      <c r="BE472" s="12" t="str">
        <f t="shared" ca="1" si="443"/>
        <v/>
      </c>
      <c r="BF472" s="12" t="str">
        <f t="shared" ca="1" si="443"/>
        <v/>
      </c>
      <c r="BG472" s="12" t="e">
        <f t="shared" si="443"/>
        <v>#REF!</v>
      </c>
      <c r="BH472" s="12" t="str">
        <f t="shared" ca="1" si="443"/>
        <v/>
      </c>
      <c r="BI472" s="12" t="str">
        <f t="shared" si="443"/>
        <v/>
      </c>
    </row>
    <row r="473" spans="1:61" ht="23.25" customHeight="1" x14ac:dyDescent="0.2">
      <c r="A473" s="1">
        <f ca="1">IF(COUNTIF($D473:$L473," ")=10,"",IF(VLOOKUP(MAX($A$1:A472),$A$1:C472,3,FALSE)=0,"",MAX($A$1:A472)+1))</f>
        <v>473</v>
      </c>
      <c r="B473" s="13" t="str">
        <f>$B469</f>
        <v>Пошиванюк Л.Ю.</v>
      </c>
      <c r="C473" s="2" t="str">
        <f ca="1">IF($B473="","",$R$5)</f>
        <v>Чт 26.11.20</v>
      </c>
      <c r="D473" s="23" t="str">
        <f t="shared" ref="D473:K473" ca="1" si="477">IF($B473&gt;"",IF(ISERROR(SEARCH($B473,S$5))," ",MID(S$5,FIND("%курс ",S$5,FIND($B473,S$5))+6,7)&amp;"
("&amp;MID(S$5,FIND("ауд.",S$5,FIND($B473,S$5))+4,FIND("№",S$5,FIND("ауд.",S$5,FIND($B473,S$5)))-(FIND("ауд.",S$5,FIND($B473,S$5))+4))&amp;")"),"")</f>
        <v>СА -9-3
(ДОТ)</v>
      </c>
      <c r="E473" s="23" t="str">
        <f t="shared" ca="1" si="477"/>
        <v>С -11-2
(ДОТ)</v>
      </c>
      <c r="F473" s="23" t="str">
        <f t="shared" ca="1" si="477"/>
        <v>СА -9-3
(ДОТ)</v>
      </c>
      <c r="G473" s="23" t="str">
        <f t="shared" ca="1" si="477"/>
        <v xml:space="preserve"> </v>
      </c>
      <c r="H473" s="23" t="str">
        <f t="shared" ca="1" si="477"/>
        <v>СА -9-3
(ДОТ)</v>
      </c>
      <c r="I473" s="23" t="str">
        <f t="shared" ca="1" si="477"/>
        <v>С -11-2
(ДОТ)</v>
      </c>
      <c r="J473" s="23" t="str">
        <f t="shared" ca="1" si="477"/>
        <v xml:space="preserve"> </v>
      </c>
      <c r="K473" s="23" t="str">
        <f t="shared" ca="1" si="477"/>
        <v xml:space="preserve"> </v>
      </c>
      <c r="L473" s="23"/>
      <c r="M473" s="25"/>
      <c r="AD473" s="20" t="str">
        <f t="shared" ca="1" si="474"/>
        <v>Чт 26.11.20  8.00 ДОТ)</v>
      </c>
      <c r="AE473" s="20" t="str">
        <f t="shared" ca="1" si="474"/>
        <v>Чт 26.11.20  9.40 ДОТ)</v>
      </c>
      <c r="AF473" s="20" t="str">
        <f t="shared" ca="1" si="474"/>
        <v>Чт 26.11.20 11.20 ДОТ)</v>
      </c>
      <c r="AG473" s="20" t="str">
        <f t="shared" ca="1" si="474"/>
        <v/>
      </c>
      <c r="AH473" s="20" t="str">
        <f t="shared" ca="1" si="474"/>
        <v>Чт 26.11.20 13.30 ДОТ)</v>
      </c>
      <c r="AI473" s="20" t="str">
        <f t="shared" ca="1" si="474"/>
        <v>Чт 26.11.20 15.10 ДОТ)</v>
      </c>
      <c r="AJ473" s="20" t="str">
        <f t="shared" ca="1" si="474"/>
        <v/>
      </c>
      <c r="AK473" s="20" t="e">
        <f>IF(#REF!=" ","",IF(#REF!="","",CONCATENATE($C473," ",#REF!," ",MID(#REF!,10,5))))</f>
        <v>#REF!</v>
      </c>
      <c r="AL473" s="20" t="str">
        <f t="shared" ca="1" si="458"/>
        <v/>
      </c>
      <c r="AM473" s="20" t="str">
        <f t="shared" si="458"/>
        <v/>
      </c>
      <c r="AN473" s="11" t="str">
        <f t="shared" ca="1" si="455"/>
        <v>Пошиванюк</v>
      </c>
      <c r="AO473" s="10" t="str">
        <f t="shared" ca="1" si="445"/>
        <v>Чт 26.11.20  8.00 ДОТ) Пошиванюк</v>
      </c>
      <c r="AP473" s="10" t="str">
        <f t="shared" ca="1" si="445"/>
        <v>Чт 26.11.20  9.40 ДОТ) Пошиванюк</v>
      </c>
      <c r="AQ473" s="10" t="str">
        <f t="shared" ca="1" si="445"/>
        <v>Чт 26.11.20 11.20 ДОТ) Пошиванюк</v>
      </c>
      <c r="AR473" s="10" t="str">
        <f t="shared" ca="1" si="445"/>
        <v/>
      </c>
      <c r="AS473" s="10" t="str">
        <f t="shared" ca="1" si="445"/>
        <v>Чт 26.11.20 13.30 ДОТ) Пошиванюк</v>
      </c>
      <c r="AT473" s="10" t="str">
        <f t="shared" ca="1" si="442"/>
        <v>Чт 26.11.20 15.10 ДОТ) Пошиванюк</v>
      </c>
      <c r="AU473" s="10" t="str">
        <f t="shared" ca="1" si="442"/>
        <v/>
      </c>
      <c r="AV473" s="10" t="e">
        <f t="shared" si="442"/>
        <v>#REF!</v>
      </c>
      <c r="AW473" s="10" t="str">
        <f t="shared" ca="1" si="442"/>
        <v/>
      </c>
      <c r="AX473" s="10" t="str">
        <f t="shared" si="442"/>
        <v/>
      </c>
      <c r="AZ473" s="12">
        <f t="shared" ca="1" si="446"/>
        <v>473</v>
      </c>
      <c r="BA473" s="12">
        <f t="shared" ca="1" si="446"/>
        <v>473</v>
      </c>
      <c r="BB473" s="12">
        <f t="shared" ca="1" si="446"/>
        <v>473</v>
      </c>
      <c r="BC473" s="12" t="str">
        <f t="shared" ca="1" si="446"/>
        <v/>
      </c>
      <c r="BD473" s="12">
        <f t="shared" ca="1" si="446"/>
        <v>473</v>
      </c>
      <c r="BE473" s="12">
        <f t="shared" ca="1" si="443"/>
        <v>473</v>
      </c>
      <c r="BF473" s="12" t="str">
        <f t="shared" ca="1" si="443"/>
        <v/>
      </c>
      <c r="BG473" s="12" t="e">
        <f t="shared" si="443"/>
        <v>#REF!</v>
      </c>
      <c r="BH473" s="12" t="str">
        <f t="shared" ca="1" si="443"/>
        <v/>
      </c>
      <c r="BI473" s="12" t="str">
        <f t="shared" si="443"/>
        <v/>
      </c>
    </row>
    <row r="474" spans="1:61" ht="23.25" customHeight="1" x14ac:dyDescent="0.2">
      <c r="A474" s="1">
        <f ca="1">IF(COUNTIF($D474:$L474," ")=10,"",IF(VLOOKUP(MAX($A$1:A473),$A$1:C473,3,FALSE)=0,"",MAX($A$1:A473)+1))</f>
        <v>474</v>
      </c>
      <c r="B474" s="13" t="str">
        <f>$B469</f>
        <v>Пошиванюк Л.Ю.</v>
      </c>
      <c r="C474" s="2" t="str">
        <f ca="1">IF($B474="","",$R$6)</f>
        <v>Пт 27.11.20</v>
      </c>
      <c r="D474" s="23" t="str">
        <f t="shared" ref="D474:K474" ca="1" si="478">IF($B474&gt;"",IF(ISERROR(SEARCH($B474,S$6))," ",MID(S$6,FIND("%курс ",S$6,FIND($B474,S$6))+6,7)&amp;"
("&amp;MID(S$6,FIND("ауд.",S$6,FIND($B474,S$6))+4,FIND("№",S$6,FIND("ауд.",S$6,FIND($B474,S$6)))-(FIND("ауд.",S$6,FIND($B474,S$6))+4))&amp;")"),"")</f>
        <v>СА -9-3
(ДОТ)</v>
      </c>
      <c r="E474" s="23" t="str">
        <f t="shared" ca="1" si="478"/>
        <v>С -9 -3
(ДОТ)</v>
      </c>
      <c r="F474" s="23" t="str">
        <f t="shared" ca="1" si="478"/>
        <v>СА-11-2
(ДОТ)</v>
      </c>
      <c r="G474" s="23" t="str">
        <f t="shared" ca="1" si="478"/>
        <v xml:space="preserve"> </v>
      </c>
      <c r="H474" s="23" t="str">
        <f t="shared" ca="1" si="478"/>
        <v>С -11-2
(ДОТ)</v>
      </c>
      <c r="I474" s="23" t="str">
        <f t="shared" ca="1" si="478"/>
        <v>С -11-2
(ДОТ)</v>
      </c>
      <c r="J474" s="23" t="str">
        <f t="shared" ca="1" si="478"/>
        <v xml:space="preserve"> </v>
      </c>
      <c r="K474" s="23" t="str">
        <f t="shared" ca="1" si="478"/>
        <v xml:space="preserve"> </v>
      </c>
      <c r="L474" s="23"/>
      <c r="M474" s="17"/>
      <c r="AD474" s="20" t="str">
        <f t="shared" ca="1" si="474"/>
        <v>Пт 27.11.20  8.00 ДОТ)</v>
      </c>
      <c r="AE474" s="20" t="str">
        <f t="shared" ca="1" si="474"/>
        <v>Пт 27.11.20  9.40 ДОТ)</v>
      </c>
      <c r="AF474" s="20" t="str">
        <f t="shared" ca="1" si="474"/>
        <v>Пт 27.11.20 11.20 ДОТ)</v>
      </c>
      <c r="AG474" s="20" t="str">
        <f t="shared" ca="1" si="474"/>
        <v/>
      </c>
      <c r="AH474" s="20" t="str">
        <f t="shared" ca="1" si="474"/>
        <v>Пт 27.11.20 13.30 ДОТ)</v>
      </c>
      <c r="AI474" s="20" t="str">
        <f t="shared" ca="1" si="474"/>
        <v>Пт 27.11.20 15.10 ДОТ)</v>
      </c>
      <c r="AJ474" s="20" t="str">
        <f t="shared" ca="1" si="474"/>
        <v/>
      </c>
      <c r="AK474" s="20" t="e">
        <f>IF(#REF!=" ","",IF(#REF!="","",CONCATENATE($C474," ",#REF!," ",MID(#REF!,10,5))))</f>
        <v>#REF!</v>
      </c>
      <c r="AL474" s="20" t="str">
        <f t="shared" ca="1" si="458"/>
        <v/>
      </c>
      <c r="AM474" s="20" t="str">
        <f t="shared" si="458"/>
        <v/>
      </c>
      <c r="AN474" s="11" t="str">
        <f t="shared" ca="1" si="455"/>
        <v>Пошиванюк</v>
      </c>
      <c r="AO474" s="10" t="str">
        <f t="shared" ca="1" si="445"/>
        <v>Пт 27.11.20  8.00 ДОТ) Пошиванюк</v>
      </c>
      <c r="AP474" s="10" t="str">
        <f t="shared" ca="1" si="445"/>
        <v>Пт 27.11.20  9.40 ДОТ) Пошиванюк</v>
      </c>
      <c r="AQ474" s="10" t="str">
        <f t="shared" ca="1" si="445"/>
        <v>Пт 27.11.20 11.20 ДОТ) Пошиванюк</v>
      </c>
      <c r="AR474" s="10" t="str">
        <f t="shared" ca="1" si="445"/>
        <v/>
      </c>
      <c r="AS474" s="10" t="str">
        <f t="shared" ca="1" si="445"/>
        <v>Пт 27.11.20 13.30 ДОТ) Пошиванюк</v>
      </c>
      <c r="AT474" s="10" t="str">
        <f t="shared" ca="1" si="442"/>
        <v>Пт 27.11.20 15.10 ДОТ) Пошиванюк</v>
      </c>
      <c r="AU474" s="10" t="str">
        <f t="shared" ca="1" si="442"/>
        <v/>
      </c>
      <c r="AV474" s="10" t="e">
        <f t="shared" si="442"/>
        <v>#REF!</v>
      </c>
      <c r="AW474" s="10" t="str">
        <f t="shared" ca="1" si="442"/>
        <v/>
      </c>
      <c r="AX474" s="10" t="str">
        <f t="shared" si="442"/>
        <v/>
      </c>
      <c r="AZ474" s="12">
        <f t="shared" ca="1" si="446"/>
        <v>474</v>
      </c>
      <c r="BA474" s="12">
        <f t="shared" ca="1" si="446"/>
        <v>474</v>
      </c>
      <c r="BB474" s="12">
        <f t="shared" ca="1" si="446"/>
        <v>474</v>
      </c>
      <c r="BC474" s="12" t="str">
        <f t="shared" ca="1" si="446"/>
        <v/>
      </c>
      <c r="BD474" s="12">
        <f t="shared" ca="1" si="446"/>
        <v>474</v>
      </c>
      <c r="BE474" s="12">
        <f t="shared" ca="1" si="443"/>
        <v>474</v>
      </c>
      <c r="BF474" s="12" t="str">
        <f t="shared" ca="1" si="443"/>
        <v/>
      </c>
      <c r="BG474" s="12" t="e">
        <f t="shared" si="443"/>
        <v>#REF!</v>
      </c>
      <c r="BH474" s="12" t="str">
        <f t="shared" ca="1" si="443"/>
        <v/>
      </c>
      <c r="BI474" s="12" t="str">
        <f t="shared" si="443"/>
        <v/>
      </c>
    </row>
    <row r="475" spans="1:61" ht="23.25" customHeight="1" x14ac:dyDescent="0.2">
      <c r="A475" s="1">
        <f ca="1">IF(COUNTIF($D475:$L475," ")=10,"",IF(VLOOKUP(MAX($A$1:A474),$A$1:C474,3,FALSE)=0,"",MAX($A$1:A474)+1))</f>
        <v>475</v>
      </c>
      <c r="B475" s="13" t="str">
        <f>$B469</f>
        <v>Пошиванюк Л.Ю.</v>
      </c>
      <c r="C475" s="2" t="str">
        <f ca="1">IF($B475="","",$R$7)</f>
        <v>Сб 28.11.20</v>
      </c>
      <c r="D475" s="23" t="str">
        <f t="shared" ref="D475:K475" ca="1" si="479">IF($B475&gt;"",IF(ISERROR(SEARCH($B475,S$7))," ",MID(S$7,FIND("%курс ",S$7,FIND($B475,S$7))+6,7)&amp;"
("&amp;MID(S$7,FIND("ауд.",S$7,FIND($B475,S$7))+4,FIND("№",S$7,FIND("ауд.",S$7,FIND($B475,S$7)))-(FIND("ауд.",S$7,FIND($B475,S$7))+4))&amp;")"),"")</f>
        <v>СА -9-3
(ДОТ)</v>
      </c>
      <c r="E475" s="23" t="str">
        <f t="shared" ca="1" si="479"/>
        <v>С -11-2
(ДОТ)</v>
      </c>
      <c r="F475" s="23" t="str">
        <f t="shared" ca="1" si="479"/>
        <v>С -11-2
(ДОТ)</v>
      </c>
      <c r="G475" s="23" t="str">
        <f t="shared" ca="1" si="479"/>
        <v xml:space="preserve"> </v>
      </c>
      <c r="H475" s="23" t="str">
        <f t="shared" ca="1" si="479"/>
        <v xml:space="preserve"> </v>
      </c>
      <c r="I475" s="23" t="str">
        <f t="shared" ca="1" si="479"/>
        <v xml:space="preserve"> </v>
      </c>
      <c r="J475" s="23" t="str">
        <f t="shared" ca="1" si="479"/>
        <v xml:space="preserve"> </v>
      </c>
      <c r="K475" s="23" t="str">
        <f t="shared" ca="1" si="479"/>
        <v xml:space="preserve"> </v>
      </c>
      <c r="L475" s="23"/>
      <c r="M475" s="25"/>
      <c r="AD475" s="20" t="str">
        <f t="shared" ca="1" si="474"/>
        <v>Сб 28.11.20  8.00 ДОТ)</v>
      </c>
      <c r="AE475" s="20" t="str">
        <f t="shared" ca="1" si="474"/>
        <v>Сб 28.11.20  9.40 ДОТ)</v>
      </c>
      <c r="AF475" s="20" t="str">
        <f t="shared" ca="1" si="474"/>
        <v>Сб 28.11.20 11.20 ДОТ)</v>
      </c>
      <c r="AG475" s="20" t="str">
        <f t="shared" ca="1" si="474"/>
        <v/>
      </c>
      <c r="AH475" s="20" t="str">
        <f t="shared" ca="1" si="474"/>
        <v/>
      </c>
      <c r="AI475" s="20" t="str">
        <f t="shared" ca="1" si="474"/>
        <v/>
      </c>
      <c r="AJ475" s="20" t="str">
        <f t="shared" ca="1" si="474"/>
        <v/>
      </c>
      <c r="AK475" s="20" t="e">
        <f>IF(#REF!=" ","",IF(#REF!="","",CONCATENATE($C475," ",#REF!," ",MID(#REF!,10,5))))</f>
        <v>#REF!</v>
      </c>
      <c r="AL475" s="20" t="str">
        <f t="shared" ca="1" si="458"/>
        <v/>
      </c>
      <c r="AM475" s="20" t="str">
        <f t="shared" si="458"/>
        <v/>
      </c>
      <c r="AN475" s="11" t="str">
        <f t="shared" ca="1" si="455"/>
        <v>Пошиванюк</v>
      </c>
      <c r="AO475" s="10" t="str">
        <f t="shared" ca="1" si="445"/>
        <v>Сб 28.11.20  8.00 ДОТ) Пошиванюк</v>
      </c>
      <c r="AP475" s="10" t="str">
        <f t="shared" ca="1" si="445"/>
        <v>Сб 28.11.20  9.40 ДОТ) Пошиванюк</v>
      </c>
      <c r="AQ475" s="10" t="str">
        <f t="shared" ca="1" si="445"/>
        <v>Сб 28.11.20 11.20 ДОТ) Пошиванюк</v>
      </c>
      <c r="AR475" s="10" t="str">
        <f t="shared" ca="1" si="445"/>
        <v/>
      </c>
      <c r="AS475" s="10" t="str">
        <f t="shared" ca="1" si="445"/>
        <v/>
      </c>
      <c r="AT475" s="10" t="str">
        <f t="shared" ca="1" si="442"/>
        <v/>
      </c>
      <c r="AU475" s="10" t="str">
        <f t="shared" ca="1" si="442"/>
        <v/>
      </c>
      <c r="AV475" s="10" t="e">
        <f t="shared" si="442"/>
        <v>#REF!</v>
      </c>
      <c r="AW475" s="10" t="str">
        <f t="shared" ca="1" si="442"/>
        <v/>
      </c>
      <c r="AX475" s="10" t="str">
        <f t="shared" si="442"/>
        <v/>
      </c>
      <c r="AZ475" s="12">
        <f t="shared" ca="1" si="446"/>
        <v>475</v>
      </c>
      <c r="BA475" s="12">
        <f t="shared" ca="1" si="446"/>
        <v>475</v>
      </c>
      <c r="BB475" s="12">
        <f t="shared" ca="1" si="446"/>
        <v>475</v>
      </c>
      <c r="BC475" s="12" t="str">
        <f t="shared" ca="1" si="446"/>
        <v/>
      </c>
      <c r="BD475" s="12" t="str">
        <f t="shared" ca="1" si="446"/>
        <v/>
      </c>
      <c r="BE475" s="12" t="str">
        <f t="shared" ca="1" si="443"/>
        <v/>
      </c>
      <c r="BF475" s="12" t="str">
        <f t="shared" ca="1" si="443"/>
        <v/>
      </c>
      <c r="BG475" s="12" t="e">
        <f t="shared" si="443"/>
        <v>#REF!</v>
      </c>
      <c r="BH475" s="12" t="str">
        <f t="shared" ca="1" si="443"/>
        <v/>
      </c>
      <c r="BI475" s="12" t="str">
        <f t="shared" si="443"/>
        <v/>
      </c>
    </row>
    <row r="476" spans="1:61" ht="23.25" customHeight="1" x14ac:dyDescent="0.2">
      <c r="A476" s="1">
        <f ca="1">IF(COUNTIF($D476:$L476," ")=10,"",IF(VLOOKUP(MAX($A$1:A475),$A$1:C475,3,FALSE)=0,"",MAX($A$1:A475)+1))</f>
        <v>476</v>
      </c>
      <c r="B476" s="13" t="str">
        <f>$B469</f>
        <v>Пошиванюк Л.Ю.</v>
      </c>
      <c r="C476" s="2" t="str">
        <f ca="1">IF($B476="","",$R$8)</f>
        <v>Вс 29.11.20</v>
      </c>
      <c r="D476" s="23" t="str">
        <f t="shared" ref="D476:K476" ca="1" si="480">IF($B476&gt;"",IF(ISERROR(SEARCH($B476,S$8))," ",MID(S$8,FIND("%курс ",S$8,FIND($B476,S$8))+6,7)&amp;"
("&amp;MID(S$8,FIND("ауд.",S$8,FIND($B476,S$8))+4,FIND("№",S$8,FIND("ауд.",S$8,FIND($B476,S$8)))-(FIND("ауд.",S$8,FIND($B476,S$8))+4))&amp;")"),"")</f>
        <v xml:space="preserve"> </v>
      </c>
      <c r="E476" s="23" t="str">
        <f t="shared" ca="1" si="480"/>
        <v xml:space="preserve"> </v>
      </c>
      <c r="F476" s="23" t="str">
        <f t="shared" ca="1" si="480"/>
        <v xml:space="preserve"> </v>
      </c>
      <c r="G476" s="23" t="str">
        <f t="shared" ca="1" si="480"/>
        <v xml:space="preserve"> </v>
      </c>
      <c r="H476" s="23" t="str">
        <f t="shared" ca="1" si="480"/>
        <v xml:space="preserve"> </v>
      </c>
      <c r="I476" s="23" t="str">
        <f t="shared" ca="1" si="480"/>
        <v xml:space="preserve"> </v>
      </c>
      <c r="J476" s="23" t="str">
        <f t="shared" ca="1" si="480"/>
        <v xml:space="preserve"> </v>
      </c>
      <c r="K476" s="23" t="str">
        <f t="shared" ca="1" si="480"/>
        <v xml:space="preserve"> </v>
      </c>
      <c r="L476" s="23"/>
      <c r="M476" s="25"/>
      <c r="AD476" s="20" t="str">
        <f t="shared" ca="1" si="474"/>
        <v/>
      </c>
      <c r="AE476" s="20" t="str">
        <f t="shared" ca="1" si="474"/>
        <v/>
      </c>
      <c r="AF476" s="20" t="str">
        <f t="shared" ca="1" si="474"/>
        <v/>
      </c>
      <c r="AG476" s="20" t="str">
        <f t="shared" ca="1" si="474"/>
        <v/>
      </c>
      <c r="AH476" s="20" t="str">
        <f t="shared" ca="1" si="474"/>
        <v/>
      </c>
      <c r="AI476" s="20" t="str">
        <f t="shared" ca="1" si="474"/>
        <v/>
      </c>
      <c r="AJ476" s="20" t="str">
        <f t="shared" ca="1" si="474"/>
        <v/>
      </c>
      <c r="AK476" s="20" t="e">
        <f>IF(#REF!=" ","",IF(#REF!="","",CONCATENATE($C476," ",#REF!," ",MID(#REF!,10,5))))</f>
        <v>#REF!</v>
      </c>
      <c r="AL476" s="20" t="str">
        <f t="shared" ca="1" si="458"/>
        <v/>
      </c>
      <c r="AM476" s="20" t="str">
        <f t="shared" si="458"/>
        <v/>
      </c>
      <c r="AN476" s="11" t="str">
        <f t="shared" ca="1" si="455"/>
        <v>Пошиванюк</v>
      </c>
      <c r="AO476" s="10" t="str">
        <f t="shared" ca="1" si="445"/>
        <v/>
      </c>
      <c r="AP476" s="10" t="str">
        <f t="shared" ca="1" si="445"/>
        <v/>
      </c>
      <c r="AQ476" s="10" t="str">
        <f t="shared" ca="1" si="445"/>
        <v/>
      </c>
      <c r="AR476" s="10" t="str">
        <f t="shared" ca="1" si="445"/>
        <v/>
      </c>
      <c r="AS476" s="10" t="str">
        <f t="shared" ca="1" si="445"/>
        <v/>
      </c>
      <c r="AT476" s="10" t="str">
        <f t="shared" ca="1" si="442"/>
        <v/>
      </c>
      <c r="AU476" s="10" t="str">
        <f t="shared" ca="1" si="442"/>
        <v/>
      </c>
      <c r="AV476" s="10" t="e">
        <f t="shared" si="442"/>
        <v>#REF!</v>
      </c>
      <c r="AW476" s="10" t="str">
        <f t="shared" ca="1" si="442"/>
        <v/>
      </c>
      <c r="AX476" s="10" t="str">
        <f t="shared" si="442"/>
        <v/>
      </c>
      <c r="AZ476" s="12" t="str">
        <f t="shared" ca="1" si="446"/>
        <v/>
      </c>
      <c r="BA476" s="12" t="str">
        <f t="shared" ca="1" si="446"/>
        <v/>
      </c>
      <c r="BB476" s="12" t="str">
        <f t="shared" ca="1" si="446"/>
        <v/>
      </c>
      <c r="BC476" s="12" t="str">
        <f t="shared" ca="1" si="446"/>
        <v/>
      </c>
      <c r="BD476" s="12" t="str">
        <f t="shared" ca="1" si="446"/>
        <v/>
      </c>
      <c r="BE476" s="12" t="str">
        <f t="shared" ca="1" si="443"/>
        <v/>
      </c>
      <c r="BF476" s="12" t="str">
        <f t="shared" ca="1" si="443"/>
        <v/>
      </c>
      <c r="BG476" s="12" t="e">
        <f t="shared" si="443"/>
        <v>#REF!</v>
      </c>
      <c r="BH476" s="12" t="str">
        <f t="shared" ca="1" si="443"/>
        <v/>
      </c>
      <c r="BI476" s="12" t="str">
        <f t="shared" si="443"/>
        <v/>
      </c>
    </row>
    <row r="477" spans="1:61" ht="23.25" customHeight="1" x14ac:dyDescent="0.2">
      <c r="A477" s="1">
        <f ca="1">IF(COUNTIF($D477:$L477," ")=10,"",IF(VLOOKUP(MAX($A$1:A476),$A$1:C476,3,FALSE)=0,"",MAX($A$1:A476)+1))</f>
        <v>477</v>
      </c>
      <c r="C477" s="2"/>
      <c r="D477" s="23"/>
      <c r="E477" s="23"/>
      <c r="F477" s="23"/>
      <c r="G477" s="23"/>
      <c r="H477" s="23"/>
      <c r="I477" s="23"/>
      <c r="J477" s="23"/>
      <c r="K477" s="23"/>
      <c r="L477" s="23"/>
      <c r="M477" s="25"/>
      <c r="AD477" s="20"/>
      <c r="AE477" s="20"/>
      <c r="AF477" s="20"/>
      <c r="AG477" s="20"/>
      <c r="AH477" s="20"/>
      <c r="AI477" s="20"/>
      <c r="AJ477" s="20"/>
      <c r="AK477" s="20"/>
      <c r="AL477" s="20"/>
      <c r="AM477" s="20"/>
      <c r="AN477" s="11" t="str">
        <f t="shared" si="455"/>
        <v/>
      </c>
      <c r="AO477" s="10" t="str">
        <f t="shared" si="445"/>
        <v/>
      </c>
      <c r="AP477" s="10" t="str">
        <f t="shared" si="445"/>
        <v/>
      </c>
      <c r="AQ477" s="10" t="str">
        <f t="shared" si="445"/>
        <v/>
      </c>
      <c r="AR477" s="10" t="str">
        <f t="shared" si="445"/>
        <v/>
      </c>
      <c r="AS477" s="10" t="str">
        <f t="shared" si="445"/>
        <v/>
      </c>
      <c r="AT477" s="10" t="str">
        <f t="shared" si="442"/>
        <v/>
      </c>
      <c r="AU477" s="10" t="str">
        <f t="shared" si="442"/>
        <v/>
      </c>
      <c r="AV477" s="10" t="str">
        <f t="shared" si="442"/>
        <v/>
      </c>
      <c r="AW477" s="10" t="str">
        <f t="shared" si="442"/>
        <v/>
      </c>
      <c r="AX477" s="10" t="str">
        <f t="shared" si="442"/>
        <v/>
      </c>
      <c r="AZ477" s="12" t="str">
        <f t="shared" si="446"/>
        <v/>
      </c>
      <c r="BA477" s="12" t="str">
        <f t="shared" si="446"/>
        <v/>
      </c>
      <c r="BB477" s="12" t="str">
        <f t="shared" si="446"/>
        <v/>
      </c>
      <c r="BC477" s="12" t="str">
        <f t="shared" si="446"/>
        <v/>
      </c>
      <c r="BD477" s="12" t="str">
        <f t="shared" si="446"/>
        <v/>
      </c>
      <c r="BE477" s="12" t="str">
        <f t="shared" si="443"/>
        <v/>
      </c>
      <c r="BF477" s="12" t="str">
        <f t="shared" si="443"/>
        <v/>
      </c>
      <c r="BG477" s="12" t="str">
        <f t="shared" si="443"/>
        <v/>
      </c>
      <c r="BH477" s="12" t="str">
        <f t="shared" si="443"/>
        <v/>
      </c>
      <c r="BI477" s="12" t="str">
        <f t="shared" si="443"/>
        <v/>
      </c>
    </row>
    <row r="478" spans="1:61" ht="23.25" customHeight="1" x14ac:dyDescent="0.2">
      <c r="A478" s="1">
        <f ca="1">IF(COUNTIF($D479:$L485," ")=70,"",MAX($A$1:A477)+1)</f>
        <v>478</v>
      </c>
      <c r="B478" s="2" t="str">
        <f>IF($C478="","",$C478)</f>
        <v>Проскурякова Т.В.</v>
      </c>
      <c r="C478" s="3" t="str">
        <f>IF(ISERROR(VLOOKUP((ROW()-1)/9+1,'[1]Преподавательский состав'!$A$2:$B$181,2,FALSE)),"",VLOOKUP((ROW()-1)/9+1,'[1]Преподавательский состав'!$A$2:$B$181,2,FALSE))</f>
        <v>Проскурякова Т.В.</v>
      </c>
      <c r="D478" s="3" t="str">
        <f>IF($C478="","",T(" 8.00"))</f>
        <v xml:space="preserve"> 8.00</v>
      </c>
      <c r="E478" s="3" t="str">
        <f>IF($C478="","",T(" 9.40"))</f>
        <v xml:space="preserve"> 9.40</v>
      </c>
      <c r="F478" s="3" t="str">
        <f>IF($C478="","",T("11.20"))</f>
        <v>11.20</v>
      </c>
      <c r="G478" s="4" t="str">
        <f>IF($C478="","",T(""))</f>
        <v/>
      </c>
      <c r="H478" s="4" t="str">
        <f>IF($C478="","",T("13.30"))</f>
        <v>13.30</v>
      </c>
      <c r="I478" s="4" t="str">
        <f>IF($C478="","",T("15.10"))</f>
        <v>15.10</v>
      </c>
      <c r="J478" s="3" t="str">
        <f>IF($C478="","",T("17.00"))</f>
        <v>17.00</v>
      </c>
      <c r="K478" s="3" t="str">
        <f>IF($C478="","",T("18.40"))</f>
        <v>18.40</v>
      </c>
      <c r="L478" s="3"/>
      <c r="M478" s="25"/>
      <c r="AD478" s="20"/>
      <c r="AE478" s="20"/>
      <c r="AF478" s="20"/>
      <c r="AG478" s="20"/>
      <c r="AH478" s="20"/>
      <c r="AI478" s="20"/>
      <c r="AJ478" s="20"/>
      <c r="AK478" s="20"/>
      <c r="AL478" s="20"/>
      <c r="AM478" s="20"/>
      <c r="AN478" s="11" t="str">
        <f t="shared" si="455"/>
        <v/>
      </c>
      <c r="AO478" s="10" t="str">
        <f t="shared" si="445"/>
        <v/>
      </c>
      <c r="AP478" s="10" t="str">
        <f t="shared" si="445"/>
        <v/>
      </c>
      <c r="AQ478" s="10" t="str">
        <f t="shared" si="445"/>
        <v/>
      </c>
      <c r="AR478" s="10" t="str">
        <f t="shared" si="445"/>
        <v/>
      </c>
      <c r="AS478" s="10" t="str">
        <f t="shared" si="445"/>
        <v/>
      </c>
      <c r="AT478" s="10" t="str">
        <f t="shared" si="442"/>
        <v/>
      </c>
      <c r="AU478" s="10" t="str">
        <f t="shared" si="442"/>
        <v/>
      </c>
      <c r="AV478" s="10" t="str">
        <f t="shared" si="442"/>
        <v/>
      </c>
      <c r="AW478" s="10" t="str">
        <f t="shared" si="442"/>
        <v/>
      </c>
      <c r="AX478" s="10" t="str">
        <f t="shared" si="442"/>
        <v/>
      </c>
      <c r="AZ478" s="12" t="str">
        <f t="shared" si="446"/>
        <v/>
      </c>
      <c r="BA478" s="12" t="str">
        <f t="shared" si="446"/>
        <v/>
      </c>
      <c r="BB478" s="12" t="str">
        <f t="shared" si="446"/>
        <v/>
      </c>
      <c r="BC478" s="12" t="str">
        <f t="shared" si="446"/>
        <v/>
      </c>
      <c r="BD478" s="12" t="str">
        <f t="shared" si="446"/>
        <v/>
      </c>
      <c r="BE478" s="12" t="str">
        <f t="shared" si="443"/>
        <v/>
      </c>
      <c r="BF478" s="12" t="str">
        <f t="shared" si="443"/>
        <v/>
      </c>
      <c r="BG478" s="12" t="str">
        <f t="shared" si="443"/>
        <v/>
      </c>
      <c r="BH478" s="12" t="str">
        <f t="shared" si="443"/>
        <v/>
      </c>
      <c r="BI478" s="12" t="str">
        <f t="shared" si="443"/>
        <v/>
      </c>
    </row>
    <row r="479" spans="1:61" ht="23.25" customHeight="1" x14ac:dyDescent="0.2">
      <c r="A479" s="1">
        <f ca="1">IF(COUNTIF($D479:$L479," ")=10,"",IF(VLOOKUP(MAX($A$1:A478),$A$1:C478,3,FALSE)=0,"",MAX($A$1:A478)+1))</f>
        <v>479</v>
      </c>
      <c r="B479" s="13" t="str">
        <f>$B478</f>
        <v>Проскурякова Т.В.</v>
      </c>
      <c r="C479" s="2" t="str">
        <f ca="1">IF($B479="","",$R$2)</f>
        <v>Пн 23.11.20</v>
      </c>
      <c r="D479" s="14" t="str">
        <f t="shared" ref="D479:K479" ca="1" si="481">IF($B479&gt;"",IF(ISERROR(SEARCH($B479,S$2))," ",MID(S$2,FIND("%курс ",S$2,FIND($B479,S$2))+6,7)&amp;"
("&amp;MID(S$2,FIND("ауд.",S$2,FIND($B479,S$2))+4,FIND("№",S$2,FIND("ауд.",S$2,FIND($B479,S$2)))-(FIND("ауд.",S$2,FIND($B479,S$2))+4))&amp;")"),"")</f>
        <v xml:space="preserve"> </v>
      </c>
      <c r="E479" s="14" t="str">
        <f t="shared" ca="1" si="481"/>
        <v xml:space="preserve"> </v>
      </c>
      <c r="F479" s="14" t="str">
        <f t="shared" ca="1" si="481"/>
        <v>П -9 -1
(П-109)</v>
      </c>
      <c r="G479" s="14" t="str">
        <f t="shared" ca="1" si="481"/>
        <v xml:space="preserve"> </v>
      </c>
      <c r="H479" s="14" t="str">
        <f t="shared" ca="1" si="481"/>
        <v xml:space="preserve"> </v>
      </c>
      <c r="I479" s="14" t="str">
        <f t="shared" ca="1" si="481"/>
        <v>С -9 -2
(ДОТ)</v>
      </c>
      <c r="J479" s="14" t="str">
        <f t="shared" ca="1" si="481"/>
        <v>СА -9-2
(ДОТ)</v>
      </c>
      <c r="K479" s="14" t="str">
        <f t="shared" ca="1" si="481"/>
        <v>П -11-1
(П-109)</v>
      </c>
      <c r="L479" s="14"/>
      <c r="M479" s="25"/>
      <c r="AD479" s="20" t="str">
        <f t="shared" ref="AD479:AJ485" ca="1" si="482">IF(D479=" ","",IF(D479="","",CONCATENATE($C479," ",D$1," ",MID(D479,10,5))))</f>
        <v/>
      </c>
      <c r="AE479" s="20" t="str">
        <f t="shared" ca="1" si="482"/>
        <v/>
      </c>
      <c r="AF479" s="20" t="str">
        <f t="shared" ca="1" si="482"/>
        <v>Пн 23.11.20 11.20 П-109</v>
      </c>
      <c r="AG479" s="20" t="str">
        <f t="shared" ca="1" si="482"/>
        <v/>
      </c>
      <c r="AH479" s="20" t="str">
        <f t="shared" ca="1" si="482"/>
        <v/>
      </c>
      <c r="AI479" s="20" t="str">
        <f t="shared" ca="1" si="482"/>
        <v>Пн 23.11.20 15.10 ДОТ)</v>
      </c>
      <c r="AJ479" s="20" t="str">
        <f t="shared" ca="1" si="482"/>
        <v>Пн 23.11.20 17.00 ДОТ)</v>
      </c>
      <c r="AK479" s="20" t="e">
        <f>IF(#REF!=" ","",IF(#REF!="","",CONCATENATE($C479," ",#REF!," ",MID(#REF!,10,5))))</f>
        <v>#REF!</v>
      </c>
      <c r="AL479" s="20" t="str">
        <f t="shared" ca="1" si="458"/>
        <v>Пн 23.11.20 18.40 П-109</v>
      </c>
      <c r="AM479" s="20" t="str">
        <f t="shared" si="458"/>
        <v/>
      </c>
      <c r="AN479" s="11" t="str">
        <f t="shared" ca="1" si="455"/>
        <v>Проскурякова</v>
      </c>
      <c r="AO479" s="10" t="str">
        <f t="shared" ca="1" si="445"/>
        <v/>
      </c>
      <c r="AP479" s="10" t="str">
        <f t="shared" ca="1" si="445"/>
        <v/>
      </c>
      <c r="AQ479" s="10" t="str">
        <f t="shared" ca="1" si="445"/>
        <v>Пн 23.11.20 11.20 П-109 Проскурякова</v>
      </c>
      <c r="AR479" s="10" t="str">
        <f t="shared" ca="1" si="445"/>
        <v/>
      </c>
      <c r="AS479" s="10" t="str">
        <f t="shared" ca="1" si="445"/>
        <v/>
      </c>
      <c r="AT479" s="10" t="str">
        <f t="shared" ca="1" si="442"/>
        <v>Пн 23.11.20 15.10 ДОТ) Проскурякова</v>
      </c>
      <c r="AU479" s="10" t="str">
        <f t="shared" ca="1" si="442"/>
        <v>Пн 23.11.20 17.00 ДОТ) Проскурякова</v>
      </c>
      <c r="AV479" s="10" t="e">
        <f t="shared" si="442"/>
        <v>#REF!</v>
      </c>
      <c r="AW479" s="10" t="str">
        <f t="shared" ca="1" si="442"/>
        <v>Пн 23.11.20 18.40 П-109 Проскурякова</v>
      </c>
      <c r="AX479" s="10" t="str">
        <f t="shared" si="442"/>
        <v/>
      </c>
      <c r="AZ479" s="12" t="str">
        <f t="shared" ca="1" si="446"/>
        <v/>
      </c>
      <c r="BA479" s="12" t="str">
        <f t="shared" ca="1" si="446"/>
        <v/>
      </c>
      <c r="BB479" s="12">
        <f t="shared" ca="1" si="446"/>
        <v>479</v>
      </c>
      <c r="BC479" s="12" t="str">
        <f t="shared" ca="1" si="446"/>
        <v/>
      </c>
      <c r="BD479" s="12" t="str">
        <f t="shared" ca="1" si="446"/>
        <v/>
      </c>
      <c r="BE479" s="12">
        <f t="shared" ca="1" si="443"/>
        <v>479</v>
      </c>
      <c r="BF479" s="12">
        <f t="shared" ca="1" si="443"/>
        <v>479</v>
      </c>
      <c r="BG479" s="12" t="e">
        <f t="shared" si="443"/>
        <v>#REF!</v>
      </c>
      <c r="BH479" s="12">
        <f t="shared" ca="1" si="443"/>
        <v>479</v>
      </c>
      <c r="BI479" s="12" t="str">
        <f t="shared" si="443"/>
        <v/>
      </c>
    </row>
    <row r="480" spans="1:61" ht="23.25" customHeight="1" x14ac:dyDescent="0.2">
      <c r="A480" s="1">
        <f ca="1">IF(COUNTIF($D480:$L480," ")=10,"",IF(VLOOKUP(MAX($A$1:A479),$A$1:C479,3,FALSE)=0,"",MAX($A$1:A479)+1))</f>
        <v>480</v>
      </c>
      <c r="B480" s="13" t="str">
        <f>$B478</f>
        <v>Проскурякова Т.В.</v>
      </c>
      <c r="C480" s="2" t="str">
        <f ca="1">IF($B480="","",$R$3)</f>
        <v>Вт 24.11.20</v>
      </c>
      <c r="D480" s="14" t="str">
        <f t="shared" ref="D480:K480" ca="1" si="483">IF($B480&gt;"",IF(ISERROR(SEARCH($B480,S$3))," ",MID(S$3,FIND("%курс ",S$3,FIND($B480,S$3))+6,7)&amp;"
("&amp;MID(S$3,FIND("ауд.",S$3,FIND($B480,S$3))+4,FIND("№",S$3,FIND("ауд.",S$3,FIND($B480,S$3)))-(FIND("ауд.",S$3,FIND($B480,S$3))+4))&amp;")"),"")</f>
        <v xml:space="preserve"> </v>
      </c>
      <c r="E480" s="14" t="str">
        <f t="shared" ca="1" si="483"/>
        <v>П -9 -1
(П-304)</v>
      </c>
      <c r="F480" s="14" t="str">
        <f t="shared" ca="1" si="483"/>
        <v>П -9 -1
(П-307)</v>
      </c>
      <c r="G480" s="14" t="str">
        <f t="shared" ca="1" si="483"/>
        <v xml:space="preserve"> </v>
      </c>
      <c r="H480" s="14" t="str">
        <f t="shared" ca="1" si="483"/>
        <v xml:space="preserve"> </v>
      </c>
      <c r="I480" s="14" t="str">
        <f t="shared" ca="1" si="483"/>
        <v>П -11-1
(П-205)</v>
      </c>
      <c r="J480" s="14" t="str">
        <f t="shared" ca="1" si="483"/>
        <v>С -9 -2
(ДОТ)</v>
      </c>
      <c r="K480" s="14" t="str">
        <f t="shared" ca="1" si="483"/>
        <v>С -9 -2
(ДОТ)</v>
      </c>
      <c r="L480" s="14"/>
      <c r="M480" s="25"/>
      <c r="AD480" s="20" t="str">
        <f t="shared" ca="1" si="482"/>
        <v/>
      </c>
      <c r="AE480" s="20" t="str">
        <f t="shared" ca="1" si="482"/>
        <v>Вт 24.11.20  9.40 П-304</v>
      </c>
      <c r="AF480" s="20" t="str">
        <f t="shared" ca="1" si="482"/>
        <v>Вт 24.11.20 11.20 П-307</v>
      </c>
      <c r="AG480" s="20" t="str">
        <f t="shared" ca="1" si="482"/>
        <v/>
      </c>
      <c r="AH480" s="20" t="str">
        <f t="shared" ca="1" si="482"/>
        <v/>
      </c>
      <c r="AI480" s="20" t="str">
        <f t="shared" ca="1" si="482"/>
        <v>Вт 24.11.20 15.10 П-205</v>
      </c>
      <c r="AJ480" s="20" t="str">
        <f t="shared" ca="1" si="482"/>
        <v>Вт 24.11.20 17.00 ДОТ)</v>
      </c>
      <c r="AK480" s="20" t="e">
        <f>IF(#REF!=" ","",IF(#REF!="","",CONCATENATE($C480," ",#REF!," ",MID(#REF!,10,5))))</f>
        <v>#REF!</v>
      </c>
      <c r="AL480" s="20" t="str">
        <f t="shared" ca="1" si="458"/>
        <v>Вт 24.11.20 18.40 ДОТ)</v>
      </c>
      <c r="AM480" s="20" t="str">
        <f t="shared" si="458"/>
        <v/>
      </c>
      <c r="AN480" s="11" t="str">
        <f t="shared" ca="1" si="455"/>
        <v>Проскурякова</v>
      </c>
      <c r="AO480" s="10" t="str">
        <f t="shared" ca="1" si="445"/>
        <v/>
      </c>
      <c r="AP480" s="10" t="str">
        <f t="shared" ca="1" si="445"/>
        <v>Вт 24.11.20  9.40 П-304 Проскурякова</v>
      </c>
      <c r="AQ480" s="10" t="str">
        <f t="shared" ca="1" si="445"/>
        <v>Вт 24.11.20 11.20 П-307 Проскурякова</v>
      </c>
      <c r="AR480" s="10" t="str">
        <f t="shared" ca="1" si="445"/>
        <v/>
      </c>
      <c r="AS480" s="10" t="str">
        <f t="shared" ca="1" si="445"/>
        <v/>
      </c>
      <c r="AT480" s="10" t="str">
        <f t="shared" ca="1" si="442"/>
        <v>Вт 24.11.20 15.10 П-205 Проскурякова</v>
      </c>
      <c r="AU480" s="10" t="str">
        <f t="shared" ca="1" si="442"/>
        <v>Вт 24.11.20 17.00 ДОТ) Проскурякова</v>
      </c>
      <c r="AV480" s="10" t="e">
        <f t="shared" si="442"/>
        <v>#REF!</v>
      </c>
      <c r="AW480" s="10" t="str">
        <f t="shared" ca="1" si="442"/>
        <v>Вт 24.11.20 18.40 ДОТ) Проскурякова</v>
      </c>
      <c r="AX480" s="10" t="str">
        <f t="shared" si="442"/>
        <v/>
      </c>
      <c r="AZ480" s="12" t="str">
        <f t="shared" ca="1" si="446"/>
        <v/>
      </c>
      <c r="BA480" s="12">
        <f t="shared" ca="1" si="446"/>
        <v>480</v>
      </c>
      <c r="BB480" s="12">
        <f t="shared" ca="1" si="446"/>
        <v>480</v>
      </c>
      <c r="BC480" s="12" t="str">
        <f t="shared" ca="1" si="446"/>
        <v/>
      </c>
      <c r="BD480" s="12" t="str">
        <f t="shared" ca="1" si="446"/>
        <v/>
      </c>
      <c r="BE480" s="12">
        <f t="shared" ca="1" si="443"/>
        <v>480</v>
      </c>
      <c r="BF480" s="12">
        <f t="shared" ca="1" si="443"/>
        <v>480</v>
      </c>
      <c r="BG480" s="12" t="e">
        <f t="shared" si="443"/>
        <v>#REF!</v>
      </c>
      <c r="BH480" s="12">
        <f t="shared" ca="1" si="443"/>
        <v>480</v>
      </c>
      <c r="BI480" s="12" t="str">
        <f t="shared" si="443"/>
        <v/>
      </c>
    </row>
    <row r="481" spans="1:61" ht="23.25" customHeight="1" x14ac:dyDescent="0.2">
      <c r="A481" s="1">
        <f ca="1">IF(COUNTIF($D481:$L481," ")=10,"",IF(VLOOKUP(MAX($A$1:A480),$A$1:C480,3,FALSE)=0,"",MAX($A$1:A480)+1))</f>
        <v>481</v>
      </c>
      <c r="B481" s="13" t="str">
        <f>$B478</f>
        <v>Проскурякова Т.В.</v>
      </c>
      <c r="C481" s="2" t="str">
        <f ca="1">IF($B481="","",$R$4)</f>
        <v>Ср 25.11.20</v>
      </c>
      <c r="D481" s="14" t="str">
        <f t="shared" ref="D481:K481" ca="1" si="484">IF($B481&gt;"",IF(ISERROR(SEARCH($B481,S$4))," ",MID(S$4,FIND("%курс ",S$4,FIND($B481,S$4))+6,7)&amp;"
("&amp;MID(S$4,FIND("ауд.",S$4,FIND($B481,S$4))+4,FIND("№",S$4,FIND("ауд.",S$4,FIND($B481,S$4)))-(FIND("ауд.",S$4,FIND($B481,S$4))+4))&amp;")"),"")</f>
        <v xml:space="preserve"> </v>
      </c>
      <c r="E481" s="14" t="str">
        <f t="shared" ca="1" si="484"/>
        <v xml:space="preserve"> </v>
      </c>
      <c r="F481" s="14" t="str">
        <f t="shared" ca="1" si="484"/>
        <v xml:space="preserve"> </v>
      </c>
      <c r="G481" s="14" t="str">
        <f t="shared" ca="1" si="484"/>
        <v xml:space="preserve"> </v>
      </c>
      <c r="H481" s="14" t="str">
        <f t="shared" ca="1" si="484"/>
        <v>П -11-1
(П-206)</v>
      </c>
      <c r="I481" s="14" t="str">
        <f t="shared" ca="1" si="484"/>
        <v>С -9 -2
(ДОТ)</v>
      </c>
      <c r="J481" s="14" t="str">
        <f t="shared" ca="1" si="484"/>
        <v>С -11-1
(П-302)</v>
      </c>
      <c r="K481" s="14" t="str">
        <f t="shared" ca="1" si="484"/>
        <v xml:space="preserve"> </v>
      </c>
      <c r="L481" s="14"/>
      <c r="M481" s="25"/>
      <c r="AD481" s="20" t="str">
        <f t="shared" ca="1" si="482"/>
        <v/>
      </c>
      <c r="AE481" s="20" t="str">
        <f t="shared" ca="1" si="482"/>
        <v/>
      </c>
      <c r="AF481" s="20" t="str">
        <f t="shared" ca="1" si="482"/>
        <v/>
      </c>
      <c r="AG481" s="20" t="str">
        <f t="shared" ca="1" si="482"/>
        <v/>
      </c>
      <c r="AH481" s="20" t="str">
        <f t="shared" ca="1" si="482"/>
        <v>Ср 25.11.20 13.30 П-206</v>
      </c>
      <c r="AI481" s="20" t="str">
        <f t="shared" ca="1" si="482"/>
        <v>Ср 25.11.20 15.10 ДОТ)</v>
      </c>
      <c r="AJ481" s="20" t="str">
        <f t="shared" ca="1" si="482"/>
        <v>Ср 25.11.20 17.00 П-302</v>
      </c>
      <c r="AK481" s="20" t="e">
        <f>IF(#REF!=" ","",IF(#REF!="","",CONCATENATE($C481," ",#REF!," ",MID(#REF!,10,5))))</f>
        <v>#REF!</v>
      </c>
      <c r="AL481" s="20" t="str">
        <f t="shared" ca="1" si="458"/>
        <v/>
      </c>
      <c r="AM481" s="20" t="str">
        <f t="shared" si="458"/>
        <v/>
      </c>
      <c r="AN481" s="11" t="str">
        <f t="shared" ca="1" si="455"/>
        <v>Проскурякова</v>
      </c>
      <c r="AO481" s="10" t="str">
        <f t="shared" ca="1" si="445"/>
        <v/>
      </c>
      <c r="AP481" s="10" t="str">
        <f t="shared" ca="1" si="445"/>
        <v/>
      </c>
      <c r="AQ481" s="10" t="str">
        <f t="shared" ca="1" si="445"/>
        <v/>
      </c>
      <c r="AR481" s="10" t="str">
        <f t="shared" ca="1" si="445"/>
        <v/>
      </c>
      <c r="AS481" s="10" t="str">
        <f t="shared" ca="1" si="445"/>
        <v>Ср 25.11.20 13.30 П-206 Проскурякова</v>
      </c>
      <c r="AT481" s="10" t="str">
        <f t="shared" ca="1" si="442"/>
        <v>Ср 25.11.20 15.10 ДОТ) Проскурякова</v>
      </c>
      <c r="AU481" s="10" t="str">
        <f t="shared" ca="1" si="442"/>
        <v>Ср 25.11.20 17.00 П-302 Проскурякова</v>
      </c>
      <c r="AV481" s="10" t="e">
        <f t="shared" si="442"/>
        <v>#REF!</v>
      </c>
      <c r="AW481" s="10" t="str">
        <f t="shared" ca="1" si="442"/>
        <v/>
      </c>
      <c r="AX481" s="10" t="str">
        <f t="shared" si="442"/>
        <v/>
      </c>
      <c r="AZ481" s="12" t="str">
        <f t="shared" ca="1" si="446"/>
        <v/>
      </c>
      <c r="BA481" s="12" t="str">
        <f t="shared" ca="1" si="446"/>
        <v/>
      </c>
      <c r="BB481" s="12" t="str">
        <f t="shared" ca="1" si="446"/>
        <v/>
      </c>
      <c r="BC481" s="12" t="str">
        <f t="shared" ca="1" si="446"/>
        <v/>
      </c>
      <c r="BD481" s="12">
        <f t="shared" ca="1" si="446"/>
        <v>481</v>
      </c>
      <c r="BE481" s="12">
        <f t="shared" ca="1" si="443"/>
        <v>481</v>
      </c>
      <c r="BF481" s="12">
        <f t="shared" ca="1" si="443"/>
        <v>481</v>
      </c>
      <c r="BG481" s="12" t="e">
        <f t="shared" si="443"/>
        <v>#REF!</v>
      </c>
      <c r="BH481" s="12" t="str">
        <f t="shared" ca="1" si="443"/>
        <v/>
      </c>
      <c r="BI481" s="12" t="str">
        <f t="shared" si="443"/>
        <v/>
      </c>
    </row>
    <row r="482" spans="1:61" ht="23.25" customHeight="1" x14ac:dyDescent="0.2">
      <c r="A482" s="1">
        <f ca="1">IF(COUNTIF($D482:$L482," ")=10,"",IF(VLOOKUP(MAX($A$1:A481),$A$1:C481,3,FALSE)=0,"",MAX($A$1:A481)+1))</f>
        <v>482</v>
      </c>
      <c r="B482" s="13" t="str">
        <f>$B478</f>
        <v>Проскурякова Т.В.</v>
      </c>
      <c r="C482" s="2" t="str">
        <f ca="1">IF($B482="","",$R$5)</f>
        <v>Чт 26.11.20</v>
      </c>
      <c r="D482" s="23" t="str">
        <f t="shared" ref="D482:K482" ca="1" si="485">IF($B482&gt;"",IF(ISERROR(SEARCH($B482,S$5))," ",MID(S$5,FIND("%курс ",S$5,FIND($B482,S$5))+6,7)&amp;"
("&amp;MID(S$5,FIND("ауд.",S$5,FIND($B482,S$5))+4,FIND("№",S$5,FIND("ауд.",S$5,FIND($B482,S$5)))-(FIND("ауд.",S$5,FIND($B482,S$5))+4))&amp;")"),"")</f>
        <v xml:space="preserve"> </v>
      </c>
      <c r="E482" s="23" t="str">
        <f t="shared" ca="1" si="485"/>
        <v xml:space="preserve"> </v>
      </c>
      <c r="F482" s="23" t="str">
        <f t="shared" ca="1" si="485"/>
        <v>П -9 -1
(П-304)</v>
      </c>
      <c r="G482" s="23" t="str">
        <f t="shared" ca="1" si="485"/>
        <v xml:space="preserve"> </v>
      </c>
      <c r="H482" s="23" t="str">
        <f t="shared" ca="1" si="485"/>
        <v xml:space="preserve"> </v>
      </c>
      <c r="I482" s="23" t="str">
        <f t="shared" ca="1" si="485"/>
        <v>П -11-1
(П-109)</v>
      </c>
      <c r="J482" s="23" t="str">
        <f t="shared" ca="1" si="485"/>
        <v>СА -9-2
(ДОТ)</v>
      </c>
      <c r="K482" s="23" t="str">
        <f t="shared" ca="1" si="485"/>
        <v>П -11-1
(П-107)</v>
      </c>
      <c r="L482" s="23"/>
      <c r="M482" s="17"/>
      <c r="AD482" s="20" t="str">
        <f t="shared" ca="1" si="482"/>
        <v/>
      </c>
      <c r="AE482" s="20" t="str">
        <f t="shared" ca="1" si="482"/>
        <v/>
      </c>
      <c r="AF482" s="20" t="str">
        <f t="shared" ca="1" si="482"/>
        <v>Чт 26.11.20 11.20 П-304</v>
      </c>
      <c r="AG482" s="20" t="str">
        <f t="shared" ca="1" si="482"/>
        <v/>
      </c>
      <c r="AH482" s="20" t="str">
        <f t="shared" ca="1" si="482"/>
        <v/>
      </c>
      <c r="AI482" s="20" t="str">
        <f t="shared" ca="1" si="482"/>
        <v>Чт 26.11.20 15.10 П-109</v>
      </c>
      <c r="AJ482" s="20" t="str">
        <f t="shared" ca="1" si="482"/>
        <v>Чт 26.11.20 17.00 ДОТ)</v>
      </c>
      <c r="AK482" s="20" t="e">
        <f>IF(#REF!=" ","",IF(#REF!="","",CONCATENATE($C482," ",#REF!," ",MID(#REF!,10,5))))</f>
        <v>#REF!</v>
      </c>
      <c r="AL482" s="20" t="str">
        <f t="shared" ca="1" si="458"/>
        <v>Чт 26.11.20 18.40 П-107</v>
      </c>
      <c r="AM482" s="20" t="str">
        <f t="shared" si="458"/>
        <v/>
      </c>
      <c r="AN482" s="11" t="str">
        <f t="shared" ca="1" si="455"/>
        <v>Проскурякова</v>
      </c>
      <c r="AO482" s="10" t="str">
        <f t="shared" ca="1" si="445"/>
        <v/>
      </c>
      <c r="AP482" s="10" t="str">
        <f t="shared" ca="1" si="445"/>
        <v/>
      </c>
      <c r="AQ482" s="10" t="str">
        <f t="shared" ca="1" si="445"/>
        <v>Чт 26.11.20 11.20 П-304 Проскурякова</v>
      </c>
      <c r="AR482" s="10" t="str">
        <f t="shared" ca="1" si="445"/>
        <v/>
      </c>
      <c r="AS482" s="10" t="str">
        <f t="shared" ca="1" si="445"/>
        <v/>
      </c>
      <c r="AT482" s="10" t="str">
        <f t="shared" ca="1" si="442"/>
        <v>Чт 26.11.20 15.10 П-109 Проскурякова</v>
      </c>
      <c r="AU482" s="10" t="str">
        <f t="shared" ca="1" si="442"/>
        <v>Чт 26.11.20 17.00 ДОТ) Проскурякова</v>
      </c>
      <c r="AV482" s="10" t="e">
        <f t="shared" si="442"/>
        <v>#REF!</v>
      </c>
      <c r="AW482" s="10" t="str">
        <f t="shared" ca="1" si="442"/>
        <v>Чт 26.11.20 18.40 П-107 Проскурякова</v>
      </c>
      <c r="AX482" s="10" t="str">
        <f t="shared" si="442"/>
        <v/>
      </c>
      <c r="AZ482" s="12" t="str">
        <f t="shared" ca="1" si="446"/>
        <v/>
      </c>
      <c r="BA482" s="12" t="str">
        <f t="shared" ca="1" si="446"/>
        <v/>
      </c>
      <c r="BB482" s="12">
        <f t="shared" ca="1" si="446"/>
        <v>482</v>
      </c>
      <c r="BC482" s="12" t="str">
        <f t="shared" ca="1" si="446"/>
        <v/>
      </c>
      <c r="BD482" s="12" t="str">
        <f t="shared" ca="1" si="446"/>
        <v/>
      </c>
      <c r="BE482" s="12">
        <f t="shared" ca="1" si="443"/>
        <v>482</v>
      </c>
      <c r="BF482" s="12">
        <f t="shared" ca="1" si="443"/>
        <v>482</v>
      </c>
      <c r="BG482" s="12" t="e">
        <f t="shared" si="443"/>
        <v>#REF!</v>
      </c>
      <c r="BH482" s="12">
        <f t="shared" ca="1" si="443"/>
        <v>482</v>
      </c>
      <c r="BI482" s="12" t="str">
        <f t="shared" si="443"/>
        <v/>
      </c>
    </row>
    <row r="483" spans="1:61" ht="23.25" customHeight="1" x14ac:dyDescent="0.2">
      <c r="A483" s="1">
        <f ca="1">IF(COUNTIF($D483:$L483," ")=10,"",IF(VLOOKUP(MAX($A$1:A482),$A$1:C482,3,FALSE)=0,"",MAX($A$1:A482)+1))</f>
        <v>483</v>
      </c>
      <c r="B483" s="13" t="str">
        <f>$B478</f>
        <v>Проскурякова Т.В.</v>
      </c>
      <c r="C483" s="2" t="str">
        <f ca="1">IF($B483="","",$R$6)</f>
        <v>Пт 27.11.20</v>
      </c>
      <c r="D483" s="23" t="str">
        <f t="shared" ref="D483:K483" ca="1" si="486">IF($B483&gt;"",IF(ISERROR(SEARCH($B483,S$6))," ",MID(S$6,FIND("%курс ",S$6,FIND($B483,S$6))+6,7)&amp;"
("&amp;MID(S$6,FIND("ауд.",S$6,FIND($B483,S$6))+4,FIND("№",S$6,FIND("ауд.",S$6,FIND($B483,S$6)))-(FIND("ауд.",S$6,FIND($B483,S$6))+4))&amp;")"),"")</f>
        <v xml:space="preserve"> </v>
      </c>
      <c r="E483" s="23" t="str">
        <f t="shared" ca="1" si="486"/>
        <v xml:space="preserve"> </v>
      </c>
      <c r="F483" s="23" t="str">
        <f t="shared" ca="1" si="486"/>
        <v>П -9 -1
(П-107)</v>
      </c>
      <c r="G483" s="23" t="str">
        <f t="shared" ca="1" si="486"/>
        <v xml:space="preserve"> </v>
      </c>
      <c r="H483" s="23" t="str">
        <f t="shared" ca="1" si="486"/>
        <v xml:space="preserve"> </v>
      </c>
      <c r="I483" s="23" t="str">
        <f t="shared" ca="1" si="486"/>
        <v>СА -9-2
(ДОТ)</v>
      </c>
      <c r="J483" s="23" t="str">
        <f t="shared" ca="1" si="486"/>
        <v>С -9 -2
(ДОТ)</v>
      </c>
      <c r="K483" s="23" t="str">
        <f t="shared" ca="1" si="486"/>
        <v>СА -9-2
(ДОТ)</v>
      </c>
      <c r="L483" s="23"/>
      <c r="M483" s="25"/>
      <c r="AD483" s="20" t="str">
        <f t="shared" ca="1" si="482"/>
        <v/>
      </c>
      <c r="AE483" s="20" t="str">
        <f t="shared" ca="1" si="482"/>
        <v/>
      </c>
      <c r="AF483" s="20" t="str">
        <f t="shared" ca="1" si="482"/>
        <v>Пт 27.11.20 11.20 П-107</v>
      </c>
      <c r="AG483" s="20" t="str">
        <f t="shared" ca="1" si="482"/>
        <v/>
      </c>
      <c r="AH483" s="20" t="str">
        <f t="shared" ca="1" si="482"/>
        <v/>
      </c>
      <c r="AI483" s="20" t="str">
        <f t="shared" ca="1" si="482"/>
        <v>Пт 27.11.20 15.10 ДОТ)</v>
      </c>
      <c r="AJ483" s="20" t="str">
        <f t="shared" ca="1" si="482"/>
        <v>Пт 27.11.20 17.00 ДОТ)</v>
      </c>
      <c r="AK483" s="20" t="e">
        <f>IF(#REF!=" ","",IF(#REF!="","",CONCATENATE($C483," ",#REF!," ",MID(#REF!,10,5))))</f>
        <v>#REF!</v>
      </c>
      <c r="AL483" s="20" t="str">
        <f t="shared" ca="1" si="458"/>
        <v>Пт 27.11.20 18.40 ДОТ)</v>
      </c>
      <c r="AM483" s="20" t="str">
        <f t="shared" si="458"/>
        <v/>
      </c>
      <c r="AN483" s="11" t="str">
        <f t="shared" ca="1" si="455"/>
        <v>Проскурякова</v>
      </c>
      <c r="AO483" s="10" t="str">
        <f t="shared" ca="1" si="445"/>
        <v/>
      </c>
      <c r="AP483" s="10" t="str">
        <f t="shared" ca="1" si="445"/>
        <v/>
      </c>
      <c r="AQ483" s="10" t="str">
        <f t="shared" ca="1" si="445"/>
        <v>Пт 27.11.20 11.20 П-107 Проскурякова</v>
      </c>
      <c r="AR483" s="10" t="str">
        <f t="shared" ca="1" si="445"/>
        <v/>
      </c>
      <c r="AS483" s="10" t="str">
        <f t="shared" ca="1" si="445"/>
        <v/>
      </c>
      <c r="AT483" s="10" t="str">
        <f t="shared" ca="1" si="442"/>
        <v>Пт 27.11.20 15.10 ДОТ) Проскурякова</v>
      </c>
      <c r="AU483" s="10" t="str">
        <f t="shared" ca="1" si="442"/>
        <v>Пт 27.11.20 17.00 ДОТ) Проскурякова</v>
      </c>
      <c r="AV483" s="10" t="e">
        <f t="shared" si="442"/>
        <v>#REF!</v>
      </c>
      <c r="AW483" s="10" t="str">
        <f t="shared" ca="1" si="442"/>
        <v>Пт 27.11.20 18.40 ДОТ) Проскурякова</v>
      </c>
      <c r="AX483" s="10" t="str">
        <f t="shared" si="442"/>
        <v/>
      </c>
      <c r="AZ483" s="12" t="str">
        <f t="shared" ca="1" si="446"/>
        <v/>
      </c>
      <c r="BA483" s="12" t="str">
        <f t="shared" ca="1" si="446"/>
        <v/>
      </c>
      <c r="BB483" s="12">
        <f t="shared" ca="1" si="446"/>
        <v>483</v>
      </c>
      <c r="BC483" s="12" t="str">
        <f t="shared" ca="1" si="446"/>
        <v/>
      </c>
      <c r="BD483" s="12" t="str">
        <f t="shared" ca="1" si="446"/>
        <v/>
      </c>
      <c r="BE483" s="12">
        <f t="shared" ca="1" si="443"/>
        <v>483</v>
      </c>
      <c r="BF483" s="12">
        <f t="shared" ca="1" si="443"/>
        <v>483</v>
      </c>
      <c r="BG483" s="12" t="e">
        <f t="shared" si="443"/>
        <v>#REF!</v>
      </c>
      <c r="BH483" s="12">
        <f t="shared" ca="1" si="443"/>
        <v>483</v>
      </c>
      <c r="BI483" s="12" t="str">
        <f t="shared" si="443"/>
        <v/>
      </c>
    </row>
    <row r="484" spans="1:61" ht="23.25" customHeight="1" x14ac:dyDescent="0.2">
      <c r="A484" s="1">
        <f ca="1">IF(COUNTIF($D484:$L484," ")=10,"",IF(VLOOKUP(MAX($A$1:A483),$A$1:C483,3,FALSE)=0,"",MAX($A$1:A483)+1))</f>
        <v>484</v>
      </c>
      <c r="B484" s="13" t="str">
        <f>$B478</f>
        <v>Проскурякова Т.В.</v>
      </c>
      <c r="C484" s="2" t="str">
        <f ca="1">IF($B484="","",$R$7)</f>
        <v>Сб 28.11.20</v>
      </c>
      <c r="D484" s="23" t="str">
        <f t="shared" ref="D484:K484" ca="1" si="487">IF($B484&gt;"",IF(ISERROR(SEARCH($B484,S$7))," ",MID(S$7,FIND("%курс ",S$7,FIND($B484,S$7))+6,7)&amp;"
("&amp;MID(S$7,FIND("ауд.",S$7,FIND($B484,S$7))+4,FIND("№",S$7,FIND("ауд.",S$7,FIND($B484,S$7)))-(FIND("ауд.",S$7,FIND($B484,S$7))+4))&amp;")"),"")</f>
        <v xml:space="preserve"> </v>
      </c>
      <c r="E484" s="23" t="str">
        <f t="shared" ca="1" si="487"/>
        <v xml:space="preserve"> </v>
      </c>
      <c r="F484" s="23" t="str">
        <f t="shared" ca="1" si="487"/>
        <v>П -11-1
(П-306)</v>
      </c>
      <c r="G484" s="23" t="str">
        <f t="shared" ca="1" si="487"/>
        <v xml:space="preserve"> </v>
      </c>
      <c r="H484" s="23" t="str">
        <f t="shared" ca="1" si="487"/>
        <v>СА -9-2
(ДОТ)</v>
      </c>
      <c r="I484" s="23" t="str">
        <f t="shared" ca="1" si="487"/>
        <v xml:space="preserve"> </v>
      </c>
      <c r="J484" s="23" t="str">
        <f t="shared" ca="1" si="487"/>
        <v xml:space="preserve"> </v>
      </c>
      <c r="K484" s="23" t="str">
        <f t="shared" ca="1" si="487"/>
        <v xml:space="preserve"> </v>
      </c>
      <c r="L484" s="23"/>
      <c r="M484" s="25"/>
      <c r="AD484" s="20" t="str">
        <f t="shared" ca="1" si="482"/>
        <v/>
      </c>
      <c r="AE484" s="20" t="str">
        <f t="shared" ca="1" si="482"/>
        <v/>
      </c>
      <c r="AF484" s="20" t="str">
        <f t="shared" ca="1" si="482"/>
        <v>Сб 28.11.20 11.20 П-306</v>
      </c>
      <c r="AG484" s="20" t="str">
        <f t="shared" ca="1" si="482"/>
        <v/>
      </c>
      <c r="AH484" s="20" t="str">
        <f t="shared" ca="1" si="482"/>
        <v>Сб 28.11.20 13.30 ДОТ)</v>
      </c>
      <c r="AI484" s="20" t="str">
        <f t="shared" ca="1" si="482"/>
        <v/>
      </c>
      <c r="AJ484" s="20" t="str">
        <f t="shared" ca="1" si="482"/>
        <v/>
      </c>
      <c r="AK484" s="20" t="e">
        <f>IF(#REF!=" ","",IF(#REF!="","",CONCATENATE($C484," ",#REF!," ",MID(#REF!,10,5))))</f>
        <v>#REF!</v>
      </c>
      <c r="AL484" s="20" t="str">
        <f t="shared" ca="1" si="458"/>
        <v/>
      </c>
      <c r="AM484" s="20" t="str">
        <f t="shared" si="458"/>
        <v/>
      </c>
      <c r="AN484" s="11" t="str">
        <f t="shared" ca="1" si="455"/>
        <v>Проскурякова</v>
      </c>
      <c r="AO484" s="10" t="str">
        <f t="shared" ca="1" si="445"/>
        <v/>
      </c>
      <c r="AP484" s="10" t="str">
        <f t="shared" ca="1" si="445"/>
        <v/>
      </c>
      <c r="AQ484" s="10" t="str">
        <f t="shared" ca="1" si="445"/>
        <v>Сб 28.11.20 11.20 П-306 Проскурякова</v>
      </c>
      <c r="AR484" s="10" t="str">
        <f t="shared" ca="1" si="445"/>
        <v/>
      </c>
      <c r="AS484" s="10" t="str">
        <f t="shared" ca="1" si="445"/>
        <v>Сб 28.11.20 13.30 ДОТ) Проскурякова</v>
      </c>
      <c r="AT484" s="10" t="str">
        <f t="shared" ca="1" si="442"/>
        <v/>
      </c>
      <c r="AU484" s="10" t="str">
        <f t="shared" ca="1" si="442"/>
        <v/>
      </c>
      <c r="AV484" s="10" t="e">
        <f t="shared" si="442"/>
        <v>#REF!</v>
      </c>
      <c r="AW484" s="10" t="str">
        <f t="shared" ca="1" si="442"/>
        <v/>
      </c>
      <c r="AX484" s="10" t="str">
        <f t="shared" si="442"/>
        <v/>
      </c>
      <c r="AZ484" s="12" t="str">
        <f t="shared" ca="1" si="446"/>
        <v/>
      </c>
      <c r="BA484" s="12" t="str">
        <f t="shared" ca="1" si="446"/>
        <v/>
      </c>
      <c r="BB484" s="12">
        <f t="shared" ca="1" si="446"/>
        <v>484</v>
      </c>
      <c r="BC484" s="12" t="str">
        <f t="shared" ca="1" si="446"/>
        <v/>
      </c>
      <c r="BD484" s="12">
        <f t="shared" ca="1" si="446"/>
        <v>484</v>
      </c>
      <c r="BE484" s="12" t="str">
        <f t="shared" ca="1" si="443"/>
        <v/>
      </c>
      <c r="BF484" s="12" t="str">
        <f t="shared" ca="1" si="443"/>
        <v/>
      </c>
      <c r="BG484" s="12" t="e">
        <f t="shared" si="443"/>
        <v>#REF!</v>
      </c>
      <c r="BH484" s="12" t="str">
        <f t="shared" ca="1" si="443"/>
        <v/>
      </c>
      <c r="BI484" s="12" t="str">
        <f t="shared" si="443"/>
        <v/>
      </c>
    </row>
    <row r="485" spans="1:61" ht="23.25" customHeight="1" x14ac:dyDescent="0.2">
      <c r="A485" s="1">
        <f ca="1">IF(COUNTIF($D485:$L485," ")=10,"",IF(VLOOKUP(MAX($A$1:A484),$A$1:C484,3,FALSE)=0,"",MAX($A$1:A484)+1))</f>
        <v>485</v>
      </c>
      <c r="B485" s="13" t="str">
        <f>$B478</f>
        <v>Проскурякова Т.В.</v>
      </c>
      <c r="C485" s="2" t="str">
        <f ca="1">IF($B485="","",$R$8)</f>
        <v>Вс 29.11.20</v>
      </c>
      <c r="D485" s="23" t="str">
        <f t="shared" ref="D485:K485" ca="1" si="488">IF($B485&gt;"",IF(ISERROR(SEARCH($B485,S$8))," ",MID(S$8,FIND("%курс ",S$8,FIND($B485,S$8))+6,7)&amp;"
("&amp;MID(S$8,FIND("ауд.",S$8,FIND($B485,S$8))+4,FIND("№",S$8,FIND("ауд.",S$8,FIND($B485,S$8)))-(FIND("ауд.",S$8,FIND($B485,S$8))+4))&amp;")"),"")</f>
        <v xml:space="preserve"> </v>
      </c>
      <c r="E485" s="23" t="str">
        <f t="shared" ca="1" si="488"/>
        <v xml:space="preserve"> </v>
      </c>
      <c r="F485" s="23" t="str">
        <f t="shared" ca="1" si="488"/>
        <v xml:space="preserve"> </v>
      </c>
      <c r="G485" s="23" t="str">
        <f t="shared" ca="1" si="488"/>
        <v xml:space="preserve"> </v>
      </c>
      <c r="H485" s="23" t="str">
        <f t="shared" ca="1" si="488"/>
        <v xml:space="preserve"> </v>
      </c>
      <c r="I485" s="23" t="str">
        <f t="shared" ca="1" si="488"/>
        <v xml:space="preserve"> </v>
      </c>
      <c r="J485" s="23" t="str">
        <f t="shared" ca="1" si="488"/>
        <v xml:space="preserve"> </v>
      </c>
      <c r="K485" s="23" t="str">
        <f t="shared" ca="1" si="488"/>
        <v xml:space="preserve"> </v>
      </c>
      <c r="L485" s="23"/>
      <c r="M485" s="25"/>
      <c r="AD485" s="20" t="str">
        <f t="shared" ca="1" si="482"/>
        <v/>
      </c>
      <c r="AE485" s="20" t="str">
        <f t="shared" ca="1" si="482"/>
        <v/>
      </c>
      <c r="AF485" s="20" t="str">
        <f t="shared" ca="1" si="482"/>
        <v/>
      </c>
      <c r="AG485" s="20" t="str">
        <f t="shared" ca="1" si="482"/>
        <v/>
      </c>
      <c r="AH485" s="20" t="str">
        <f t="shared" ca="1" si="482"/>
        <v/>
      </c>
      <c r="AI485" s="20" t="str">
        <f t="shared" ca="1" si="482"/>
        <v/>
      </c>
      <c r="AJ485" s="20" t="str">
        <f t="shared" ca="1" si="482"/>
        <v/>
      </c>
      <c r="AK485" s="20" t="e">
        <f>IF(#REF!=" ","",IF(#REF!="","",CONCATENATE($C485," ",#REF!," ",MID(#REF!,10,5))))</f>
        <v>#REF!</v>
      </c>
      <c r="AL485" s="20" t="str">
        <f t="shared" ca="1" si="458"/>
        <v/>
      </c>
      <c r="AM485" s="20" t="str">
        <f t="shared" si="458"/>
        <v/>
      </c>
      <c r="AN485" s="11" t="str">
        <f t="shared" ca="1" si="455"/>
        <v>Проскурякова</v>
      </c>
      <c r="AO485" s="10" t="str">
        <f t="shared" ca="1" si="445"/>
        <v/>
      </c>
      <c r="AP485" s="10" t="str">
        <f t="shared" ca="1" si="445"/>
        <v/>
      </c>
      <c r="AQ485" s="10" t="str">
        <f t="shared" ca="1" si="445"/>
        <v/>
      </c>
      <c r="AR485" s="10" t="str">
        <f t="shared" ca="1" si="445"/>
        <v/>
      </c>
      <c r="AS485" s="10" t="str">
        <f t="shared" ca="1" si="445"/>
        <v/>
      </c>
      <c r="AT485" s="10" t="str">
        <f t="shared" ca="1" si="442"/>
        <v/>
      </c>
      <c r="AU485" s="10" t="str">
        <f t="shared" ca="1" si="442"/>
        <v/>
      </c>
      <c r="AV485" s="10" t="e">
        <f t="shared" si="442"/>
        <v>#REF!</v>
      </c>
      <c r="AW485" s="10" t="str">
        <f t="shared" ca="1" si="442"/>
        <v/>
      </c>
      <c r="AX485" s="10" t="str">
        <f t="shared" si="442"/>
        <v/>
      </c>
      <c r="AZ485" s="12" t="str">
        <f t="shared" ca="1" si="446"/>
        <v/>
      </c>
      <c r="BA485" s="12" t="str">
        <f t="shared" ca="1" si="446"/>
        <v/>
      </c>
      <c r="BB485" s="12" t="str">
        <f t="shared" ca="1" si="446"/>
        <v/>
      </c>
      <c r="BC485" s="12" t="str">
        <f t="shared" ca="1" si="446"/>
        <v/>
      </c>
      <c r="BD485" s="12" t="str">
        <f t="shared" ca="1" si="446"/>
        <v/>
      </c>
      <c r="BE485" s="12" t="str">
        <f t="shared" ca="1" si="443"/>
        <v/>
      </c>
      <c r="BF485" s="12" t="str">
        <f t="shared" ca="1" si="443"/>
        <v/>
      </c>
      <c r="BG485" s="12" t="e">
        <f t="shared" si="443"/>
        <v>#REF!</v>
      </c>
      <c r="BH485" s="12" t="str">
        <f t="shared" ca="1" si="443"/>
        <v/>
      </c>
      <c r="BI485" s="12" t="str">
        <f t="shared" si="443"/>
        <v/>
      </c>
    </row>
    <row r="486" spans="1:61" ht="23.25" customHeight="1" x14ac:dyDescent="0.2">
      <c r="A486" s="1">
        <f ca="1">IF(COUNTIF($D486:$L486," ")=10,"",IF(VLOOKUP(MAX($A$1:A485),$A$1:C485,3,FALSE)=0,"",MAX($A$1:A485)+1))</f>
        <v>486</v>
      </c>
      <c r="C486" s="2"/>
      <c r="D486" s="23"/>
      <c r="E486" s="23"/>
      <c r="F486" s="23"/>
      <c r="G486" s="23"/>
      <c r="H486" s="23"/>
      <c r="I486" s="23"/>
      <c r="J486" s="23"/>
      <c r="K486" s="23"/>
      <c r="L486" s="23"/>
      <c r="M486" s="25"/>
      <c r="AD486" s="20"/>
      <c r="AE486" s="20"/>
      <c r="AF486" s="20"/>
      <c r="AG486" s="20"/>
      <c r="AH486" s="20"/>
      <c r="AI486" s="20"/>
      <c r="AJ486" s="20"/>
      <c r="AK486" s="20"/>
      <c r="AL486" s="20"/>
      <c r="AM486" s="20"/>
      <c r="AN486" s="11" t="str">
        <f t="shared" si="455"/>
        <v/>
      </c>
      <c r="AO486" s="10" t="str">
        <f t="shared" si="445"/>
        <v/>
      </c>
      <c r="AP486" s="10" t="str">
        <f t="shared" si="445"/>
        <v/>
      </c>
      <c r="AQ486" s="10" t="str">
        <f t="shared" si="445"/>
        <v/>
      </c>
      <c r="AR486" s="10" t="str">
        <f t="shared" si="445"/>
        <v/>
      </c>
      <c r="AS486" s="10" t="str">
        <f t="shared" si="445"/>
        <v/>
      </c>
      <c r="AT486" s="10" t="str">
        <f t="shared" si="442"/>
        <v/>
      </c>
      <c r="AU486" s="10" t="str">
        <f t="shared" si="442"/>
        <v/>
      </c>
      <c r="AV486" s="10" t="str">
        <f t="shared" si="442"/>
        <v/>
      </c>
      <c r="AW486" s="10" t="str">
        <f t="shared" si="442"/>
        <v/>
      </c>
      <c r="AX486" s="10" t="str">
        <f t="shared" si="442"/>
        <v/>
      </c>
      <c r="AZ486" s="12" t="str">
        <f t="shared" si="446"/>
        <v/>
      </c>
      <c r="BA486" s="12" t="str">
        <f t="shared" si="446"/>
        <v/>
      </c>
      <c r="BB486" s="12" t="str">
        <f t="shared" si="446"/>
        <v/>
      </c>
      <c r="BC486" s="12" t="str">
        <f t="shared" si="446"/>
        <v/>
      </c>
      <c r="BD486" s="12" t="str">
        <f t="shared" si="446"/>
        <v/>
      </c>
      <c r="BE486" s="12" t="str">
        <f t="shared" si="443"/>
        <v/>
      </c>
      <c r="BF486" s="12" t="str">
        <f t="shared" si="443"/>
        <v/>
      </c>
      <c r="BG486" s="12" t="str">
        <f t="shared" si="443"/>
        <v/>
      </c>
      <c r="BH486" s="12" t="str">
        <f t="shared" si="443"/>
        <v/>
      </c>
      <c r="BI486" s="12" t="str">
        <f t="shared" si="443"/>
        <v/>
      </c>
    </row>
    <row r="487" spans="1:61" ht="23.25" customHeight="1" x14ac:dyDescent="0.2">
      <c r="A487" s="1">
        <f ca="1">IF(COUNTIF($D488:$L494," ")=70,"",MAX($A$1:A486)+1)</f>
        <v>487</v>
      </c>
      <c r="B487" s="2" t="str">
        <f>IF($C487="","",$C487)</f>
        <v>Радькова Ю.С.</v>
      </c>
      <c r="C487" s="3" t="str">
        <f>IF(ISERROR(VLOOKUP((ROW()-1)/9+1,'[1]Преподавательский состав'!$A$2:$B$181,2,FALSE)),"",VLOOKUP((ROW()-1)/9+1,'[1]Преподавательский состав'!$A$2:$B$181,2,FALSE))</f>
        <v>Радькова Ю.С.</v>
      </c>
      <c r="D487" s="3" t="str">
        <f>IF($C487="","",T(" 8.00"))</f>
        <v xml:space="preserve"> 8.00</v>
      </c>
      <c r="E487" s="3" t="str">
        <f>IF($C487="","",T(" 9.40"))</f>
        <v xml:space="preserve"> 9.40</v>
      </c>
      <c r="F487" s="3" t="str">
        <f>IF($C487="","",T("11.20"))</f>
        <v>11.20</v>
      </c>
      <c r="G487" s="4" t="str">
        <f>IF($C487="","",T(""))</f>
        <v/>
      </c>
      <c r="H487" s="4" t="str">
        <f>IF($C487="","",T("13.30"))</f>
        <v>13.30</v>
      </c>
      <c r="I487" s="4" t="str">
        <f>IF($C487="","",T("15.10"))</f>
        <v>15.10</v>
      </c>
      <c r="J487" s="3" t="str">
        <f>IF($C487="","",T("17.00"))</f>
        <v>17.00</v>
      </c>
      <c r="K487" s="3" t="str">
        <f>IF($C487="","",T("18.40"))</f>
        <v>18.40</v>
      </c>
      <c r="L487" s="3"/>
      <c r="M487" s="25"/>
      <c r="AD487" s="20"/>
      <c r="AE487" s="20"/>
      <c r="AF487" s="20"/>
      <c r="AG487" s="20"/>
      <c r="AH487" s="20"/>
      <c r="AI487" s="20"/>
      <c r="AJ487" s="20"/>
      <c r="AK487" s="20"/>
      <c r="AL487" s="20"/>
      <c r="AM487" s="20"/>
      <c r="AN487" s="11" t="str">
        <f t="shared" si="455"/>
        <v/>
      </c>
      <c r="AO487" s="10" t="str">
        <f t="shared" si="445"/>
        <v/>
      </c>
      <c r="AP487" s="10" t="str">
        <f t="shared" si="445"/>
        <v/>
      </c>
      <c r="AQ487" s="10" t="str">
        <f t="shared" si="445"/>
        <v/>
      </c>
      <c r="AR487" s="10" t="str">
        <f t="shared" si="445"/>
        <v/>
      </c>
      <c r="AS487" s="10" t="str">
        <f t="shared" si="445"/>
        <v/>
      </c>
      <c r="AT487" s="10" t="str">
        <f t="shared" si="442"/>
        <v/>
      </c>
      <c r="AU487" s="10" t="str">
        <f t="shared" si="442"/>
        <v/>
      </c>
      <c r="AV487" s="10" t="str">
        <f t="shared" si="442"/>
        <v/>
      </c>
      <c r="AW487" s="10" t="str">
        <f t="shared" si="442"/>
        <v/>
      </c>
      <c r="AX487" s="10" t="str">
        <f t="shared" si="442"/>
        <v/>
      </c>
      <c r="AZ487" s="12" t="str">
        <f t="shared" si="446"/>
        <v/>
      </c>
      <c r="BA487" s="12" t="str">
        <f t="shared" si="446"/>
        <v/>
      </c>
      <c r="BB487" s="12" t="str">
        <f t="shared" si="446"/>
        <v/>
      </c>
      <c r="BC487" s="12" t="str">
        <f t="shared" si="446"/>
        <v/>
      </c>
      <c r="BD487" s="12" t="str">
        <f t="shared" si="446"/>
        <v/>
      </c>
      <c r="BE487" s="12" t="str">
        <f t="shared" si="443"/>
        <v/>
      </c>
      <c r="BF487" s="12" t="str">
        <f t="shared" si="443"/>
        <v/>
      </c>
      <c r="BG487" s="12" t="str">
        <f t="shared" si="443"/>
        <v/>
      </c>
      <c r="BH487" s="12" t="str">
        <f t="shared" si="443"/>
        <v/>
      </c>
      <c r="BI487" s="12" t="str">
        <f t="shared" si="443"/>
        <v/>
      </c>
    </row>
    <row r="488" spans="1:61" ht="23.25" customHeight="1" x14ac:dyDescent="0.2">
      <c r="A488" s="1">
        <f ca="1">IF(COUNTIF($D488:$L488," ")=10,"",IF(VLOOKUP(MAX($A$1:A487),$A$1:C487,3,FALSE)=0,"",MAX($A$1:A487)+1))</f>
        <v>488</v>
      </c>
      <c r="B488" s="13" t="str">
        <f>$B487</f>
        <v>Радькова Ю.С.</v>
      </c>
      <c r="C488" s="2" t="str">
        <f ca="1">IF($B488="","",$R$2)</f>
        <v>Пн 23.11.20</v>
      </c>
      <c r="D488" s="14" t="str">
        <f t="shared" ref="D488:K488" ca="1" si="489">IF($B488&gt;"",IF(ISERROR(SEARCH($B488,S$2))," ",MID(S$2,FIND("%курс ",S$2,FIND($B488,S$2))+6,7)&amp;"
("&amp;MID(S$2,FIND("ауд.",S$2,FIND($B488,S$2))+4,FIND("№",S$2,FIND("ауд.",S$2,FIND($B488,S$2)))-(FIND("ауд.",S$2,FIND($B488,S$2))+4))&amp;")"),"")</f>
        <v xml:space="preserve"> </v>
      </c>
      <c r="E488" s="14" t="str">
        <f t="shared" ca="1" si="489"/>
        <v xml:space="preserve"> </v>
      </c>
      <c r="F488" s="14" t="str">
        <f t="shared" ca="1" si="489"/>
        <v xml:space="preserve"> </v>
      </c>
      <c r="G488" s="14" t="str">
        <f t="shared" ca="1" si="489"/>
        <v xml:space="preserve"> </v>
      </c>
      <c r="H488" s="14" t="str">
        <f t="shared" ca="1" si="489"/>
        <v xml:space="preserve"> </v>
      </c>
      <c r="I488" s="14" t="str">
        <f t="shared" ca="1" si="489"/>
        <v xml:space="preserve"> </v>
      </c>
      <c r="J488" s="14" t="str">
        <f t="shared" ca="1" si="489"/>
        <v xml:space="preserve"> </v>
      </c>
      <c r="K488" s="14" t="str">
        <f t="shared" ca="1" si="489"/>
        <v xml:space="preserve"> </v>
      </c>
      <c r="L488" s="14"/>
      <c r="M488" s="25"/>
      <c r="AD488" s="20" t="str">
        <f t="shared" ref="AD488:AJ494" ca="1" si="490">IF(D488=" ","",IF(D488="","",CONCATENATE($C488," ",D$1," ",MID(D488,10,5))))</f>
        <v/>
      </c>
      <c r="AE488" s="20" t="str">
        <f t="shared" ca="1" si="490"/>
        <v/>
      </c>
      <c r="AF488" s="20" t="str">
        <f t="shared" ca="1" si="490"/>
        <v/>
      </c>
      <c r="AG488" s="20" t="str">
        <f t="shared" ca="1" si="490"/>
        <v/>
      </c>
      <c r="AH488" s="20" t="str">
        <f t="shared" ca="1" si="490"/>
        <v/>
      </c>
      <c r="AI488" s="20" t="str">
        <f t="shared" ca="1" si="490"/>
        <v/>
      </c>
      <c r="AJ488" s="20" t="str">
        <f t="shared" ca="1" si="490"/>
        <v/>
      </c>
      <c r="AK488" s="20" t="e">
        <f>IF(#REF!=" ","",IF(#REF!="","",CONCATENATE($C488," ",#REF!," ",MID(#REF!,10,5))))</f>
        <v>#REF!</v>
      </c>
      <c r="AL488" s="20" t="str">
        <f t="shared" ca="1" si="458"/>
        <v/>
      </c>
      <c r="AM488" s="20" t="str">
        <f t="shared" si="458"/>
        <v/>
      </c>
      <c r="AN488" s="11" t="str">
        <f t="shared" ca="1" si="455"/>
        <v>Радькова</v>
      </c>
      <c r="AO488" s="10" t="str">
        <f t="shared" ca="1" si="445"/>
        <v/>
      </c>
      <c r="AP488" s="10" t="str">
        <f t="shared" ca="1" si="445"/>
        <v/>
      </c>
      <c r="AQ488" s="10" t="str">
        <f t="shared" ca="1" si="445"/>
        <v/>
      </c>
      <c r="AR488" s="10" t="str">
        <f t="shared" ca="1" si="445"/>
        <v/>
      </c>
      <c r="AS488" s="10" t="str">
        <f t="shared" ca="1" si="445"/>
        <v/>
      </c>
      <c r="AT488" s="10" t="str">
        <f t="shared" ca="1" si="442"/>
        <v/>
      </c>
      <c r="AU488" s="10" t="str">
        <f t="shared" ca="1" si="442"/>
        <v/>
      </c>
      <c r="AV488" s="10" t="e">
        <f t="shared" si="442"/>
        <v>#REF!</v>
      </c>
      <c r="AW488" s="10" t="str">
        <f t="shared" ca="1" si="442"/>
        <v/>
      </c>
      <c r="AX488" s="10" t="str">
        <f t="shared" si="442"/>
        <v/>
      </c>
      <c r="AZ488" s="12" t="str">
        <f t="shared" ca="1" si="446"/>
        <v/>
      </c>
      <c r="BA488" s="12" t="str">
        <f t="shared" ca="1" si="446"/>
        <v/>
      </c>
      <c r="BB488" s="12" t="str">
        <f t="shared" ca="1" si="446"/>
        <v/>
      </c>
      <c r="BC488" s="12" t="str">
        <f t="shared" ca="1" si="446"/>
        <v/>
      </c>
      <c r="BD488" s="12" t="str">
        <f t="shared" ca="1" si="446"/>
        <v/>
      </c>
      <c r="BE488" s="12" t="str">
        <f t="shared" ca="1" si="443"/>
        <v/>
      </c>
      <c r="BF488" s="12" t="str">
        <f t="shared" ca="1" si="443"/>
        <v/>
      </c>
      <c r="BG488" s="12" t="e">
        <f t="shared" si="443"/>
        <v>#REF!</v>
      </c>
      <c r="BH488" s="12" t="str">
        <f t="shared" ca="1" si="443"/>
        <v/>
      </c>
      <c r="BI488" s="12" t="str">
        <f t="shared" si="443"/>
        <v/>
      </c>
    </row>
    <row r="489" spans="1:61" ht="23.25" customHeight="1" x14ac:dyDescent="0.2">
      <c r="A489" s="1">
        <f ca="1">IF(COUNTIF($D489:$L489," ")=10,"",IF(VLOOKUP(MAX($A$1:A488),$A$1:C488,3,FALSE)=0,"",MAX($A$1:A488)+1))</f>
        <v>489</v>
      </c>
      <c r="B489" s="13" t="str">
        <f>$B487</f>
        <v>Радькова Ю.С.</v>
      </c>
      <c r="C489" s="2" t="str">
        <f ca="1">IF($B489="","",$R$3)</f>
        <v>Вт 24.11.20</v>
      </c>
      <c r="D489" s="14" t="str">
        <f t="shared" ref="D489:K489" ca="1" si="491">IF($B489&gt;"",IF(ISERROR(SEARCH($B489,S$3))," ",MID(S$3,FIND("%курс ",S$3,FIND($B489,S$3))+6,7)&amp;"
("&amp;MID(S$3,FIND("ауд.",S$3,FIND($B489,S$3))+4,FIND("№",S$3,FIND("ауд.",S$3,FIND($B489,S$3)))-(FIND("ауд.",S$3,FIND($B489,S$3))+4))&amp;")"),"")</f>
        <v xml:space="preserve"> </v>
      </c>
      <c r="E489" s="14" t="str">
        <f t="shared" ca="1" si="491"/>
        <v xml:space="preserve"> </v>
      </c>
      <c r="F489" s="14" t="str">
        <f t="shared" ca="1" si="491"/>
        <v xml:space="preserve"> </v>
      </c>
      <c r="G489" s="14" t="str">
        <f t="shared" ca="1" si="491"/>
        <v xml:space="preserve"> </v>
      </c>
      <c r="H489" s="14" t="str">
        <f t="shared" ca="1" si="491"/>
        <v xml:space="preserve"> </v>
      </c>
      <c r="I489" s="14" t="str">
        <f t="shared" ca="1" si="491"/>
        <v xml:space="preserve"> </v>
      </c>
      <c r="J489" s="14" t="str">
        <f t="shared" ca="1" si="491"/>
        <v xml:space="preserve"> </v>
      </c>
      <c r="K489" s="14" t="str">
        <f t="shared" ca="1" si="491"/>
        <v xml:space="preserve"> </v>
      </c>
      <c r="L489" s="14"/>
      <c r="M489" s="25"/>
      <c r="AD489" s="20" t="str">
        <f t="shared" ca="1" si="490"/>
        <v/>
      </c>
      <c r="AE489" s="20" t="str">
        <f t="shared" ca="1" si="490"/>
        <v/>
      </c>
      <c r="AF489" s="20" t="str">
        <f t="shared" ca="1" si="490"/>
        <v/>
      </c>
      <c r="AG489" s="20" t="str">
        <f t="shared" ca="1" si="490"/>
        <v/>
      </c>
      <c r="AH489" s="20" t="str">
        <f t="shared" ca="1" si="490"/>
        <v/>
      </c>
      <c r="AI489" s="20" t="str">
        <f t="shared" ca="1" si="490"/>
        <v/>
      </c>
      <c r="AJ489" s="20" t="str">
        <f t="shared" ca="1" si="490"/>
        <v/>
      </c>
      <c r="AK489" s="20" t="e">
        <f>IF(#REF!=" ","",IF(#REF!="","",CONCATENATE($C489," ",#REF!," ",MID(#REF!,10,5))))</f>
        <v>#REF!</v>
      </c>
      <c r="AL489" s="20" t="str">
        <f t="shared" ca="1" si="458"/>
        <v/>
      </c>
      <c r="AM489" s="20" t="str">
        <f t="shared" si="458"/>
        <v/>
      </c>
      <c r="AN489" s="11" t="str">
        <f t="shared" ca="1" si="455"/>
        <v>Радькова</v>
      </c>
      <c r="AO489" s="10" t="str">
        <f t="shared" ca="1" si="445"/>
        <v/>
      </c>
      <c r="AP489" s="10" t="str">
        <f t="shared" ca="1" si="445"/>
        <v/>
      </c>
      <c r="AQ489" s="10" t="str">
        <f t="shared" ca="1" si="445"/>
        <v/>
      </c>
      <c r="AR489" s="10" t="str">
        <f t="shared" ca="1" si="445"/>
        <v/>
      </c>
      <c r="AS489" s="10" t="str">
        <f t="shared" ca="1" si="445"/>
        <v/>
      </c>
      <c r="AT489" s="10" t="str">
        <f t="shared" ca="1" si="442"/>
        <v/>
      </c>
      <c r="AU489" s="10" t="str">
        <f t="shared" ca="1" si="442"/>
        <v/>
      </c>
      <c r="AV489" s="10" t="e">
        <f t="shared" si="442"/>
        <v>#REF!</v>
      </c>
      <c r="AW489" s="10" t="str">
        <f t="shared" ca="1" si="442"/>
        <v/>
      </c>
      <c r="AX489" s="10" t="str">
        <f t="shared" si="442"/>
        <v/>
      </c>
      <c r="AZ489" s="12" t="str">
        <f t="shared" ca="1" si="446"/>
        <v/>
      </c>
      <c r="BA489" s="12" t="str">
        <f t="shared" ca="1" si="446"/>
        <v/>
      </c>
      <c r="BB489" s="12" t="str">
        <f t="shared" ca="1" si="446"/>
        <v/>
      </c>
      <c r="BC489" s="12" t="str">
        <f t="shared" ca="1" si="446"/>
        <v/>
      </c>
      <c r="BD489" s="12" t="str">
        <f t="shared" ca="1" si="446"/>
        <v/>
      </c>
      <c r="BE489" s="12" t="str">
        <f t="shared" ca="1" si="443"/>
        <v/>
      </c>
      <c r="BF489" s="12" t="str">
        <f t="shared" ca="1" si="443"/>
        <v/>
      </c>
      <c r="BG489" s="12" t="e">
        <f t="shared" si="443"/>
        <v>#REF!</v>
      </c>
      <c r="BH489" s="12" t="str">
        <f t="shared" ca="1" si="443"/>
        <v/>
      </c>
      <c r="BI489" s="12" t="str">
        <f t="shared" si="443"/>
        <v/>
      </c>
    </row>
    <row r="490" spans="1:61" ht="23.25" customHeight="1" x14ac:dyDescent="0.2">
      <c r="A490" s="1">
        <f ca="1">IF(COUNTIF($D490:$L490," ")=10,"",IF(VLOOKUP(MAX($A$1:A489),$A$1:C489,3,FALSE)=0,"",MAX($A$1:A489)+1))</f>
        <v>490</v>
      </c>
      <c r="B490" s="13" t="str">
        <f>$B487</f>
        <v>Радькова Ю.С.</v>
      </c>
      <c r="C490" s="2" t="str">
        <f ca="1">IF($B490="","",$R$4)</f>
        <v>Ср 25.11.20</v>
      </c>
      <c r="D490" s="14" t="str">
        <f t="shared" ref="D490:K490" ca="1" si="492">IF($B490&gt;"",IF(ISERROR(SEARCH($B490,S$4))," ",MID(S$4,FIND("%курс ",S$4,FIND($B490,S$4))+6,7)&amp;"
("&amp;MID(S$4,FIND("ауд.",S$4,FIND($B490,S$4))+4,FIND("№",S$4,FIND("ауд.",S$4,FIND($B490,S$4)))-(FIND("ауд.",S$4,FIND($B490,S$4))+4))&amp;")"),"")</f>
        <v xml:space="preserve"> </v>
      </c>
      <c r="E490" s="14" t="str">
        <f t="shared" ca="1" si="492"/>
        <v xml:space="preserve"> </v>
      </c>
      <c r="F490" s="14" t="str">
        <f t="shared" ca="1" si="492"/>
        <v xml:space="preserve"> </v>
      </c>
      <c r="G490" s="14" t="str">
        <f t="shared" ca="1" si="492"/>
        <v xml:space="preserve"> </v>
      </c>
      <c r="H490" s="14" t="str">
        <f t="shared" ca="1" si="492"/>
        <v xml:space="preserve"> </v>
      </c>
      <c r="I490" s="14" t="str">
        <f t="shared" ca="1" si="492"/>
        <v xml:space="preserve"> </v>
      </c>
      <c r="J490" s="14" t="str">
        <f t="shared" ca="1" si="492"/>
        <v xml:space="preserve"> </v>
      </c>
      <c r="K490" s="14" t="str">
        <f t="shared" ca="1" si="492"/>
        <v xml:space="preserve"> </v>
      </c>
      <c r="L490" s="14"/>
      <c r="M490" s="17"/>
      <c r="AD490" s="20" t="str">
        <f t="shared" ca="1" si="490"/>
        <v/>
      </c>
      <c r="AE490" s="20" t="str">
        <f t="shared" ca="1" si="490"/>
        <v/>
      </c>
      <c r="AF490" s="20" t="str">
        <f t="shared" ca="1" si="490"/>
        <v/>
      </c>
      <c r="AG490" s="20" t="str">
        <f t="shared" ca="1" si="490"/>
        <v/>
      </c>
      <c r="AH490" s="20" t="str">
        <f t="shared" ca="1" si="490"/>
        <v/>
      </c>
      <c r="AI490" s="20" t="str">
        <f t="shared" ca="1" si="490"/>
        <v/>
      </c>
      <c r="AJ490" s="20" t="str">
        <f t="shared" ca="1" si="490"/>
        <v/>
      </c>
      <c r="AK490" s="20" t="e">
        <f>IF(#REF!=" ","",IF(#REF!="","",CONCATENATE($C490," ",#REF!," ",MID(#REF!,10,5))))</f>
        <v>#REF!</v>
      </c>
      <c r="AL490" s="20" t="str">
        <f t="shared" ca="1" si="458"/>
        <v/>
      </c>
      <c r="AM490" s="20" t="str">
        <f t="shared" si="458"/>
        <v/>
      </c>
      <c r="AN490" s="11" t="str">
        <f t="shared" ca="1" si="455"/>
        <v>Радькова</v>
      </c>
      <c r="AO490" s="10" t="str">
        <f t="shared" ca="1" si="445"/>
        <v/>
      </c>
      <c r="AP490" s="10" t="str">
        <f t="shared" ca="1" si="445"/>
        <v/>
      </c>
      <c r="AQ490" s="10" t="str">
        <f t="shared" ca="1" si="445"/>
        <v/>
      </c>
      <c r="AR490" s="10" t="str">
        <f t="shared" ca="1" si="445"/>
        <v/>
      </c>
      <c r="AS490" s="10" t="str">
        <f t="shared" ca="1" si="445"/>
        <v/>
      </c>
      <c r="AT490" s="10" t="str">
        <f t="shared" ref="AT490:AX553" ca="1" si="493">IF(AI490="","",CONCATENATE(AI490," ",$AN490))</f>
        <v/>
      </c>
      <c r="AU490" s="10" t="str">
        <f t="shared" ca="1" si="493"/>
        <v/>
      </c>
      <c r="AV490" s="10" t="e">
        <f t="shared" si="493"/>
        <v>#REF!</v>
      </c>
      <c r="AW490" s="10" t="str">
        <f t="shared" ca="1" si="493"/>
        <v/>
      </c>
      <c r="AX490" s="10" t="str">
        <f t="shared" si="493"/>
        <v/>
      </c>
      <c r="AZ490" s="12" t="str">
        <f t="shared" ca="1" si="446"/>
        <v/>
      </c>
      <c r="BA490" s="12" t="str">
        <f t="shared" ca="1" si="446"/>
        <v/>
      </c>
      <c r="BB490" s="12" t="str">
        <f t="shared" ca="1" si="446"/>
        <v/>
      </c>
      <c r="BC490" s="12" t="str">
        <f t="shared" ca="1" si="446"/>
        <v/>
      </c>
      <c r="BD490" s="12" t="str">
        <f t="shared" ca="1" si="446"/>
        <v/>
      </c>
      <c r="BE490" s="12" t="str">
        <f t="shared" ref="BE490:BI553" ca="1" si="494">IF(AI490="","",ROW())</f>
        <v/>
      </c>
      <c r="BF490" s="12" t="str">
        <f t="shared" ca="1" si="494"/>
        <v/>
      </c>
      <c r="BG490" s="12" t="e">
        <f t="shared" si="494"/>
        <v>#REF!</v>
      </c>
      <c r="BH490" s="12" t="str">
        <f t="shared" ca="1" si="494"/>
        <v/>
      </c>
      <c r="BI490" s="12" t="str">
        <f t="shared" si="494"/>
        <v/>
      </c>
    </row>
    <row r="491" spans="1:61" ht="23.25" customHeight="1" x14ac:dyDescent="0.2">
      <c r="A491" s="1">
        <f ca="1">IF(COUNTIF($D491:$L491," ")=10,"",IF(VLOOKUP(MAX($A$1:A490),$A$1:C490,3,FALSE)=0,"",MAX($A$1:A490)+1))</f>
        <v>491</v>
      </c>
      <c r="B491" s="13" t="str">
        <f>$B487</f>
        <v>Радькова Ю.С.</v>
      </c>
      <c r="C491" s="2" t="str">
        <f ca="1">IF($B491="","",$R$5)</f>
        <v>Чт 26.11.20</v>
      </c>
      <c r="D491" s="23" t="str">
        <f t="shared" ref="D491:K491" ca="1" si="495">IF($B491&gt;"",IF(ISERROR(SEARCH($B491,S$5))," ",MID(S$5,FIND("%курс ",S$5,FIND($B491,S$5))+6,7)&amp;"
("&amp;MID(S$5,FIND("ауд.",S$5,FIND($B491,S$5))+4,FIND("№",S$5,FIND("ауд.",S$5,FIND($B491,S$5)))-(FIND("ауд.",S$5,FIND($B491,S$5))+4))&amp;")"),"")</f>
        <v xml:space="preserve"> </v>
      </c>
      <c r="E491" s="23" t="str">
        <f t="shared" ca="1" si="495"/>
        <v xml:space="preserve"> </v>
      </c>
      <c r="F491" s="23" t="str">
        <f t="shared" ca="1" si="495"/>
        <v xml:space="preserve"> </v>
      </c>
      <c r="G491" s="23" t="str">
        <f t="shared" ca="1" si="495"/>
        <v xml:space="preserve"> </v>
      </c>
      <c r="H491" s="23" t="str">
        <f t="shared" ca="1" si="495"/>
        <v xml:space="preserve"> </v>
      </c>
      <c r="I491" s="23" t="str">
        <f t="shared" ca="1" si="495"/>
        <v xml:space="preserve"> </v>
      </c>
      <c r="J491" s="23" t="str">
        <f t="shared" ca="1" si="495"/>
        <v xml:space="preserve"> </v>
      </c>
      <c r="K491" s="23" t="str">
        <f t="shared" ca="1" si="495"/>
        <v xml:space="preserve"> </v>
      </c>
      <c r="L491" s="23"/>
      <c r="M491" s="25"/>
      <c r="AD491" s="20" t="str">
        <f t="shared" ca="1" si="490"/>
        <v/>
      </c>
      <c r="AE491" s="20" t="str">
        <f t="shared" ca="1" si="490"/>
        <v/>
      </c>
      <c r="AF491" s="20" t="str">
        <f t="shared" ca="1" si="490"/>
        <v/>
      </c>
      <c r="AG491" s="20" t="str">
        <f t="shared" ca="1" si="490"/>
        <v/>
      </c>
      <c r="AH491" s="20" t="str">
        <f t="shared" ca="1" si="490"/>
        <v/>
      </c>
      <c r="AI491" s="20" t="str">
        <f t="shared" ca="1" si="490"/>
        <v/>
      </c>
      <c r="AJ491" s="20" t="str">
        <f t="shared" ca="1" si="490"/>
        <v/>
      </c>
      <c r="AK491" s="20" t="e">
        <f>IF(#REF!=" ","",IF(#REF!="","",CONCATENATE($C491," ",#REF!," ",MID(#REF!,10,5))))</f>
        <v>#REF!</v>
      </c>
      <c r="AL491" s="20" t="str">
        <f t="shared" ca="1" si="458"/>
        <v/>
      </c>
      <c r="AM491" s="20" t="str">
        <f t="shared" si="458"/>
        <v/>
      </c>
      <c r="AN491" s="11" t="str">
        <f t="shared" ca="1" si="455"/>
        <v>Радькова</v>
      </c>
      <c r="AO491" s="10" t="str">
        <f t="shared" ref="AO491:AS554" ca="1" si="496">IF(AD491="","",CONCATENATE(AD491," ",$AN491))</f>
        <v/>
      </c>
      <c r="AP491" s="10" t="str">
        <f t="shared" ca="1" si="496"/>
        <v/>
      </c>
      <c r="AQ491" s="10" t="str">
        <f t="shared" ca="1" si="496"/>
        <v/>
      </c>
      <c r="AR491" s="10" t="str">
        <f t="shared" ca="1" si="496"/>
        <v/>
      </c>
      <c r="AS491" s="10" t="str">
        <f t="shared" ca="1" si="496"/>
        <v/>
      </c>
      <c r="AT491" s="10" t="str">
        <f t="shared" ca="1" si="493"/>
        <v/>
      </c>
      <c r="AU491" s="10" t="str">
        <f t="shared" ca="1" si="493"/>
        <v/>
      </c>
      <c r="AV491" s="10" t="e">
        <f t="shared" si="493"/>
        <v>#REF!</v>
      </c>
      <c r="AW491" s="10" t="str">
        <f t="shared" ca="1" si="493"/>
        <v/>
      </c>
      <c r="AX491" s="10" t="str">
        <f t="shared" si="493"/>
        <v/>
      </c>
      <c r="AZ491" s="12" t="str">
        <f t="shared" ref="AZ491:BD554" ca="1" si="497">IF(AD491="","",ROW())</f>
        <v/>
      </c>
      <c r="BA491" s="12" t="str">
        <f t="shared" ca="1" si="497"/>
        <v/>
      </c>
      <c r="BB491" s="12" t="str">
        <f t="shared" ca="1" si="497"/>
        <v/>
      </c>
      <c r="BC491" s="12" t="str">
        <f t="shared" ca="1" si="497"/>
        <v/>
      </c>
      <c r="BD491" s="12" t="str">
        <f t="shared" ca="1" si="497"/>
        <v/>
      </c>
      <c r="BE491" s="12" t="str">
        <f t="shared" ca="1" si="494"/>
        <v/>
      </c>
      <c r="BF491" s="12" t="str">
        <f t="shared" ca="1" si="494"/>
        <v/>
      </c>
      <c r="BG491" s="12" t="e">
        <f t="shared" si="494"/>
        <v>#REF!</v>
      </c>
      <c r="BH491" s="12" t="str">
        <f t="shared" ca="1" si="494"/>
        <v/>
      </c>
      <c r="BI491" s="12" t="str">
        <f t="shared" si="494"/>
        <v/>
      </c>
    </row>
    <row r="492" spans="1:61" ht="23.25" customHeight="1" x14ac:dyDescent="0.2">
      <c r="A492" s="1">
        <f ca="1">IF(COUNTIF($D492:$L492," ")=10,"",IF(VLOOKUP(MAX($A$1:A491),$A$1:C491,3,FALSE)=0,"",MAX($A$1:A491)+1))</f>
        <v>492</v>
      </c>
      <c r="B492" s="13" t="str">
        <f>$B487</f>
        <v>Радькова Ю.С.</v>
      </c>
      <c r="C492" s="2" t="str">
        <f ca="1">IF($B492="","",$R$6)</f>
        <v>Пт 27.11.20</v>
      </c>
      <c r="D492" s="23" t="str">
        <f t="shared" ref="D492:K492" ca="1" si="498">IF($B492&gt;"",IF(ISERROR(SEARCH($B492,S$6))," ",MID(S$6,FIND("%курс ",S$6,FIND($B492,S$6))+6,7)&amp;"
("&amp;MID(S$6,FIND("ауд.",S$6,FIND($B492,S$6))+4,FIND("№",S$6,FIND("ауд.",S$6,FIND($B492,S$6)))-(FIND("ауд.",S$6,FIND($B492,S$6))+4))&amp;")"),"")</f>
        <v xml:space="preserve"> </v>
      </c>
      <c r="E492" s="23" t="str">
        <f t="shared" ca="1" si="498"/>
        <v>ЗИ -9-2
(ДОТ)</v>
      </c>
      <c r="F492" s="23" t="str">
        <f t="shared" ca="1" si="498"/>
        <v>ЗИ -9-2
(ДОТ)</v>
      </c>
      <c r="G492" s="23" t="str">
        <f t="shared" ca="1" si="498"/>
        <v xml:space="preserve"> </v>
      </c>
      <c r="H492" s="23" t="str">
        <f t="shared" ca="1" si="498"/>
        <v>ЗИ -9-2
(ДОТ)</v>
      </c>
      <c r="I492" s="23" t="str">
        <f t="shared" ca="1" si="498"/>
        <v xml:space="preserve"> </v>
      </c>
      <c r="J492" s="23" t="str">
        <f t="shared" ca="1" si="498"/>
        <v xml:space="preserve"> </v>
      </c>
      <c r="K492" s="23" t="str">
        <f t="shared" ca="1" si="498"/>
        <v xml:space="preserve"> </v>
      </c>
      <c r="L492" s="23"/>
      <c r="M492" s="25"/>
      <c r="AD492" s="20" t="str">
        <f t="shared" ca="1" si="490"/>
        <v/>
      </c>
      <c r="AE492" s="20" t="str">
        <f t="shared" ca="1" si="490"/>
        <v>Пт 27.11.20  9.40 ДОТ)</v>
      </c>
      <c r="AF492" s="20" t="str">
        <f t="shared" ca="1" si="490"/>
        <v>Пт 27.11.20 11.20 ДОТ)</v>
      </c>
      <c r="AG492" s="20" t="str">
        <f t="shared" ca="1" si="490"/>
        <v/>
      </c>
      <c r="AH492" s="20" t="str">
        <f t="shared" ca="1" si="490"/>
        <v>Пт 27.11.20 13.30 ДОТ)</v>
      </c>
      <c r="AI492" s="20" t="str">
        <f t="shared" ca="1" si="490"/>
        <v/>
      </c>
      <c r="AJ492" s="20" t="str">
        <f t="shared" ca="1" si="490"/>
        <v/>
      </c>
      <c r="AK492" s="20" t="e">
        <f>IF(#REF!=" ","",IF(#REF!="","",CONCATENATE($C492," ",#REF!," ",MID(#REF!,10,5))))</f>
        <v>#REF!</v>
      </c>
      <c r="AL492" s="20" t="str">
        <f t="shared" ca="1" si="458"/>
        <v/>
      </c>
      <c r="AM492" s="20" t="str">
        <f t="shared" si="458"/>
        <v/>
      </c>
      <c r="AN492" s="11" t="str">
        <f t="shared" ca="1" si="455"/>
        <v>Радькова</v>
      </c>
      <c r="AO492" s="10" t="str">
        <f t="shared" ca="1" si="496"/>
        <v/>
      </c>
      <c r="AP492" s="10" t="str">
        <f t="shared" ca="1" si="496"/>
        <v>Пт 27.11.20  9.40 ДОТ) Радькова</v>
      </c>
      <c r="AQ492" s="10" t="str">
        <f t="shared" ca="1" si="496"/>
        <v>Пт 27.11.20 11.20 ДОТ) Радькова</v>
      </c>
      <c r="AR492" s="10" t="str">
        <f t="shared" ca="1" si="496"/>
        <v/>
      </c>
      <c r="AS492" s="10" t="str">
        <f t="shared" ca="1" si="496"/>
        <v>Пт 27.11.20 13.30 ДОТ) Радькова</v>
      </c>
      <c r="AT492" s="10" t="str">
        <f t="shared" ca="1" si="493"/>
        <v/>
      </c>
      <c r="AU492" s="10" t="str">
        <f t="shared" ca="1" si="493"/>
        <v/>
      </c>
      <c r="AV492" s="10" t="e">
        <f t="shared" si="493"/>
        <v>#REF!</v>
      </c>
      <c r="AW492" s="10" t="str">
        <f t="shared" ca="1" si="493"/>
        <v/>
      </c>
      <c r="AX492" s="10" t="str">
        <f t="shared" si="493"/>
        <v/>
      </c>
      <c r="AZ492" s="12" t="str">
        <f t="shared" ca="1" si="497"/>
        <v/>
      </c>
      <c r="BA492" s="12">
        <f t="shared" ca="1" si="497"/>
        <v>492</v>
      </c>
      <c r="BB492" s="12">
        <f t="shared" ca="1" si="497"/>
        <v>492</v>
      </c>
      <c r="BC492" s="12" t="str">
        <f t="shared" ca="1" si="497"/>
        <v/>
      </c>
      <c r="BD492" s="12">
        <f t="shared" ca="1" si="497"/>
        <v>492</v>
      </c>
      <c r="BE492" s="12" t="str">
        <f t="shared" ca="1" si="494"/>
        <v/>
      </c>
      <c r="BF492" s="12" t="str">
        <f t="shared" ca="1" si="494"/>
        <v/>
      </c>
      <c r="BG492" s="12" t="e">
        <f t="shared" si="494"/>
        <v>#REF!</v>
      </c>
      <c r="BH492" s="12" t="str">
        <f t="shared" ca="1" si="494"/>
        <v/>
      </c>
      <c r="BI492" s="12" t="str">
        <f t="shared" si="494"/>
        <v/>
      </c>
    </row>
    <row r="493" spans="1:61" ht="23.25" customHeight="1" x14ac:dyDescent="0.2">
      <c r="A493" s="1">
        <f ca="1">IF(COUNTIF($D493:$L493," ")=10,"",IF(VLOOKUP(MAX($A$1:A492),$A$1:C492,3,FALSE)=0,"",MAX($A$1:A492)+1))</f>
        <v>493</v>
      </c>
      <c r="B493" s="13" t="str">
        <f>$B487</f>
        <v>Радькова Ю.С.</v>
      </c>
      <c r="C493" s="2" t="str">
        <f ca="1">IF($B493="","",$R$7)</f>
        <v>Сб 28.11.20</v>
      </c>
      <c r="D493" s="23" t="str">
        <f t="shared" ref="D493:K493" ca="1" si="499">IF($B493&gt;"",IF(ISERROR(SEARCH($B493,S$7))," ",MID(S$7,FIND("%курс ",S$7,FIND($B493,S$7))+6,7)&amp;"
("&amp;MID(S$7,FIND("ауд.",S$7,FIND($B493,S$7))+4,FIND("№",S$7,FIND("ауд.",S$7,FIND($B493,S$7)))-(FIND("ауд.",S$7,FIND($B493,S$7))+4))&amp;")"),"")</f>
        <v xml:space="preserve"> </v>
      </c>
      <c r="E493" s="23" t="str">
        <f t="shared" ca="1" si="499"/>
        <v xml:space="preserve"> </v>
      </c>
      <c r="F493" s="23" t="str">
        <f t="shared" ca="1" si="499"/>
        <v xml:space="preserve"> </v>
      </c>
      <c r="G493" s="23" t="str">
        <f t="shared" ca="1" si="499"/>
        <v xml:space="preserve"> </v>
      </c>
      <c r="H493" s="23" t="str">
        <f t="shared" ca="1" si="499"/>
        <v xml:space="preserve"> </v>
      </c>
      <c r="I493" s="23" t="str">
        <f t="shared" ca="1" si="499"/>
        <v xml:space="preserve"> </v>
      </c>
      <c r="J493" s="23" t="str">
        <f t="shared" ca="1" si="499"/>
        <v xml:space="preserve"> </v>
      </c>
      <c r="K493" s="23" t="str">
        <f t="shared" ca="1" si="499"/>
        <v xml:space="preserve"> </v>
      </c>
      <c r="L493" s="23"/>
      <c r="M493" s="25"/>
      <c r="AD493" s="20" t="str">
        <f t="shared" ca="1" si="490"/>
        <v/>
      </c>
      <c r="AE493" s="20" t="str">
        <f t="shared" ca="1" si="490"/>
        <v/>
      </c>
      <c r="AF493" s="20" t="str">
        <f t="shared" ca="1" si="490"/>
        <v/>
      </c>
      <c r="AG493" s="20" t="str">
        <f t="shared" ca="1" si="490"/>
        <v/>
      </c>
      <c r="AH493" s="20" t="str">
        <f t="shared" ca="1" si="490"/>
        <v/>
      </c>
      <c r="AI493" s="20" t="str">
        <f t="shared" ca="1" si="490"/>
        <v/>
      </c>
      <c r="AJ493" s="20" t="str">
        <f t="shared" ca="1" si="490"/>
        <v/>
      </c>
      <c r="AK493" s="20" t="e">
        <f>IF(#REF!=" ","",IF(#REF!="","",CONCATENATE($C493," ",#REF!," ",MID(#REF!,10,5))))</f>
        <v>#REF!</v>
      </c>
      <c r="AL493" s="20" t="str">
        <f t="shared" ca="1" si="458"/>
        <v/>
      </c>
      <c r="AM493" s="20" t="str">
        <f t="shared" si="458"/>
        <v/>
      </c>
      <c r="AN493" s="11" t="str">
        <f t="shared" ca="1" si="455"/>
        <v>Радькова</v>
      </c>
      <c r="AO493" s="10" t="str">
        <f t="shared" ca="1" si="496"/>
        <v/>
      </c>
      <c r="AP493" s="10" t="str">
        <f t="shared" ca="1" si="496"/>
        <v/>
      </c>
      <c r="AQ493" s="10" t="str">
        <f t="shared" ca="1" si="496"/>
        <v/>
      </c>
      <c r="AR493" s="10" t="str">
        <f t="shared" ca="1" si="496"/>
        <v/>
      </c>
      <c r="AS493" s="10" t="str">
        <f t="shared" ca="1" si="496"/>
        <v/>
      </c>
      <c r="AT493" s="10" t="str">
        <f t="shared" ca="1" si="493"/>
        <v/>
      </c>
      <c r="AU493" s="10" t="str">
        <f t="shared" ca="1" si="493"/>
        <v/>
      </c>
      <c r="AV493" s="10" t="e">
        <f t="shared" si="493"/>
        <v>#REF!</v>
      </c>
      <c r="AW493" s="10" t="str">
        <f t="shared" ca="1" si="493"/>
        <v/>
      </c>
      <c r="AX493" s="10" t="str">
        <f t="shared" si="493"/>
        <v/>
      </c>
      <c r="AZ493" s="12" t="str">
        <f t="shared" ca="1" si="497"/>
        <v/>
      </c>
      <c r="BA493" s="12" t="str">
        <f t="shared" ca="1" si="497"/>
        <v/>
      </c>
      <c r="BB493" s="12" t="str">
        <f t="shared" ca="1" si="497"/>
        <v/>
      </c>
      <c r="BC493" s="12" t="str">
        <f t="shared" ca="1" si="497"/>
        <v/>
      </c>
      <c r="BD493" s="12" t="str">
        <f t="shared" ca="1" si="497"/>
        <v/>
      </c>
      <c r="BE493" s="12" t="str">
        <f t="shared" ca="1" si="494"/>
        <v/>
      </c>
      <c r="BF493" s="12" t="str">
        <f t="shared" ca="1" si="494"/>
        <v/>
      </c>
      <c r="BG493" s="12" t="e">
        <f t="shared" si="494"/>
        <v>#REF!</v>
      </c>
      <c r="BH493" s="12" t="str">
        <f t="shared" ca="1" si="494"/>
        <v/>
      </c>
      <c r="BI493" s="12" t="str">
        <f t="shared" si="494"/>
        <v/>
      </c>
    </row>
    <row r="494" spans="1:61" ht="23.25" customHeight="1" x14ac:dyDescent="0.2">
      <c r="A494" s="1">
        <f ca="1">IF(COUNTIF($D494:$L494," ")=10,"",IF(VLOOKUP(MAX($A$1:A493),$A$1:C493,3,FALSE)=0,"",MAX($A$1:A493)+1))</f>
        <v>494</v>
      </c>
      <c r="B494" s="13" t="str">
        <f>$B487</f>
        <v>Радькова Ю.С.</v>
      </c>
      <c r="C494" s="2" t="str">
        <f ca="1">IF($B494="","",$R$8)</f>
        <v>Вс 29.11.20</v>
      </c>
      <c r="D494" s="23" t="str">
        <f t="shared" ref="D494:K494" ca="1" si="500">IF($B494&gt;"",IF(ISERROR(SEARCH($B494,S$8))," ",MID(S$8,FIND("%курс ",S$8,FIND($B494,S$8))+6,7)&amp;"
("&amp;MID(S$8,FIND("ауд.",S$8,FIND($B494,S$8))+4,FIND("№",S$8,FIND("ауд.",S$8,FIND($B494,S$8)))-(FIND("ауд.",S$8,FIND($B494,S$8))+4))&amp;")"),"")</f>
        <v xml:space="preserve"> </v>
      </c>
      <c r="E494" s="23" t="str">
        <f t="shared" ca="1" si="500"/>
        <v xml:space="preserve"> </v>
      </c>
      <c r="F494" s="23" t="str">
        <f t="shared" ca="1" si="500"/>
        <v xml:space="preserve"> </v>
      </c>
      <c r="G494" s="23" t="str">
        <f t="shared" ca="1" si="500"/>
        <v xml:space="preserve"> </v>
      </c>
      <c r="H494" s="23" t="str">
        <f t="shared" ca="1" si="500"/>
        <v xml:space="preserve"> </v>
      </c>
      <c r="I494" s="23" t="str">
        <f t="shared" ca="1" si="500"/>
        <v xml:space="preserve"> </v>
      </c>
      <c r="J494" s="23" t="str">
        <f t="shared" ca="1" si="500"/>
        <v xml:space="preserve"> </v>
      </c>
      <c r="K494" s="23" t="str">
        <f t="shared" ca="1" si="500"/>
        <v xml:space="preserve"> </v>
      </c>
      <c r="L494" s="23"/>
      <c r="M494" s="25"/>
      <c r="AD494" s="20" t="str">
        <f t="shared" ca="1" si="490"/>
        <v/>
      </c>
      <c r="AE494" s="20" t="str">
        <f t="shared" ca="1" si="490"/>
        <v/>
      </c>
      <c r="AF494" s="20" t="str">
        <f t="shared" ca="1" si="490"/>
        <v/>
      </c>
      <c r="AG494" s="20" t="str">
        <f t="shared" ca="1" si="490"/>
        <v/>
      </c>
      <c r="AH494" s="20" t="str">
        <f t="shared" ca="1" si="490"/>
        <v/>
      </c>
      <c r="AI494" s="20" t="str">
        <f t="shared" ca="1" si="490"/>
        <v/>
      </c>
      <c r="AJ494" s="20" t="str">
        <f t="shared" ca="1" si="490"/>
        <v/>
      </c>
      <c r="AK494" s="20" t="e">
        <f>IF(#REF!=" ","",IF(#REF!="","",CONCATENATE($C494," ",#REF!," ",MID(#REF!,10,5))))</f>
        <v>#REF!</v>
      </c>
      <c r="AL494" s="20" t="str">
        <f t="shared" ca="1" si="458"/>
        <v/>
      </c>
      <c r="AM494" s="20" t="str">
        <f t="shared" si="458"/>
        <v/>
      </c>
      <c r="AN494" s="11" t="str">
        <f t="shared" ca="1" si="455"/>
        <v>Радькова</v>
      </c>
      <c r="AO494" s="10" t="str">
        <f t="shared" ca="1" si="496"/>
        <v/>
      </c>
      <c r="AP494" s="10" t="str">
        <f t="shared" ca="1" si="496"/>
        <v/>
      </c>
      <c r="AQ494" s="10" t="str">
        <f t="shared" ca="1" si="496"/>
        <v/>
      </c>
      <c r="AR494" s="10" t="str">
        <f t="shared" ca="1" si="496"/>
        <v/>
      </c>
      <c r="AS494" s="10" t="str">
        <f t="shared" ca="1" si="496"/>
        <v/>
      </c>
      <c r="AT494" s="10" t="str">
        <f t="shared" ca="1" si="493"/>
        <v/>
      </c>
      <c r="AU494" s="10" t="str">
        <f t="shared" ca="1" si="493"/>
        <v/>
      </c>
      <c r="AV494" s="10" t="e">
        <f t="shared" si="493"/>
        <v>#REF!</v>
      </c>
      <c r="AW494" s="10" t="str">
        <f t="shared" ca="1" si="493"/>
        <v/>
      </c>
      <c r="AX494" s="10" t="str">
        <f t="shared" si="493"/>
        <v/>
      </c>
      <c r="AZ494" s="12" t="str">
        <f t="shared" ca="1" si="497"/>
        <v/>
      </c>
      <c r="BA494" s="12" t="str">
        <f t="shared" ca="1" si="497"/>
        <v/>
      </c>
      <c r="BB494" s="12" t="str">
        <f t="shared" ca="1" si="497"/>
        <v/>
      </c>
      <c r="BC494" s="12" t="str">
        <f t="shared" ca="1" si="497"/>
        <v/>
      </c>
      <c r="BD494" s="12" t="str">
        <f t="shared" ca="1" si="497"/>
        <v/>
      </c>
      <c r="BE494" s="12" t="str">
        <f t="shared" ca="1" si="494"/>
        <v/>
      </c>
      <c r="BF494" s="12" t="str">
        <f t="shared" ca="1" si="494"/>
        <v/>
      </c>
      <c r="BG494" s="12" t="e">
        <f t="shared" si="494"/>
        <v>#REF!</v>
      </c>
      <c r="BH494" s="12" t="str">
        <f t="shared" ca="1" si="494"/>
        <v/>
      </c>
      <c r="BI494" s="12" t="str">
        <f t="shared" si="494"/>
        <v/>
      </c>
    </row>
    <row r="495" spans="1:61" ht="23.25" customHeight="1" x14ac:dyDescent="0.2">
      <c r="A495" s="1">
        <f ca="1">IF(COUNTIF($D495:$L495," ")=10,"",IF(VLOOKUP(MAX($A$1:A494),$A$1:C494,3,FALSE)=0,"",MAX($A$1:A494)+1))</f>
        <v>495</v>
      </c>
      <c r="C495" s="2"/>
      <c r="D495" s="23"/>
      <c r="E495" s="23"/>
      <c r="F495" s="23"/>
      <c r="G495" s="23"/>
      <c r="H495" s="23"/>
      <c r="I495" s="23"/>
      <c r="J495" s="23"/>
      <c r="K495" s="23"/>
      <c r="L495" s="23"/>
      <c r="M495" s="25"/>
      <c r="AD495" s="20"/>
      <c r="AE495" s="20"/>
      <c r="AF495" s="20"/>
      <c r="AG495" s="20"/>
      <c r="AH495" s="20"/>
      <c r="AI495" s="20"/>
      <c r="AJ495" s="20"/>
      <c r="AK495" s="20"/>
      <c r="AL495" s="20"/>
      <c r="AM495" s="20"/>
      <c r="AN495" s="11" t="str">
        <f t="shared" si="455"/>
        <v/>
      </c>
      <c r="AO495" s="10" t="str">
        <f t="shared" si="496"/>
        <v/>
      </c>
      <c r="AP495" s="10" t="str">
        <f t="shared" si="496"/>
        <v/>
      </c>
      <c r="AQ495" s="10" t="str">
        <f t="shared" si="496"/>
        <v/>
      </c>
      <c r="AR495" s="10" t="str">
        <f t="shared" si="496"/>
        <v/>
      </c>
      <c r="AS495" s="10" t="str">
        <f t="shared" si="496"/>
        <v/>
      </c>
      <c r="AT495" s="10" t="str">
        <f t="shared" si="493"/>
        <v/>
      </c>
      <c r="AU495" s="10" t="str">
        <f t="shared" si="493"/>
        <v/>
      </c>
      <c r="AV495" s="10" t="str">
        <f t="shared" si="493"/>
        <v/>
      </c>
      <c r="AW495" s="10" t="str">
        <f t="shared" si="493"/>
        <v/>
      </c>
      <c r="AX495" s="10" t="str">
        <f t="shared" si="493"/>
        <v/>
      </c>
      <c r="AZ495" s="12" t="str">
        <f t="shared" si="497"/>
        <v/>
      </c>
      <c r="BA495" s="12" t="str">
        <f t="shared" si="497"/>
        <v/>
      </c>
      <c r="BB495" s="12" t="str">
        <f t="shared" si="497"/>
        <v/>
      </c>
      <c r="BC495" s="12" t="str">
        <f t="shared" si="497"/>
        <v/>
      </c>
      <c r="BD495" s="12" t="str">
        <f t="shared" si="497"/>
        <v/>
      </c>
      <c r="BE495" s="12" t="str">
        <f t="shared" si="494"/>
        <v/>
      </c>
      <c r="BF495" s="12" t="str">
        <f t="shared" si="494"/>
        <v/>
      </c>
      <c r="BG495" s="12" t="str">
        <f t="shared" si="494"/>
        <v/>
      </c>
      <c r="BH495" s="12" t="str">
        <f t="shared" si="494"/>
        <v/>
      </c>
      <c r="BI495" s="12" t="str">
        <f t="shared" si="494"/>
        <v/>
      </c>
    </row>
    <row r="496" spans="1:61" ht="23.25" customHeight="1" x14ac:dyDescent="0.2">
      <c r="A496" s="1">
        <f ca="1">IF(COUNTIF($D497:$L503," ")=70,"",MAX($A$1:A495)+1)</f>
        <v>496</v>
      </c>
      <c r="B496" s="2" t="str">
        <f>IF($C496="","",$C496)</f>
        <v>Разгоняев В.К.</v>
      </c>
      <c r="C496" s="3" t="str">
        <f>IF(ISERROR(VLOOKUP((ROW()-1)/9+1,'[1]Преподавательский состав'!$A$2:$B$181,2,FALSE)),"",VLOOKUP((ROW()-1)/9+1,'[1]Преподавательский состав'!$A$2:$B$181,2,FALSE))</f>
        <v>Разгоняев В.К.</v>
      </c>
      <c r="D496" s="3" t="str">
        <f>IF($C496="","",T(" 8.00"))</f>
        <v xml:space="preserve"> 8.00</v>
      </c>
      <c r="E496" s="3" t="str">
        <f>IF($C496="","",T(" 9.40"))</f>
        <v xml:space="preserve"> 9.40</v>
      </c>
      <c r="F496" s="3" t="str">
        <f>IF($C496="","",T("11.20"))</f>
        <v>11.20</v>
      </c>
      <c r="G496" s="4" t="str">
        <f>IF($C496="","",T(""))</f>
        <v/>
      </c>
      <c r="H496" s="4" t="str">
        <f>IF($C496="","",T("13.30"))</f>
        <v>13.30</v>
      </c>
      <c r="I496" s="4" t="str">
        <f>IF($C496="","",T("15.10"))</f>
        <v>15.10</v>
      </c>
      <c r="J496" s="3" t="str">
        <f>IF($C496="","",T("17.00"))</f>
        <v>17.00</v>
      </c>
      <c r="K496" s="3" t="str">
        <f>IF($C496="","",T("18.40"))</f>
        <v>18.40</v>
      </c>
      <c r="L496" s="3"/>
      <c r="M496" s="25"/>
      <c r="AD496" s="20"/>
      <c r="AE496" s="20"/>
      <c r="AF496" s="20"/>
      <c r="AG496" s="20"/>
      <c r="AH496" s="20"/>
      <c r="AI496" s="20"/>
      <c r="AJ496" s="20"/>
      <c r="AK496" s="20"/>
      <c r="AL496" s="20"/>
      <c r="AM496" s="20"/>
      <c r="AN496" s="11" t="str">
        <f t="shared" si="455"/>
        <v/>
      </c>
      <c r="AO496" s="10" t="str">
        <f t="shared" si="496"/>
        <v/>
      </c>
      <c r="AP496" s="10" t="str">
        <f t="shared" si="496"/>
        <v/>
      </c>
      <c r="AQ496" s="10" t="str">
        <f t="shared" si="496"/>
        <v/>
      </c>
      <c r="AR496" s="10" t="str">
        <f t="shared" si="496"/>
        <v/>
      </c>
      <c r="AS496" s="10" t="str">
        <f t="shared" si="496"/>
        <v/>
      </c>
      <c r="AT496" s="10" t="str">
        <f t="shared" si="493"/>
        <v/>
      </c>
      <c r="AU496" s="10" t="str">
        <f t="shared" si="493"/>
        <v/>
      </c>
      <c r="AV496" s="10" t="str">
        <f t="shared" si="493"/>
        <v/>
      </c>
      <c r="AW496" s="10" t="str">
        <f t="shared" si="493"/>
        <v/>
      </c>
      <c r="AX496" s="10" t="str">
        <f t="shared" si="493"/>
        <v/>
      </c>
      <c r="AZ496" s="12" t="str">
        <f t="shared" si="497"/>
        <v/>
      </c>
      <c r="BA496" s="12" t="str">
        <f t="shared" si="497"/>
        <v/>
      </c>
      <c r="BB496" s="12" t="str">
        <f t="shared" si="497"/>
        <v/>
      </c>
      <c r="BC496" s="12" t="str">
        <f t="shared" si="497"/>
        <v/>
      </c>
      <c r="BD496" s="12" t="str">
        <f t="shared" si="497"/>
        <v/>
      </c>
      <c r="BE496" s="12" t="str">
        <f t="shared" si="494"/>
        <v/>
      </c>
      <c r="BF496" s="12" t="str">
        <f t="shared" si="494"/>
        <v/>
      </c>
      <c r="BG496" s="12" t="str">
        <f t="shared" si="494"/>
        <v/>
      </c>
      <c r="BH496" s="12" t="str">
        <f t="shared" si="494"/>
        <v/>
      </c>
      <c r="BI496" s="12" t="str">
        <f t="shared" si="494"/>
        <v/>
      </c>
    </row>
    <row r="497" spans="1:61" ht="23.25" customHeight="1" x14ac:dyDescent="0.2">
      <c r="A497" s="1">
        <f ca="1">IF(COUNTIF($D497:$L497," ")=10,"",IF(VLOOKUP(MAX($A$1:A496),$A$1:C496,3,FALSE)=0,"",MAX($A$1:A496)+1))</f>
        <v>497</v>
      </c>
      <c r="B497" s="13" t="str">
        <f>$B496</f>
        <v>Разгоняев В.К.</v>
      </c>
      <c r="C497" s="2" t="str">
        <f ca="1">IF($B497="","",$R$2)</f>
        <v>Пн 23.11.20</v>
      </c>
      <c r="D497" s="14" t="str">
        <f t="shared" ref="D497:K497" ca="1" si="501">IF($B497&gt;"",IF(ISERROR(SEARCH($B497,S$2))," ",MID(S$2,FIND("%курс ",S$2,FIND($B497,S$2))+6,7)&amp;"
("&amp;MID(S$2,FIND("ауд.",S$2,FIND($B497,S$2))+4,FIND("№",S$2,FIND("ауд.",S$2,FIND($B497,S$2)))-(FIND("ауд.",S$2,FIND($B497,S$2))+4))&amp;")"),"")</f>
        <v xml:space="preserve"> </v>
      </c>
      <c r="E497" s="14" t="str">
        <f t="shared" ca="1" si="501"/>
        <v xml:space="preserve"> </v>
      </c>
      <c r="F497" s="14" t="str">
        <f t="shared" ca="1" si="501"/>
        <v xml:space="preserve"> </v>
      </c>
      <c r="G497" s="14" t="str">
        <f t="shared" ca="1" si="501"/>
        <v xml:space="preserve"> </v>
      </c>
      <c r="H497" s="14" t="str">
        <f t="shared" ca="1" si="501"/>
        <v xml:space="preserve"> </v>
      </c>
      <c r="I497" s="14" t="str">
        <f t="shared" ca="1" si="501"/>
        <v xml:space="preserve"> </v>
      </c>
      <c r="J497" s="14" t="str">
        <f t="shared" ca="1" si="501"/>
        <v xml:space="preserve"> </v>
      </c>
      <c r="K497" s="14" t="str">
        <f t="shared" ca="1" si="501"/>
        <v xml:space="preserve"> </v>
      </c>
      <c r="L497" s="14"/>
      <c r="M497" s="25"/>
      <c r="AD497" s="20" t="str">
        <f t="shared" ref="AD497:AJ503" ca="1" si="502">IF(D497=" ","",IF(D497="","",CONCATENATE($C497," ",D$1," ",MID(D497,10,5))))</f>
        <v/>
      </c>
      <c r="AE497" s="20" t="str">
        <f t="shared" ca="1" si="502"/>
        <v/>
      </c>
      <c r="AF497" s="20" t="str">
        <f t="shared" ca="1" si="502"/>
        <v/>
      </c>
      <c r="AG497" s="20" t="str">
        <f t="shared" ca="1" si="502"/>
        <v/>
      </c>
      <c r="AH497" s="20" t="str">
        <f t="shared" ca="1" si="502"/>
        <v/>
      </c>
      <c r="AI497" s="20" t="str">
        <f t="shared" ca="1" si="502"/>
        <v/>
      </c>
      <c r="AJ497" s="20" t="str">
        <f t="shared" ca="1" si="502"/>
        <v/>
      </c>
      <c r="AK497" s="20" t="e">
        <f>IF(#REF!=" ","",IF(#REF!="","",CONCATENATE($C497," ",#REF!," ",MID(#REF!,10,5))))</f>
        <v>#REF!</v>
      </c>
      <c r="AL497" s="20" t="str">
        <f t="shared" ca="1" si="458"/>
        <v/>
      </c>
      <c r="AM497" s="20" t="str">
        <f t="shared" si="458"/>
        <v/>
      </c>
      <c r="AN497" s="11" t="str">
        <f t="shared" ca="1" si="455"/>
        <v>Разгоняев</v>
      </c>
      <c r="AO497" s="10" t="str">
        <f t="shared" ca="1" si="496"/>
        <v/>
      </c>
      <c r="AP497" s="10" t="str">
        <f t="shared" ca="1" si="496"/>
        <v/>
      </c>
      <c r="AQ497" s="10" t="str">
        <f t="shared" ca="1" si="496"/>
        <v/>
      </c>
      <c r="AR497" s="10" t="str">
        <f t="shared" ca="1" si="496"/>
        <v/>
      </c>
      <c r="AS497" s="10" t="str">
        <f t="shared" ca="1" si="496"/>
        <v/>
      </c>
      <c r="AT497" s="10" t="str">
        <f t="shared" ca="1" si="493"/>
        <v/>
      </c>
      <c r="AU497" s="10" t="str">
        <f t="shared" ca="1" si="493"/>
        <v/>
      </c>
      <c r="AV497" s="10" t="e">
        <f t="shared" si="493"/>
        <v>#REF!</v>
      </c>
      <c r="AW497" s="10" t="str">
        <f t="shared" ca="1" si="493"/>
        <v/>
      </c>
      <c r="AX497" s="10" t="str">
        <f t="shared" si="493"/>
        <v/>
      </c>
      <c r="AZ497" s="12" t="str">
        <f t="shared" ca="1" si="497"/>
        <v/>
      </c>
      <c r="BA497" s="12" t="str">
        <f t="shared" ca="1" si="497"/>
        <v/>
      </c>
      <c r="BB497" s="12" t="str">
        <f t="shared" ca="1" si="497"/>
        <v/>
      </c>
      <c r="BC497" s="12" t="str">
        <f t="shared" ca="1" si="497"/>
        <v/>
      </c>
      <c r="BD497" s="12" t="str">
        <f t="shared" ca="1" si="497"/>
        <v/>
      </c>
      <c r="BE497" s="12" t="str">
        <f t="shared" ca="1" si="494"/>
        <v/>
      </c>
      <c r="BF497" s="12" t="str">
        <f t="shared" ca="1" si="494"/>
        <v/>
      </c>
      <c r="BG497" s="12" t="e">
        <f t="shared" si="494"/>
        <v>#REF!</v>
      </c>
      <c r="BH497" s="12" t="str">
        <f t="shared" ca="1" si="494"/>
        <v/>
      </c>
      <c r="BI497" s="12" t="str">
        <f t="shared" si="494"/>
        <v/>
      </c>
    </row>
    <row r="498" spans="1:61" ht="23.25" customHeight="1" x14ac:dyDescent="0.2">
      <c r="A498" s="1">
        <f ca="1">IF(COUNTIF($D498:$L498," ")=10,"",IF(VLOOKUP(MAX($A$1:A497),$A$1:C497,3,FALSE)=0,"",MAX($A$1:A497)+1))</f>
        <v>498</v>
      </c>
      <c r="B498" s="13" t="str">
        <f>$B496</f>
        <v>Разгоняев В.К.</v>
      </c>
      <c r="C498" s="2" t="str">
        <f ca="1">IF($B498="","",$R$3)</f>
        <v>Вт 24.11.20</v>
      </c>
      <c r="D498" s="14" t="str">
        <f t="shared" ref="D498:K498" ca="1" si="503">IF($B498&gt;"",IF(ISERROR(SEARCH($B498,S$3))," ",MID(S$3,FIND("%курс ",S$3,FIND($B498,S$3))+6,7)&amp;"
("&amp;MID(S$3,FIND("ауд.",S$3,FIND($B498,S$3))+4,FIND("№",S$3,FIND("ауд.",S$3,FIND($B498,S$3)))-(FIND("ауд.",S$3,FIND($B498,S$3))+4))&amp;")"),"")</f>
        <v xml:space="preserve"> </v>
      </c>
      <c r="E498" s="14" t="str">
        <f t="shared" ca="1" si="503"/>
        <v xml:space="preserve"> </v>
      </c>
      <c r="F498" s="14" t="str">
        <f t="shared" ca="1" si="503"/>
        <v xml:space="preserve"> </v>
      </c>
      <c r="G498" s="14" t="str">
        <f t="shared" ca="1" si="503"/>
        <v xml:space="preserve"> </v>
      </c>
      <c r="H498" s="14" t="str">
        <f t="shared" ca="1" si="503"/>
        <v xml:space="preserve"> </v>
      </c>
      <c r="I498" s="14" t="str">
        <f t="shared" ca="1" si="503"/>
        <v xml:space="preserve"> </v>
      </c>
      <c r="J498" s="14" t="str">
        <f t="shared" ca="1" si="503"/>
        <v xml:space="preserve"> </v>
      </c>
      <c r="K498" s="14" t="str">
        <f t="shared" ca="1" si="503"/>
        <v xml:space="preserve"> </v>
      </c>
      <c r="L498" s="14"/>
      <c r="M498" s="17"/>
      <c r="AD498" s="20" t="str">
        <f t="shared" ca="1" si="502"/>
        <v/>
      </c>
      <c r="AE498" s="20" t="str">
        <f t="shared" ca="1" si="502"/>
        <v/>
      </c>
      <c r="AF498" s="20" t="str">
        <f t="shared" ca="1" si="502"/>
        <v/>
      </c>
      <c r="AG498" s="20" t="str">
        <f t="shared" ca="1" si="502"/>
        <v/>
      </c>
      <c r="AH498" s="20" t="str">
        <f t="shared" ca="1" si="502"/>
        <v/>
      </c>
      <c r="AI498" s="20" t="str">
        <f t="shared" ca="1" si="502"/>
        <v/>
      </c>
      <c r="AJ498" s="20" t="str">
        <f t="shared" ca="1" si="502"/>
        <v/>
      </c>
      <c r="AK498" s="20" t="e">
        <f>IF(#REF!=" ","",IF(#REF!="","",CONCATENATE($C498," ",#REF!," ",MID(#REF!,10,5))))</f>
        <v>#REF!</v>
      </c>
      <c r="AL498" s="20" t="str">
        <f t="shared" ca="1" si="458"/>
        <v/>
      </c>
      <c r="AM498" s="20" t="str">
        <f t="shared" si="458"/>
        <v/>
      </c>
      <c r="AN498" s="11" t="str">
        <f t="shared" ca="1" si="455"/>
        <v>Разгоняев</v>
      </c>
      <c r="AO498" s="10" t="str">
        <f t="shared" ca="1" si="496"/>
        <v/>
      </c>
      <c r="AP498" s="10" t="str">
        <f t="shared" ca="1" si="496"/>
        <v/>
      </c>
      <c r="AQ498" s="10" t="str">
        <f t="shared" ca="1" si="496"/>
        <v/>
      </c>
      <c r="AR498" s="10" t="str">
        <f t="shared" ca="1" si="496"/>
        <v/>
      </c>
      <c r="AS498" s="10" t="str">
        <f t="shared" ca="1" si="496"/>
        <v/>
      </c>
      <c r="AT498" s="10" t="str">
        <f t="shared" ca="1" si="493"/>
        <v/>
      </c>
      <c r="AU498" s="10" t="str">
        <f t="shared" ca="1" si="493"/>
        <v/>
      </c>
      <c r="AV498" s="10" t="e">
        <f t="shared" si="493"/>
        <v>#REF!</v>
      </c>
      <c r="AW498" s="10" t="str">
        <f t="shared" ca="1" si="493"/>
        <v/>
      </c>
      <c r="AX498" s="10" t="str">
        <f t="shared" si="493"/>
        <v/>
      </c>
      <c r="AZ498" s="12" t="str">
        <f t="shared" ca="1" si="497"/>
        <v/>
      </c>
      <c r="BA498" s="12" t="str">
        <f t="shared" ca="1" si="497"/>
        <v/>
      </c>
      <c r="BB498" s="12" t="str">
        <f t="shared" ca="1" si="497"/>
        <v/>
      </c>
      <c r="BC498" s="12" t="str">
        <f t="shared" ca="1" si="497"/>
        <v/>
      </c>
      <c r="BD498" s="12" t="str">
        <f t="shared" ca="1" si="497"/>
        <v/>
      </c>
      <c r="BE498" s="12" t="str">
        <f t="shared" ca="1" si="494"/>
        <v/>
      </c>
      <c r="BF498" s="12" t="str">
        <f t="shared" ca="1" si="494"/>
        <v/>
      </c>
      <c r="BG498" s="12" t="e">
        <f t="shared" si="494"/>
        <v>#REF!</v>
      </c>
      <c r="BH498" s="12" t="str">
        <f t="shared" ca="1" si="494"/>
        <v/>
      </c>
      <c r="BI498" s="12" t="str">
        <f t="shared" si="494"/>
        <v/>
      </c>
    </row>
    <row r="499" spans="1:61" ht="23.25" customHeight="1" x14ac:dyDescent="0.2">
      <c r="A499" s="1">
        <f ca="1">IF(COUNTIF($D499:$L499," ")=10,"",IF(VLOOKUP(MAX($A$1:A498),$A$1:C498,3,FALSE)=0,"",MAX($A$1:A498)+1))</f>
        <v>499</v>
      </c>
      <c r="B499" s="13" t="str">
        <f>$B496</f>
        <v>Разгоняев В.К.</v>
      </c>
      <c r="C499" s="2" t="str">
        <f ca="1">IF($B499="","",$R$4)</f>
        <v>Ср 25.11.20</v>
      </c>
      <c r="D499" s="14" t="str">
        <f t="shared" ref="D499:K499" ca="1" si="504">IF($B499&gt;"",IF(ISERROR(SEARCH($B499,S$4))," ",MID(S$4,FIND("%курс ",S$4,FIND($B499,S$4))+6,7)&amp;"
("&amp;MID(S$4,FIND("ауд.",S$4,FIND($B499,S$4))+4,FIND("№",S$4,FIND("ауд.",S$4,FIND($B499,S$4)))-(FIND("ауд.",S$4,FIND($B499,S$4))+4))&amp;")"),"")</f>
        <v xml:space="preserve"> </v>
      </c>
      <c r="E499" s="14" t="str">
        <f t="shared" ca="1" si="504"/>
        <v xml:space="preserve"> </v>
      </c>
      <c r="F499" s="14" t="str">
        <f t="shared" ca="1" si="504"/>
        <v xml:space="preserve"> </v>
      </c>
      <c r="G499" s="14" t="str">
        <f t="shared" ca="1" si="504"/>
        <v xml:space="preserve"> </v>
      </c>
      <c r="H499" s="14" t="str">
        <f t="shared" ca="1" si="504"/>
        <v xml:space="preserve"> </v>
      </c>
      <c r="I499" s="14" t="str">
        <f t="shared" ca="1" si="504"/>
        <v xml:space="preserve"> </v>
      </c>
      <c r="J499" s="14" t="str">
        <f t="shared" ca="1" si="504"/>
        <v xml:space="preserve"> </v>
      </c>
      <c r="K499" s="14" t="str">
        <f t="shared" ca="1" si="504"/>
        <v xml:space="preserve"> </v>
      </c>
      <c r="L499" s="14"/>
      <c r="M499" s="25"/>
      <c r="AD499" s="20" t="str">
        <f t="shared" ca="1" si="502"/>
        <v/>
      </c>
      <c r="AE499" s="20" t="str">
        <f t="shared" ca="1" si="502"/>
        <v/>
      </c>
      <c r="AF499" s="20" t="str">
        <f t="shared" ca="1" si="502"/>
        <v/>
      </c>
      <c r="AG499" s="20" t="str">
        <f t="shared" ca="1" si="502"/>
        <v/>
      </c>
      <c r="AH499" s="20" t="str">
        <f t="shared" ca="1" si="502"/>
        <v/>
      </c>
      <c r="AI499" s="20" t="str">
        <f t="shared" ca="1" si="502"/>
        <v/>
      </c>
      <c r="AJ499" s="20" t="str">
        <f t="shared" ca="1" si="502"/>
        <v/>
      </c>
      <c r="AK499" s="20" t="e">
        <f>IF(#REF!=" ","",IF(#REF!="","",CONCATENATE($C499," ",#REF!," ",MID(#REF!,10,5))))</f>
        <v>#REF!</v>
      </c>
      <c r="AL499" s="20" t="str">
        <f t="shared" ca="1" si="458"/>
        <v/>
      </c>
      <c r="AM499" s="20" t="str">
        <f t="shared" si="458"/>
        <v/>
      </c>
      <c r="AN499" s="11" t="str">
        <f t="shared" ca="1" si="455"/>
        <v>Разгоняев</v>
      </c>
      <c r="AO499" s="10" t="str">
        <f t="shared" ca="1" si="496"/>
        <v/>
      </c>
      <c r="AP499" s="10" t="str">
        <f t="shared" ca="1" si="496"/>
        <v/>
      </c>
      <c r="AQ499" s="10" t="str">
        <f t="shared" ca="1" si="496"/>
        <v/>
      </c>
      <c r="AR499" s="10" t="str">
        <f t="shared" ca="1" si="496"/>
        <v/>
      </c>
      <c r="AS499" s="10" t="str">
        <f t="shared" ca="1" si="496"/>
        <v/>
      </c>
      <c r="AT499" s="10" t="str">
        <f t="shared" ca="1" si="493"/>
        <v/>
      </c>
      <c r="AU499" s="10" t="str">
        <f t="shared" ca="1" si="493"/>
        <v/>
      </c>
      <c r="AV499" s="10" t="e">
        <f t="shared" si="493"/>
        <v>#REF!</v>
      </c>
      <c r="AW499" s="10" t="str">
        <f t="shared" ca="1" si="493"/>
        <v/>
      </c>
      <c r="AX499" s="10" t="str">
        <f t="shared" si="493"/>
        <v/>
      </c>
      <c r="AZ499" s="12" t="str">
        <f t="shared" ca="1" si="497"/>
        <v/>
      </c>
      <c r="BA499" s="12" t="str">
        <f t="shared" ca="1" si="497"/>
        <v/>
      </c>
      <c r="BB499" s="12" t="str">
        <f t="shared" ca="1" si="497"/>
        <v/>
      </c>
      <c r="BC499" s="12" t="str">
        <f t="shared" ca="1" si="497"/>
        <v/>
      </c>
      <c r="BD499" s="12" t="str">
        <f t="shared" ca="1" si="497"/>
        <v/>
      </c>
      <c r="BE499" s="12" t="str">
        <f t="shared" ca="1" si="494"/>
        <v/>
      </c>
      <c r="BF499" s="12" t="str">
        <f t="shared" ca="1" si="494"/>
        <v/>
      </c>
      <c r="BG499" s="12" t="e">
        <f t="shared" si="494"/>
        <v>#REF!</v>
      </c>
      <c r="BH499" s="12" t="str">
        <f t="shared" ca="1" si="494"/>
        <v/>
      </c>
      <c r="BI499" s="12" t="str">
        <f t="shared" si="494"/>
        <v/>
      </c>
    </row>
    <row r="500" spans="1:61" ht="23.25" customHeight="1" x14ac:dyDescent="0.2">
      <c r="A500" s="1">
        <f ca="1">IF(COUNTIF($D500:$L500," ")=10,"",IF(VLOOKUP(MAX($A$1:A499),$A$1:C499,3,FALSE)=0,"",MAX($A$1:A499)+1))</f>
        <v>500</v>
      </c>
      <c r="B500" s="13" t="str">
        <f>$B496</f>
        <v>Разгоняев В.К.</v>
      </c>
      <c r="C500" s="2" t="str">
        <f ca="1">IF($B500="","",$R$5)</f>
        <v>Чт 26.11.20</v>
      </c>
      <c r="D500" s="23" t="str">
        <f t="shared" ref="D500:K500" ca="1" si="505">IF($B500&gt;"",IF(ISERROR(SEARCH($B500,S$5))," ",MID(S$5,FIND("%курс ",S$5,FIND($B500,S$5))+6,7)&amp;"
("&amp;MID(S$5,FIND("ауд.",S$5,FIND($B500,S$5))+4,FIND("№",S$5,FIND("ауд.",S$5,FIND($B500,S$5)))-(FIND("ауд.",S$5,FIND($B500,S$5))+4))&amp;")"),"")</f>
        <v xml:space="preserve"> </v>
      </c>
      <c r="E500" s="23" t="str">
        <f t="shared" ca="1" si="505"/>
        <v xml:space="preserve"> </v>
      </c>
      <c r="F500" s="23" t="str">
        <f t="shared" ca="1" si="505"/>
        <v xml:space="preserve"> </v>
      </c>
      <c r="G500" s="23" t="str">
        <f t="shared" ca="1" si="505"/>
        <v xml:space="preserve"> </v>
      </c>
      <c r="H500" s="23" t="str">
        <f t="shared" ca="1" si="505"/>
        <v xml:space="preserve"> </v>
      </c>
      <c r="I500" s="23" t="str">
        <f t="shared" ca="1" si="505"/>
        <v xml:space="preserve"> </v>
      </c>
      <c r="J500" s="23" t="str">
        <f t="shared" ca="1" si="505"/>
        <v xml:space="preserve"> </v>
      </c>
      <c r="K500" s="23" t="str">
        <f t="shared" ca="1" si="505"/>
        <v xml:space="preserve"> </v>
      </c>
      <c r="L500" s="23"/>
      <c r="M500" s="25"/>
      <c r="AD500" s="20" t="str">
        <f t="shared" ca="1" si="502"/>
        <v/>
      </c>
      <c r="AE500" s="20" t="str">
        <f t="shared" ca="1" si="502"/>
        <v/>
      </c>
      <c r="AF500" s="20" t="str">
        <f t="shared" ca="1" si="502"/>
        <v/>
      </c>
      <c r="AG500" s="20" t="str">
        <f t="shared" ca="1" si="502"/>
        <v/>
      </c>
      <c r="AH500" s="20" t="str">
        <f t="shared" ca="1" si="502"/>
        <v/>
      </c>
      <c r="AI500" s="20" t="str">
        <f t="shared" ca="1" si="502"/>
        <v/>
      </c>
      <c r="AJ500" s="20" t="str">
        <f t="shared" ca="1" si="502"/>
        <v/>
      </c>
      <c r="AK500" s="20" t="e">
        <f>IF(#REF!=" ","",IF(#REF!="","",CONCATENATE($C500," ",#REF!," ",MID(#REF!,10,5))))</f>
        <v>#REF!</v>
      </c>
      <c r="AL500" s="20" t="str">
        <f t="shared" ca="1" si="458"/>
        <v/>
      </c>
      <c r="AM500" s="20" t="str">
        <f t="shared" si="458"/>
        <v/>
      </c>
      <c r="AN500" s="11" t="str">
        <f t="shared" ca="1" si="455"/>
        <v>Разгоняев</v>
      </c>
      <c r="AO500" s="10" t="str">
        <f t="shared" ca="1" si="496"/>
        <v/>
      </c>
      <c r="AP500" s="10" t="str">
        <f t="shared" ca="1" si="496"/>
        <v/>
      </c>
      <c r="AQ500" s="10" t="str">
        <f t="shared" ca="1" si="496"/>
        <v/>
      </c>
      <c r="AR500" s="10" t="str">
        <f t="shared" ca="1" si="496"/>
        <v/>
      </c>
      <c r="AS500" s="10" t="str">
        <f t="shared" ca="1" si="496"/>
        <v/>
      </c>
      <c r="AT500" s="10" t="str">
        <f t="shared" ca="1" si="493"/>
        <v/>
      </c>
      <c r="AU500" s="10" t="str">
        <f t="shared" ca="1" si="493"/>
        <v/>
      </c>
      <c r="AV500" s="10" t="e">
        <f t="shared" si="493"/>
        <v>#REF!</v>
      </c>
      <c r="AW500" s="10" t="str">
        <f t="shared" ca="1" si="493"/>
        <v/>
      </c>
      <c r="AX500" s="10" t="str">
        <f t="shared" si="493"/>
        <v/>
      </c>
      <c r="AZ500" s="12" t="str">
        <f t="shared" ca="1" si="497"/>
        <v/>
      </c>
      <c r="BA500" s="12" t="str">
        <f t="shared" ca="1" si="497"/>
        <v/>
      </c>
      <c r="BB500" s="12" t="str">
        <f t="shared" ca="1" si="497"/>
        <v/>
      </c>
      <c r="BC500" s="12" t="str">
        <f t="shared" ca="1" si="497"/>
        <v/>
      </c>
      <c r="BD500" s="12" t="str">
        <f t="shared" ca="1" si="497"/>
        <v/>
      </c>
      <c r="BE500" s="12" t="str">
        <f t="shared" ca="1" si="494"/>
        <v/>
      </c>
      <c r="BF500" s="12" t="str">
        <f t="shared" ca="1" si="494"/>
        <v/>
      </c>
      <c r="BG500" s="12" t="e">
        <f t="shared" si="494"/>
        <v>#REF!</v>
      </c>
      <c r="BH500" s="12" t="str">
        <f t="shared" ca="1" si="494"/>
        <v/>
      </c>
      <c r="BI500" s="12" t="str">
        <f t="shared" si="494"/>
        <v/>
      </c>
    </row>
    <row r="501" spans="1:61" ht="23.25" customHeight="1" x14ac:dyDescent="0.2">
      <c r="A501" s="1">
        <f ca="1">IF(COUNTIF($D501:$L501," ")=10,"",IF(VLOOKUP(MAX($A$1:A500),$A$1:C500,3,FALSE)=0,"",MAX($A$1:A500)+1))</f>
        <v>501</v>
      </c>
      <c r="B501" s="13" t="str">
        <f>$B496</f>
        <v>Разгоняев В.К.</v>
      </c>
      <c r="C501" s="2" t="str">
        <f ca="1">IF($B501="","",$R$6)</f>
        <v>Пт 27.11.20</v>
      </c>
      <c r="D501" s="23" t="str">
        <f t="shared" ref="D501:K501" ca="1" si="506">IF($B501&gt;"",IF(ISERROR(SEARCH($B501,S$6))," ",MID(S$6,FIND("%курс ",S$6,FIND($B501,S$6))+6,7)&amp;"
("&amp;MID(S$6,FIND("ауд.",S$6,FIND($B501,S$6))+4,FIND("№",S$6,FIND("ауд.",S$6,FIND($B501,S$6)))-(FIND("ауд.",S$6,FIND($B501,S$6))+4))&amp;")"),"")</f>
        <v xml:space="preserve"> </v>
      </c>
      <c r="E501" s="23" t="str">
        <f t="shared" ca="1" si="506"/>
        <v xml:space="preserve"> </v>
      </c>
      <c r="F501" s="23" t="str">
        <f t="shared" ca="1" si="506"/>
        <v xml:space="preserve"> </v>
      </c>
      <c r="G501" s="23" t="str">
        <f t="shared" ca="1" si="506"/>
        <v xml:space="preserve"> </v>
      </c>
      <c r="H501" s="23" t="str">
        <f t="shared" ca="1" si="506"/>
        <v xml:space="preserve"> </v>
      </c>
      <c r="I501" s="23" t="str">
        <f t="shared" ca="1" si="506"/>
        <v xml:space="preserve"> </v>
      </c>
      <c r="J501" s="23" t="str">
        <f t="shared" ca="1" si="506"/>
        <v xml:space="preserve"> </v>
      </c>
      <c r="K501" s="23" t="str">
        <f t="shared" ca="1" si="506"/>
        <v xml:space="preserve"> </v>
      </c>
      <c r="L501" s="23"/>
      <c r="M501" s="25"/>
      <c r="AD501" s="20" t="str">
        <f t="shared" ca="1" si="502"/>
        <v/>
      </c>
      <c r="AE501" s="20" t="str">
        <f t="shared" ca="1" si="502"/>
        <v/>
      </c>
      <c r="AF501" s="20" t="str">
        <f t="shared" ca="1" si="502"/>
        <v/>
      </c>
      <c r="AG501" s="20" t="str">
        <f t="shared" ca="1" si="502"/>
        <v/>
      </c>
      <c r="AH501" s="20" t="str">
        <f t="shared" ca="1" si="502"/>
        <v/>
      </c>
      <c r="AI501" s="20" t="str">
        <f t="shared" ca="1" si="502"/>
        <v/>
      </c>
      <c r="AJ501" s="20" t="str">
        <f t="shared" ca="1" si="502"/>
        <v/>
      </c>
      <c r="AK501" s="20" t="e">
        <f>IF(#REF!=" ","",IF(#REF!="","",CONCATENATE($C501," ",#REF!," ",MID(#REF!,10,5))))</f>
        <v>#REF!</v>
      </c>
      <c r="AL501" s="20" t="str">
        <f t="shared" ca="1" si="458"/>
        <v/>
      </c>
      <c r="AM501" s="20" t="str">
        <f t="shared" si="458"/>
        <v/>
      </c>
      <c r="AN501" s="11" t="str">
        <f t="shared" ca="1" si="455"/>
        <v>Разгоняев</v>
      </c>
      <c r="AO501" s="10" t="str">
        <f t="shared" ca="1" si="496"/>
        <v/>
      </c>
      <c r="AP501" s="10" t="str">
        <f t="shared" ca="1" si="496"/>
        <v/>
      </c>
      <c r="AQ501" s="10" t="str">
        <f t="shared" ca="1" si="496"/>
        <v/>
      </c>
      <c r="AR501" s="10" t="str">
        <f t="shared" ca="1" si="496"/>
        <v/>
      </c>
      <c r="AS501" s="10" t="str">
        <f t="shared" ca="1" si="496"/>
        <v/>
      </c>
      <c r="AT501" s="10" t="str">
        <f t="shared" ca="1" si="493"/>
        <v/>
      </c>
      <c r="AU501" s="10" t="str">
        <f t="shared" ca="1" si="493"/>
        <v/>
      </c>
      <c r="AV501" s="10" t="e">
        <f t="shared" si="493"/>
        <v>#REF!</v>
      </c>
      <c r="AW501" s="10" t="str">
        <f t="shared" ca="1" si="493"/>
        <v/>
      </c>
      <c r="AX501" s="10" t="str">
        <f t="shared" si="493"/>
        <v/>
      </c>
      <c r="AZ501" s="12" t="str">
        <f t="shared" ca="1" si="497"/>
        <v/>
      </c>
      <c r="BA501" s="12" t="str">
        <f t="shared" ca="1" si="497"/>
        <v/>
      </c>
      <c r="BB501" s="12" t="str">
        <f t="shared" ca="1" si="497"/>
        <v/>
      </c>
      <c r="BC501" s="12" t="str">
        <f t="shared" ca="1" si="497"/>
        <v/>
      </c>
      <c r="BD501" s="12" t="str">
        <f t="shared" ca="1" si="497"/>
        <v/>
      </c>
      <c r="BE501" s="12" t="str">
        <f t="shared" ca="1" si="494"/>
        <v/>
      </c>
      <c r="BF501" s="12" t="str">
        <f t="shared" ca="1" si="494"/>
        <v/>
      </c>
      <c r="BG501" s="12" t="e">
        <f t="shared" si="494"/>
        <v>#REF!</v>
      </c>
      <c r="BH501" s="12" t="str">
        <f t="shared" ca="1" si="494"/>
        <v/>
      </c>
      <c r="BI501" s="12" t="str">
        <f t="shared" si="494"/>
        <v/>
      </c>
    </row>
    <row r="502" spans="1:61" ht="23.25" customHeight="1" x14ac:dyDescent="0.2">
      <c r="A502" s="1">
        <f ca="1">IF(COUNTIF($D502:$L502," ")=10,"",IF(VLOOKUP(MAX($A$1:A501),$A$1:C501,3,FALSE)=0,"",MAX($A$1:A501)+1))</f>
        <v>502</v>
      </c>
      <c r="B502" s="13" t="str">
        <f>$B496</f>
        <v>Разгоняев В.К.</v>
      </c>
      <c r="C502" s="2" t="str">
        <f ca="1">IF($B502="","",$R$7)</f>
        <v>Сб 28.11.20</v>
      </c>
      <c r="D502" s="23" t="str">
        <f t="shared" ref="D502:K502" ca="1" si="507">IF($B502&gt;"",IF(ISERROR(SEARCH($B502,S$7))," ",MID(S$7,FIND("%курс ",S$7,FIND($B502,S$7))+6,7)&amp;"
("&amp;MID(S$7,FIND("ауд.",S$7,FIND($B502,S$7))+4,FIND("№",S$7,FIND("ауд.",S$7,FIND($B502,S$7)))-(FIND("ауд.",S$7,FIND($B502,S$7))+4))&amp;")"),"")</f>
        <v xml:space="preserve"> </v>
      </c>
      <c r="E502" s="23" t="str">
        <f t="shared" ca="1" si="507"/>
        <v xml:space="preserve"> </v>
      </c>
      <c r="F502" s="23" t="str">
        <f t="shared" ca="1" si="507"/>
        <v xml:space="preserve"> </v>
      </c>
      <c r="G502" s="23" t="str">
        <f t="shared" ca="1" si="507"/>
        <v xml:space="preserve"> </v>
      </c>
      <c r="H502" s="23" t="str">
        <f t="shared" ca="1" si="507"/>
        <v xml:space="preserve"> </v>
      </c>
      <c r="I502" s="23" t="str">
        <f t="shared" ca="1" si="507"/>
        <v xml:space="preserve"> </v>
      </c>
      <c r="J502" s="23" t="str">
        <f t="shared" ca="1" si="507"/>
        <v xml:space="preserve"> </v>
      </c>
      <c r="K502" s="23" t="str">
        <f t="shared" ca="1" si="507"/>
        <v xml:space="preserve"> </v>
      </c>
      <c r="L502" s="23"/>
      <c r="M502" s="25"/>
      <c r="AD502" s="20" t="str">
        <f t="shared" ca="1" si="502"/>
        <v/>
      </c>
      <c r="AE502" s="20" t="str">
        <f t="shared" ca="1" si="502"/>
        <v/>
      </c>
      <c r="AF502" s="20" t="str">
        <f t="shared" ca="1" si="502"/>
        <v/>
      </c>
      <c r="AG502" s="20" t="str">
        <f t="shared" ca="1" si="502"/>
        <v/>
      </c>
      <c r="AH502" s="20" t="str">
        <f t="shared" ca="1" si="502"/>
        <v/>
      </c>
      <c r="AI502" s="20" t="str">
        <f t="shared" ca="1" si="502"/>
        <v/>
      </c>
      <c r="AJ502" s="20" t="str">
        <f t="shared" ca="1" si="502"/>
        <v/>
      </c>
      <c r="AK502" s="20" t="e">
        <f>IF(#REF!=" ","",IF(#REF!="","",CONCATENATE($C502," ",#REF!," ",MID(#REF!,10,5))))</f>
        <v>#REF!</v>
      </c>
      <c r="AL502" s="20" t="str">
        <f t="shared" ca="1" si="458"/>
        <v/>
      </c>
      <c r="AM502" s="20" t="str">
        <f t="shared" si="458"/>
        <v/>
      </c>
      <c r="AN502" s="11" t="str">
        <f t="shared" ca="1" si="455"/>
        <v>Разгоняев</v>
      </c>
      <c r="AO502" s="10" t="str">
        <f t="shared" ca="1" si="496"/>
        <v/>
      </c>
      <c r="AP502" s="10" t="str">
        <f t="shared" ca="1" si="496"/>
        <v/>
      </c>
      <c r="AQ502" s="10" t="str">
        <f t="shared" ca="1" si="496"/>
        <v/>
      </c>
      <c r="AR502" s="10" t="str">
        <f t="shared" ca="1" si="496"/>
        <v/>
      </c>
      <c r="AS502" s="10" t="str">
        <f t="shared" ca="1" si="496"/>
        <v/>
      </c>
      <c r="AT502" s="10" t="str">
        <f t="shared" ca="1" si="493"/>
        <v/>
      </c>
      <c r="AU502" s="10" t="str">
        <f t="shared" ca="1" si="493"/>
        <v/>
      </c>
      <c r="AV502" s="10" t="e">
        <f t="shared" si="493"/>
        <v>#REF!</v>
      </c>
      <c r="AW502" s="10" t="str">
        <f t="shared" ca="1" si="493"/>
        <v/>
      </c>
      <c r="AX502" s="10" t="str">
        <f t="shared" si="493"/>
        <v/>
      </c>
      <c r="AZ502" s="12" t="str">
        <f t="shared" ca="1" si="497"/>
        <v/>
      </c>
      <c r="BA502" s="12" t="str">
        <f t="shared" ca="1" si="497"/>
        <v/>
      </c>
      <c r="BB502" s="12" t="str">
        <f t="shared" ca="1" si="497"/>
        <v/>
      </c>
      <c r="BC502" s="12" t="str">
        <f t="shared" ca="1" si="497"/>
        <v/>
      </c>
      <c r="BD502" s="12" t="str">
        <f t="shared" ca="1" si="497"/>
        <v/>
      </c>
      <c r="BE502" s="12" t="str">
        <f t="shared" ca="1" si="494"/>
        <v/>
      </c>
      <c r="BF502" s="12" t="str">
        <f t="shared" ca="1" si="494"/>
        <v/>
      </c>
      <c r="BG502" s="12" t="e">
        <f t="shared" si="494"/>
        <v>#REF!</v>
      </c>
      <c r="BH502" s="12" t="str">
        <f t="shared" ca="1" si="494"/>
        <v/>
      </c>
      <c r="BI502" s="12" t="str">
        <f t="shared" si="494"/>
        <v/>
      </c>
    </row>
    <row r="503" spans="1:61" ht="23.25" customHeight="1" x14ac:dyDescent="0.2">
      <c r="A503" s="1">
        <f ca="1">IF(COUNTIF($D503:$L503," ")=10,"",IF(VLOOKUP(MAX($A$1:A502),$A$1:C502,3,FALSE)=0,"",MAX($A$1:A502)+1))</f>
        <v>503</v>
      </c>
      <c r="B503" s="13" t="str">
        <f>$B496</f>
        <v>Разгоняев В.К.</v>
      </c>
      <c r="C503" s="2" t="str">
        <f ca="1">IF($B503="","",$R$8)</f>
        <v>Вс 29.11.20</v>
      </c>
      <c r="D503" s="23" t="str">
        <f t="shared" ref="D503:K503" ca="1" si="508">IF($B503&gt;"",IF(ISERROR(SEARCH($B503,S$8))," ",MID(S$8,FIND("%курс ",S$8,FIND($B503,S$8))+6,7)&amp;"
("&amp;MID(S$8,FIND("ауд.",S$8,FIND($B503,S$8))+4,FIND("№",S$8,FIND("ауд.",S$8,FIND($B503,S$8)))-(FIND("ауд.",S$8,FIND($B503,S$8))+4))&amp;")"),"")</f>
        <v xml:space="preserve"> </v>
      </c>
      <c r="E503" s="23" t="str">
        <f t="shared" ca="1" si="508"/>
        <v xml:space="preserve"> </v>
      </c>
      <c r="F503" s="23" t="str">
        <f t="shared" ca="1" si="508"/>
        <v xml:space="preserve"> </v>
      </c>
      <c r="G503" s="23" t="str">
        <f t="shared" ca="1" si="508"/>
        <v xml:space="preserve"> </v>
      </c>
      <c r="H503" s="23" t="str">
        <f t="shared" ca="1" si="508"/>
        <v xml:space="preserve"> </v>
      </c>
      <c r="I503" s="23" t="str">
        <f t="shared" ca="1" si="508"/>
        <v xml:space="preserve"> </v>
      </c>
      <c r="J503" s="23" t="str">
        <f t="shared" ca="1" si="508"/>
        <v xml:space="preserve"> </v>
      </c>
      <c r="K503" s="23" t="str">
        <f t="shared" ca="1" si="508"/>
        <v xml:space="preserve"> </v>
      </c>
      <c r="L503" s="23"/>
      <c r="M503" s="25"/>
      <c r="AD503" s="20" t="str">
        <f t="shared" ca="1" si="502"/>
        <v/>
      </c>
      <c r="AE503" s="20" t="str">
        <f t="shared" ca="1" si="502"/>
        <v/>
      </c>
      <c r="AF503" s="20" t="str">
        <f t="shared" ca="1" si="502"/>
        <v/>
      </c>
      <c r="AG503" s="20" t="str">
        <f t="shared" ca="1" si="502"/>
        <v/>
      </c>
      <c r="AH503" s="20" t="str">
        <f t="shared" ca="1" si="502"/>
        <v/>
      </c>
      <c r="AI503" s="20" t="str">
        <f t="shared" ca="1" si="502"/>
        <v/>
      </c>
      <c r="AJ503" s="20" t="str">
        <f t="shared" ca="1" si="502"/>
        <v/>
      </c>
      <c r="AK503" s="20" t="e">
        <f>IF(#REF!=" ","",IF(#REF!="","",CONCATENATE($C503," ",#REF!," ",MID(#REF!,10,5))))</f>
        <v>#REF!</v>
      </c>
      <c r="AL503" s="20" t="str">
        <f t="shared" ca="1" si="458"/>
        <v/>
      </c>
      <c r="AM503" s="20" t="str">
        <f t="shared" si="458"/>
        <v/>
      </c>
      <c r="AN503" s="11" t="str">
        <f t="shared" ca="1" si="455"/>
        <v>Разгоняев</v>
      </c>
      <c r="AO503" s="10" t="str">
        <f t="shared" ca="1" si="496"/>
        <v/>
      </c>
      <c r="AP503" s="10" t="str">
        <f t="shared" ca="1" si="496"/>
        <v/>
      </c>
      <c r="AQ503" s="10" t="str">
        <f t="shared" ca="1" si="496"/>
        <v/>
      </c>
      <c r="AR503" s="10" t="str">
        <f t="shared" ca="1" si="496"/>
        <v/>
      </c>
      <c r="AS503" s="10" t="str">
        <f t="shared" ca="1" si="496"/>
        <v/>
      </c>
      <c r="AT503" s="10" t="str">
        <f t="shared" ca="1" si="493"/>
        <v/>
      </c>
      <c r="AU503" s="10" t="str">
        <f t="shared" ca="1" si="493"/>
        <v/>
      </c>
      <c r="AV503" s="10" t="e">
        <f t="shared" si="493"/>
        <v>#REF!</v>
      </c>
      <c r="AW503" s="10" t="str">
        <f t="shared" ca="1" si="493"/>
        <v/>
      </c>
      <c r="AX503" s="10" t="str">
        <f t="shared" si="493"/>
        <v/>
      </c>
      <c r="AZ503" s="12" t="str">
        <f t="shared" ca="1" si="497"/>
        <v/>
      </c>
      <c r="BA503" s="12" t="str">
        <f t="shared" ca="1" si="497"/>
        <v/>
      </c>
      <c r="BB503" s="12" t="str">
        <f t="shared" ca="1" si="497"/>
        <v/>
      </c>
      <c r="BC503" s="12" t="str">
        <f t="shared" ca="1" si="497"/>
        <v/>
      </c>
      <c r="BD503" s="12" t="str">
        <f t="shared" ca="1" si="497"/>
        <v/>
      </c>
      <c r="BE503" s="12" t="str">
        <f t="shared" ca="1" si="494"/>
        <v/>
      </c>
      <c r="BF503" s="12" t="str">
        <f t="shared" ca="1" si="494"/>
        <v/>
      </c>
      <c r="BG503" s="12" t="e">
        <f t="shared" si="494"/>
        <v>#REF!</v>
      </c>
      <c r="BH503" s="12" t="str">
        <f t="shared" ca="1" si="494"/>
        <v/>
      </c>
      <c r="BI503" s="12" t="str">
        <f t="shared" si="494"/>
        <v/>
      </c>
    </row>
    <row r="504" spans="1:61" ht="23.25" customHeight="1" x14ac:dyDescent="0.2">
      <c r="A504" s="1">
        <f ca="1">IF(COUNTIF($D504:$L504," ")=10,"",IF(VLOOKUP(MAX($A$1:A503),$A$1:C503,3,FALSE)=0,"",MAX($A$1:A503)+1))</f>
        <v>504</v>
      </c>
      <c r="C504" s="2"/>
      <c r="D504" s="23"/>
      <c r="E504" s="23"/>
      <c r="F504" s="23"/>
      <c r="G504" s="23"/>
      <c r="H504" s="23"/>
      <c r="I504" s="23"/>
      <c r="J504" s="23"/>
      <c r="K504" s="23"/>
      <c r="L504" s="23"/>
      <c r="M504" s="25"/>
      <c r="AD504" s="20"/>
      <c r="AE504" s="20"/>
      <c r="AF504" s="20"/>
      <c r="AG504" s="20"/>
      <c r="AH504" s="20"/>
      <c r="AI504" s="20"/>
      <c r="AJ504" s="20"/>
      <c r="AK504" s="20"/>
      <c r="AL504" s="20"/>
      <c r="AM504" s="20"/>
      <c r="AN504" s="11" t="str">
        <f t="shared" si="455"/>
        <v/>
      </c>
      <c r="AO504" s="10" t="str">
        <f t="shared" si="496"/>
        <v/>
      </c>
      <c r="AP504" s="10" t="str">
        <f t="shared" si="496"/>
        <v/>
      </c>
      <c r="AQ504" s="10" t="str">
        <f t="shared" si="496"/>
        <v/>
      </c>
      <c r="AR504" s="10" t="str">
        <f t="shared" si="496"/>
        <v/>
      </c>
      <c r="AS504" s="10" t="str">
        <f t="shared" si="496"/>
        <v/>
      </c>
      <c r="AT504" s="10" t="str">
        <f t="shared" si="493"/>
        <v/>
      </c>
      <c r="AU504" s="10" t="str">
        <f t="shared" si="493"/>
        <v/>
      </c>
      <c r="AV504" s="10" t="str">
        <f t="shared" si="493"/>
        <v/>
      </c>
      <c r="AW504" s="10" t="str">
        <f t="shared" si="493"/>
        <v/>
      </c>
      <c r="AX504" s="10" t="str">
        <f t="shared" si="493"/>
        <v/>
      </c>
      <c r="AZ504" s="12" t="str">
        <f t="shared" si="497"/>
        <v/>
      </c>
      <c r="BA504" s="12" t="str">
        <f t="shared" si="497"/>
        <v/>
      </c>
      <c r="BB504" s="12" t="str">
        <f t="shared" si="497"/>
        <v/>
      </c>
      <c r="BC504" s="12" t="str">
        <f t="shared" si="497"/>
        <v/>
      </c>
      <c r="BD504" s="12" t="str">
        <f t="shared" si="497"/>
        <v/>
      </c>
      <c r="BE504" s="12" t="str">
        <f t="shared" si="494"/>
        <v/>
      </c>
      <c r="BF504" s="12" t="str">
        <f t="shared" si="494"/>
        <v/>
      </c>
      <c r="BG504" s="12" t="str">
        <f t="shared" si="494"/>
        <v/>
      </c>
      <c r="BH504" s="12" t="str">
        <f t="shared" si="494"/>
        <v/>
      </c>
      <c r="BI504" s="12" t="str">
        <f t="shared" si="494"/>
        <v/>
      </c>
    </row>
    <row r="505" spans="1:61" ht="23.25" customHeight="1" x14ac:dyDescent="0.2">
      <c r="A505" s="1">
        <f ca="1">IF(COUNTIF($D506:$L512," ")=70,"",MAX($A$1:A504)+1)</f>
        <v>505</v>
      </c>
      <c r="B505" s="2" t="str">
        <f>IF($C505="","",$C505)</f>
        <v>Рожкова О.И.</v>
      </c>
      <c r="C505" s="3" t="str">
        <f>IF(ISERROR(VLOOKUP((ROW()-1)/9+1,'[1]Преподавательский состав'!$A$2:$B$181,2,FALSE)),"",VLOOKUP((ROW()-1)/9+1,'[1]Преподавательский состав'!$A$2:$B$181,2,FALSE))</f>
        <v>Рожкова О.И.</v>
      </c>
      <c r="D505" s="3" t="str">
        <f>IF($C505="","",T(" 8.00"))</f>
        <v xml:space="preserve"> 8.00</v>
      </c>
      <c r="E505" s="3" t="str">
        <f>IF($C505="","",T(" 9.40"))</f>
        <v xml:space="preserve"> 9.40</v>
      </c>
      <c r="F505" s="3" t="str">
        <f>IF($C505="","",T("11.20"))</f>
        <v>11.20</v>
      </c>
      <c r="G505" s="4" t="str">
        <f>IF($C505="","",T(""))</f>
        <v/>
      </c>
      <c r="H505" s="4" t="str">
        <f>IF($C505="","",T("13.30"))</f>
        <v>13.30</v>
      </c>
      <c r="I505" s="4" t="str">
        <f>IF($C505="","",T("15.10"))</f>
        <v>15.10</v>
      </c>
      <c r="J505" s="3" t="str">
        <f>IF($C505="","",T("17.00"))</f>
        <v>17.00</v>
      </c>
      <c r="K505" s="3" t="str">
        <f>IF($C505="","",T("18.40"))</f>
        <v>18.40</v>
      </c>
      <c r="L505" s="3"/>
      <c r="M505" s="25"/>
      <c r="AD505" s="20"/>
      <c r="AE505" s="20"/>
      <c r="AF505" s="20"/>
      <c r="AG505" s="20"/>
      <c r="AH505" s="20"/>
      <c r="AI505" s="20"/>
      <c r="AJ505" s="20"/>
      <c r="AK505" s="20"/>
      <c r="AL505" s="20"/>
      <c r="AM505" s="20"/>
      <c r="AN505" s="11" t="str">
        <f t="shared" si="455"/>
        <v/>
      </c>
      <c r="AO505" s="10" t="str">
        <f t="shared" si="496"/>
        <v/>
      </c>
      <c r="AP505" s="10" t="str">
        <f t="shared" si="496"/>
        <v/>
      </c>
      <c r="AQ505" s="10" t="str">
        <f t="shared" si="496"/>
        <v/>
      </c>
      <c r="AR505" s="10" t="str">
        <f t="shared" si="496"/>
        <v/>
      </c>
      <c r="AS505" s="10" t="str">
        <f t="shared" si="496"/>
        <v/>
      </c>
      <c r="AT505" s="10" t="str">
        <f t="shared" si="493"/>
        <v/>
      </c>
      <c r="AU505" s="10" t="str">
        <f t="shared" si="493"/>
        <v/>
      </c>
      <c r="AV505" s="10" t="str">
        <f t="shared" si="493"/>
        <v/>
      </c>
      <c r="AW505" s="10" t="str">
        <f t="shared" si="493"/>
        <v/>
      </c>
      <c r="AX505" s="10" t="str">
        <f t="shared" si="493"/>
        <v/>
      </c>
      <c r="AZ505" s="12" t="str">
        <f t="shared" si="497"/>
        <v/>
      </c>
      <c r="BA505" s="12" t="str">
        <f t="shared" si="497"/>
        <v/>
      </c>
      <c r="BB505" s="12" t="str">
        <f t="shared" si="497"/>
        <v/>
      </c>
      <c r="BC505" s="12" t="str">
        <f t="shared" si="497"/>
        <v/>
      </c>
      <c r="BD505" s="12" t="str">
        <f t="shared" si="497"/>
        <v/>
      </c>
      <c r="BE505" s="12" t="str">
        <f t="shared" si="494"/>
        <v/>
      </c>
      <c r="BF505" s="12" t="str">
        <f t="shared" si="494"/>
        <v/>
      </c>
      <c r="BG505" s="12" t="str">
        <f t="shared" si="494"/>
        <v/>
      </c>
      <c r="BH505" s="12" t="str">
        <f t="shared" si="494"/>
        <v/>
      </c>
      <c r="BI505" s="12" t="str">
        <f t="shared" si="494"/>
        <v/>
      </c>
    </row>
    <row r="506" spans="1:61" ht="23.25" customHeight="1" x14ac:dyDescent="0.2">
      <c r="A506" s="1">
        <f ca="1">IF(COUNTIF($D506:$L506," ")=10,"",IF(VLOOKUP(MAX($A$1:A505),$A$1:C505,3,FALSE)=0,"",MAX($A$1:A505)+1))</f>
        <v>506</v>
      </c>
      <c r="B506" s="13" t="str">
        <f>$B505</f>
        <v>Рожкова О.И.</v>
      </c>
      <c r="C506" s="2" t="str">
        <f ca="1">IF($B506="","",$R$2)</f>
        <v>Пн 23.11.20</v>
      </c>
      <c r="D506" s="14" t="str">
        <f t="shared" ref="D506:K506" ca="1" si="509">IF($B506&gt;"",IF(ISERROR(SEARCH($B506,S$2))," ",MID(S$2,FIND("%курс ",S$2,FIND($B506,S$2))+6,7)&amp;"
("&amp;MID(S$2,FIND("ауд.",S$2,FIND($B506,S$2))+4,FIND("№",S$2,FIND("ауд.",S$2,FIND($B506,S$2)))-(FIND("ауд.",S$2,FIND($B506,S$2))+4))&amp;")"),"")</f>
        <v xml:space="preserve"> </v>
      </c>
      <c r="E506" s="14" t="str">
        <f t="shared" ca="1" si="509"/>
        <v xml:space="preserve"> </v>
      </c>
      <c r="F506" s="14" t="str">
        <f t="shared" ca="1" si="509"/>
        <v xml:space="preserve"> </v>
      </c>
      <c r="G506" s="14" t="str">
        <f t="shared" ca="1" si="509"/>
        <v xml:space="preserve"> </v>
      </c>
      <c r="H506" s="14" t="str">
        <f t="shared" ca="1" si="509"/>
        <v xml:space="preserve"> </v>
      </c>
      <c r="I506" s="14" t="str">
        <f t="shared" ca="1" si="509"/>
        <v xml:space="preserve"> </v>
      </c>
      <c r="J506" s="14" t="str">
        <f t="shared" ca="1" si="509"/>
        <v>П -9 -2
(ДОТ)</v>
      </c>
      <c r="K506" s="14" t="str">
        <f t="shared" ca="1" si="509"/>
        <v xml:space="preserve"> </v>
      </c>
      <c r="L506" s="14"/>
      <c r="M506" s="17"/>
      <c r="AD506" s="20" t="str">
        <f t="shared" ref="AD506:AJ512" ca="1" si="510">IF(D506=" ","",IF(D506="","",CONCATENATE($C506," ",D$1," ",MID(D506,10,5))))</f>
        <v/>
      </c>
      <c r="AE506" s="20" t="str">
        <f t="shared" ca="1" si="510"/>
        <v/>
      </c>
      <c r="AF506" s="20" t="str">
        <f t="shared" ca="1" si="510"/>
        <v/>
      </c>
      <c r="AG506" s="20" t="str">
        <f t="shared" ca="1" si="510"/>
        <v/>
      </c>
      <c r="AH506" s="20" t="str">
        <f t="shared" ca="1" si="510"/>
        <v/>
      </c>
      <c r="AI506" s="20" t="str">
        <f t="shared" ca="1" si="510"/>
        <v/>
      </c>
      <c r="AJ506" s="20" t="str">
        <f t="shared" ca="1" si="510"/>
        <v>Пн 23.11.20 17.00 ДОТ)</v>
      </c>
      <c r="AK506" s="20" t="e">
        <f>IF(#REF!=" ","",IF(#REF!="","",CONCATENATE($C506," ",#REF!," ",MID(#REF!,10,5))))</f>
        <v>#REF!</v>
      </c>
      <c r="AL506" s="20" t="str">
        <f t="shared" ca="1" si="458"/>
        <v/>
      </c>
      <c r="AM506" s="20" t="str">
        <f t="shared" si="458"/>
        <v/>
      </c>
      <c r="AN506" s="11" t="str">
        <f t="shared" ca="1" si="455"/>
        <v>Рожкова</v>
      </c>
      <c r="AO506" s="10" t="str">
        <f t="shared" ca="1" si="496"/>
        <v/>
      </c>
      <c r="AP506" s="10" t="str">
        <f t="shared" ca="1" si="496"/>
        <v/>
      </c>
      <c r="AQ506" s="10" t="str">
        <f t="shared" ca="1" si="496"/>
        <v/>
      </c>
      <c r="AR506" s="10" t="str">
        <f t="shared" ca="1" si="496"/>
        <v/>
      </c>
      <c r="AS506" s="10" t="str">
        <f t="shared" ca="1" si="496"/>
        <v/>
      </c>
      <c r="AT506" s="10" t="str">
        <f t="shared" ca="1" si="493"/>
        <v/>
      </c>
      <c r="AU506" s="10" t="str">
        <f t="shared" ca="1" si="493"/>
        <v>Пн 23.11.20 17.00 ДОТ) Рожкова</v>
      </c>
      <c r="AV506" s="10" t="e">
        <f t="shared" si="493"/>
        <v>#REF!</v>
      </c>
      <c r="AW506" s="10" t="str">
        <f t="shared" ca="1" si="493"/>
        <v/>
      </c>
      <c r="AX506" s="10" t="str">
        <f t="shared" si="493"/>
        <v/>
      </c>
      <c r="AZ506" s="12" t="str">
        <f t="shared" ca="1" si="497"/>
        <v/>
      </c>
      <c r="BA506" s="12" t="str">
        <f t="shared" ca="1" si="497"/>
        <v/>
      </c>
      <c r="BB506" s="12" t="str">
        <f t="shared" ca="1" si="497"/>
        <v/>
      </c>
      <c r="BC506" s="12" t="str">
        <f t="shared" ca="1" si="497"/>
        <v/>
      </c>
      <c r="BD506" s="12" t="str">
        <f t="shared" ca="1" si="497"/>
        <v/>
      </c>
      <c r="BE506" s="12" t="str">
        <f t="shared" ca="1" si="494"/>
        <v/>
      </c>
      <c r="BF506" s="12">
        <f t="shared" ca="1" si="494"/>
        <v>506</v>
      </c>
      <c r="BG506" s="12" t="e">
        <f t="shared" si="494"/>
        <v>#REF!</v>
      </c>
      <c r="BH506" s="12" t="str">
        <f t="shared" ca="1" si="494"/>
        <v/>
      </c>
      <c r="BI506" s="12" t="str">
        <f t="shared" si="494"/>
        <v/>
      </c>
    </row>
    <row r="507" spans="1:61" ht="23.25" customHeight="1" x14ac:dyDescent="0.2">
      <c r="A507" s="1">
        <f ca="1">IF(COUNTIF($D507:$L507," ")=10,"",IF(VLOOKUP(MAX($A$1:A506),$A$1:C506,3,FALSE)=0,"",MAX($A$1:A506)+1))</f>
        <v>507</v>
      </c>
      <c r="B507" s="13" t="str">
        <f>$B505</f>
        <v>Рожкова О.И.</v>
      </c>
      <c r="C507" s="2" t="str">
        <f ca="1">IF($B507="","",$R$3)</f>
        <v>Вт 24.11.20</v>
      </c>
      <c r="D507" s="14" t="str">
        <f t="shared" ref="D507:K507" ca="1" si="511">IF($B507&gt;"",IF(ISERROR(SEARCH($B507,S$3))," ",MID(S$3,FIND("%курс ",S$3,FIND($B507,S$3))+6,7)&amp;"
("&amp;MID(S$3,FIND("ауд.",S$3,FIND($B507,S$3))+4,FIND("№",S$3,FIND("ауд.",S$3,FIND($B507,S$3)))-(FIND("ауд.",S$3,FIND($B507,S$3))+4))&amp;")"),"")</f>
        <v xml:space="preserve"> </v>
      </c>
      <c r="E507" s="14" t="str">
        <f t="shared" ca="1" si="511"/>
        <v xml:space="preserve"> </v>
      </c>
      <c r="F507" s="14" t="str">
        <f t="shared" ca="1" si="511"/>
        <v xml:space="preserve"> </v>
      </c>
      <c r="G507" s="14" t="str">
        <f t="shared" ca="1" si="511"/>
        <v xml:space="preserve"> </v>
      </c>
      <c r="H507" s="14" t="str">
        <f t="shared" ca="1" si="511"/>
        <v xml:space="preserve"> </v>
      </c>
      <c r="I507" s="14" t="str">
        <f t="shared" ca="1" si="511"/>
        <v xml:space="preserve"> </v>
      </c>
      <c r="J507" s="14" t="str">
        <f t="shared" ca="1" si="511"/>
        <v>П -11-1
(П-205)</v>
      </c>
      <c r="K507" s="14" t="str">
        <f t="shared" ca="1" si="511"/>
        <v xml:space="preserve"> </v>
      </c>
      <c r="L507" s="14"/>
      <c r="M507" s="25"/>
      <c r="AD507" s="20" t="str">
        <f t="shared" ca="1" si="510"/>
        <v/>
      </c>
      <c r="AE507" s="20" t="str">
        <f t="shared" ca="1" si="510"/>
        <v/>
      </c>
      <c r="AF507" s="20" t="str">
        <f t="shared" ca="1" si="510"/>
        <v/>
      </c>
      <c r="AG507" s="20" t="str">
        <f t="shared" ca="1" si="510"/>
        <v/>
      </c>
      <c r="AH507" s="20" t="str">
        <f t="shared" ca="1" si="510"/>
        <v/>
      </c>
      <c r="AI507" s="20" t="str">
        <f t="shared" ca="1" si="510"/>
        <v/>
      </c>
      <c r="AJ507" s="20" t="str">
        <f t="shared" ca="1" si="510"/>
        <v>Вт 24.11.20 17.00 П-205</v>
      </c>
      <c r="AK507" s="20" t="e">
        <f>IF(#REF!=" ","",IF(#REF!="","",CONCATENATE($C507," ",#REF!," ",MID(#REF!,10,5))))</f>
        <v>#REF!</v>
      </c>
      <c r="AL507" s="20" t="str">
        <f t="shared" ca="1" si="458"/>
        <v/>
      </c>
      <c r="AM507" s="20" t="str">
        <f t="shared" si="458"/>
        <v/>
      </c>
      <c r="AN507" s="11" t="str">
        <f t="shared" ca="1" si="455"/>
        <v>Рожкова</v>
      </c>
      <c r="AO507" s="10" t="str">
        <f t="shared" ca="1" si="496"/>
        <v/>
      </c>
      <c r="AP507" s="10" t="str">
        <f t="shared" ca="1" si="496"/>
        <v/>
      </c>
      <c r="AQ507" s="10" t="str">
        <f t="shared" ca="1" si="496"/>
        <v/>
      </c>
      <c r="AR507" s="10" t="str">
        <f t="shared" ca="1" si="496"/>
        <v/>
      </c>
      <c r="AS507" s="10" t="str">
        <f t="shared" ca="1" si="496"/>
        <v/>
      </c>
      <c r="AT507" s="10" t="str">
        <f t="shared" ca="1" si="493"/>
        <v/>
      </c>
      <c r="AU507" s="10" t="str">
        <f t="shared" ca="1" si="493"/>
        <v>Вт 24.11.20 17.00 П-205 Рожкова</v>
      </c>
      <c r="AV507" s="10" t="e">
        <f t="shared" si="493"/>
        <v>#REF!</v>
      </c>
      <c r="AW507" s="10" t="str">
        <f t="shared" ca="1" si="493"/>
        <v/>
      </c>
      <c r="AX507" s="10" t="str">
        <f t="shared" si="493"/>
        <v/>
      </c>
      <c r="AZ507" s="12" t="str">
        <f t="shared" ca="1" si="497"/>
        <v/>
      </c>
      <c r="BA507" s="12" t="str">
        <f t="shared" ca="1" si="497"/>
        <v/>
      </c>
      <c r="BB507" s="12" t="str">
        <f t="shared" ca="1" si="497"/>
        <v/>
      </c>
      <c r="BC507" s="12" t="str">
        <f t="shared" ca="1" si="497"/>
        <v/>
      </c>
      <c r="BD507" s="12" t="str">
        <f t="shared" ca="1" si="497"/>
        <v/>
      </c>
      <c r="BE507" s="12" t="str">
        <f t="shared" ca="1" si="494"/>
        <v/>
      </c>
      <c r="BF507" s="12">
        <f t="shared" ca="1" si="494"/>
        <v>507</v>
      </c>
      <c r="BG507" s="12" t="e">
        <f t="shared" si="494"/>
        <v>#REF!</v>
      </c>
      <c r="BH507" s="12" t="str">
        <f t="shared" ca="1" si="494"/>
        <v/>
      </c>
      <c r="BI507" s="12" t="str">
        <f t="shared" si="494"/>
        <v/>
      </c>
    </row>
    <row r="508" spans="1:61" ht="23.25" customHeight="1" x14ac:dyDescent="0.2">
      <c r="A508" s="1">
        <f ca="1">IF(COUNTIF($D508:$L508," ")=10,"",IF(VLOOKUP(MAX($A$1:A507),$A$1:C507,3,FALSE)=0,"",MAX($A$1:A507)+1))</f>
        <v>508</v>
      </c>
      <c r="B508" s="13" t="str">
        <f>$B505</f>
        <v>Рожкова О.И.</v>
      </c>
      <c r="C508" s="2" t="str">
        <f ca="1">IF($B508="","",$R$4)</f>
        <v>Ср 25.11.20</v>
      </c>
      <c r="D508" s="14" t="str">
        <f t="shared" ref="D508:K508" ca="1" si="512">IF($B508&gt;"",IF(ISERROR(SEARCH($B508,S$4))," ",MID(S$4,FIND("%курс ",S$4,FIND($B508,S$4))+6,7)&amp;"
("&amp;MID(S$4,FIND("ауд.",S$4,FIND($B508,S$4))+4,FIND("№",S$4,FIND("ауд.",S$4,FIND($B508,S$4)))-(FIND("ауд.",S$4,FIND($B508,S$4))+4))&amp;")"),"")</f>
        <v xml:space="preserve"> </v>
      </c>
      <c r="E508" s="14" t="str">
        <f t="shared" ca="1" si="512"/>
        <v>П -11-1
(П-206)</v>
      </c>
      <c r="F508" s="14" t="str">
        <f t="shared" ca="1" si="512"/>
        <v xml:space="preserve"> </v>
      </c>
      <c r="G508" s="14" t="str">
        <f t="shared" ca="1" si="512"/>
        <v xml:space="preserve"> </v>
      </c>
      <c r="H508" s="14" t="str">
        <f t="shared" ca="1" si="512"/>
        <v>П -9 -2
(ДОТ)</v>
      </c>
      <c r="I508" s="14" t="str">
        <f t="shared" ca="1" si="512"/>
        <v xml:space="preserve"> </v>
      </c>
      <c r="J508" s="14" t="str">
        <f t="shared" ca="1" si="512"/>
        <v>П -11-1
(П-109)</v>
      </c>
      <c r="K508" s="14" t="str">
        <f t="shared" ca="1" si="512"/>
        <v xml:space="preserve"> </v>
      </c>
      <c r="L508" s="14"/>
      <c r="M508" s="25"/>
      <c r="AD508" s="20" t="str">
        <f t="shared" ca="1" si="510"/>
        <v/>
      </c>
      <c r="AE508" s="20" t="str">
        <f t="shared" ca="1" si="510"/>
        <v>Ср 25.11.20  9.40 П-206</v>
      </c>
      <c r="AF508" s="20" t="str">
        <f t="shared" ca="1" si="510"/>
        <v/>
      </c>
      <c r="AG508" s="20" t="str">
        <f t="shared" ca="1" si="510"/>
        <v/>
      </c>
      <c r="AH508" s="20" t="str">
        <f t="shared" ca="1" si="510"/>
        <v>Ср 25.11.20 13.30 ДОТ)</v>
      </c>
      <c r="AI508" s="20" t="str">
        <f t="shared" ca="1" si="510"/>
        <v/>
      </c>
      <c r="AJ508" s="20" t="str">
        <f t="shared" ca="1" si="510"/>
        <v>Ср 25.11.20 17.00 П-109</v>
      </c>
      <c r="AK508" s="20" t="e">
        <f>IF(#REF!=" ","",IF(#REF!="","",CONCATENATE($C508," ",#REF!," ",MID(#REF!,10,5))))</f>
        <v>#REF!</v>
      </c>
      <c r="AL508" s="20" t="str">
        <f t="shared" ca="1" si="458"/>
        <v/>
      </c>
      <c r="AM508" s="20" t="str">
        <f t="shared" si="458"/>
        <v/>
      </c>
      <c r="AN508" s="11" t="str">
        <f t="shared" ca="1" si="455"/>
        <v>Рожкова</v>
      </c>
      <c r="AO508" s="10" t="str">
        <f t="shared" ca="1" si="496"/>
        <v/>
      </c>
      <c r="AP508" s="10" t="str">
        <f t="shared" ca="1" si="496"/>
        <v>Ср 25.11.20  9.40 П-206 Рожкова</v>
      </c>
      <c r="AQ508" s="10" t="str">
        <f t="shared" ca="1" si="496"/>
        <v/>
      </c>
      <c r="AR508" s="10" t="str">
        <f t="shared" ca="1" si="496"/>
        <v/>
      </c>
      <c r="AS508" s="10" t="str">
        <f t="shared" ca="1" si="496"/>
        <v>Ср 25.11.20 13.30 ДОТ) Рожкова</v>
      </c>
      <c r="AT508" s="10" t="str">
        <f t="shared" ca="1" si="493"/>
        <v/>
      </c>
      <c r="AU508" s="10" t="str">
        <f t="shared" ca="1" si="493"/>
        <v>Ср 25.11.20 17.00 П-109 Рожкова</v>
      </c>
      <c r="AV508" s="10" t="e">
        <f t="shared" si="493"/>
        <v>#REF!</v>
      </c>
      <c r="AW508" s="10" t="str">
        <f t="shared" ca="1" si="493"/>
        <v/>
      </c>
      <c r="AX508" s="10" t="str">
        <f t="shared" si="493"/>
        <v/>
      </c>
      <c r="AZ508" s="12" t="str">
        <f t="shared" ca="1" si="497"/>
        <v/>
      </c>
      <c r="BA508" s="12">
        <f t="shared" ca="1" si="497"/>
        <v>508</v>
      </c>
      <c r="BB508" s="12" t="str">
        <f t="shared" ca="1" si="497"/>
        <v/>
      </c>
      <c r="BC508" s="12" t="str">
        <f t="shared" ca="1" si="497"/>
        <v/>
      </c>
      <c r="BD508" s="12">
        <f t="shared" ca="1" si="497"/>
        <v>508</v>
      </c>
      <c r="BE508" s="12" t="str">
        <f t="shared" ca="1" si="494"/>
        <v/>
      </c>
      <c r="BF508" s="12">
        <f t="shared" ca="1" si="494"/>
        <v>508</v>
      </c>
      <c r="BG508" s="12" t="e">
        <f t="shared" si="494"/>
        <v>#REF!</v>
      </c>
      <c r="BH508" s="12" t="str">
        <f t="shared" ca="1" si="494"/>
        <v/>
      </c>
      <c r="BI508" s="12" t="str">
        <f t="shared" si="494"/>
        <v/>
      </c>
    </row>
    <row r="509" spans="1:61" ht="23.25" customHeight="1" x14ac:dyDescent="0.2">
      <c r="A509" s="1">
        <f ca="1">IF(COUNTIF($D509:$L509," ")=10,"",IF(VLOOKUP(MAX($A$1:A508),$A$1:C508,3,FALSE)=0,"",MAX($A$1:A508)+1))</f>
        <v>509</v>
      </c>
      <c r="B509" s="13" t="str">
        <f>$B505</f>
        <v>Рожкова О.И.</v>
      </c>
      <c r="C509" s="2" t="str">
        <f ca="1">IF($B509="","",$R$5)</f>
        <v>Чт 26.11.20</v>
      </c>
      <c r="D509" s="23" t="str">
        <f t="shared" ref="D509:K509" ca="1" si="513">IF($B509&gt;"",IF(ISERROR(SEARCH($B509,S$5))," ",MID(S$5,FIND("%курс ",S$5,FIND($B509,S$5))+6,7)&amp;"
("&amp;MID(S$5,FIND("ауд.",S$5,FIND($B509,S$5))+4,FIND("№",S$5,FIND("ауд.",S$5,FIND($B509,S$5)))-(FIND("ауд.",S$5,FIND($B509,S$5))+4))&amp;")"),"")</f>
        <v xml:space="preserve"> </v>
      </c>
      <c r="E509" s="23" t="str">
        <f t="shared" ca="1" si="513"/>
        <v xml:space="preserve"> </v>
      </c>
      <c r="F509" s="23" t="str">
        <f t="shared" ca="1" si="513"/>
        <v xml:space="preserve"> </v>
      </c>
      <c r="G509" s="23" t="str">
        <f t="shared" ca="1" si="513"/>
        <v xml:space="preserve"> </v>
      </c>
      <c r="H509" s="23" t="str">
        <f t="shared" ca="1" si="513"/>
        <v>П -9 -2
(ДОТ)</v>
      </c>
      <c r="I509" s="23" t="str">
        <f t="shared" ca="1" si="513"/>
        <v xml:space="preserve"> </v>
      </c>
      <c r="J509" s="23" t="str">
        <f t="shared" ca="1" si="513"/>
        <v>П -11-1
(П-109)</v>
      </c>
      <c r="K509" s="23" t="str">
        <f t="shared" ca="1" si="513"/>
        <v xml:space="preserve"> </v>
      </c>
      <c r="L509" s="23"/>
      <c r="M509" s="25"/>
      <c r="AD509" s="20" t="str">
        <f t="shared" ca="1" si="510"/>
        <v/>
      </c>
      <c r="AE509" s="20" t="str">
        <f t="shared" ca="1" si="510"/>
        <v/>
      </c>
      <c r="AF509" s="20" t="str">
        <f t="shared" ca="1" si="510"/>
        <v/>
      </c>
      <c r="AG509" s="20" t="str">
        <f t="shared" ca="1" si="510"/>
        <v/>
      </c>
      <c r="AH509" s="20" t="str">
        <f t="shared" ca="1" si="510"/>
        <v>Чт 26.11.20 13.30 ДОТ)</v>
      </c>
      <c r="AI509" s="20" t="str">
        <f t="shared" ca="1" si="510"/>
        <v/>
      </c>
      <c r="AJ509" s="20" t="str">
        <f t="shared" ca="1" si="510"/>
        <v>Чт 26.11.20 17.00 П-109</v>
      </c>
      <c r="AK509" s="20" t="e">
        <f>IF(#REF!=" ","",IF(#REF!="","",CONCATENATE($C509," ",#REF!," ",MID(#REF!,10,5))))</f>
        <v>#REF!</v>
      </c>
      <c r="AL509" s="20" t="str">
        <f t="shared" ca="1" si="458"/>
        <v/>
      </c>
      <c r="AM509" s="20" t="str">
        <f t="shared" si="458"/>
        <v/>
      </c>
      <c r="AN509" s="11" t="str">
        <f t="shared" ca="1" si="455"/>
        <v>Рожкова</v>
      </c>
      <c r="AO509" s="10" t="str">
        <f t="shared" ca="1" si="496"/>
        <v/>
      </c>
      <c r="AP509" s="10" t="str">
        <f t="shared" ca="1" si="496"/>
        <v/>
      </c>
      <c r="AQ509" s="10" t="str">
        <f t="shared" ca="1" si="496"/>
        <v/>
      </c>
      <c r="AR509" s="10" t="str">
        <f t="shared" ca="1" si="496"/>
        <v/>
      </c>
      <c r="AS509" s="10" t="str">
        <f t="shared" ca="1" si="496"/>
        <v>Чт 26.11.20 13.30 ДОТ) Рожкова</v>
      </c>
      <c r="AT509" s="10" t="str">
        <f t="shared" ca="1" si="493"/>
        <v/>
      </c>
      <c r="AU509" s="10" t="str">
        <f t="shared" ca="1" si="493"/>
        <v>Чт 26.11.20 17.00 П-109 Рожкова</v>
      </c>
      <c r="AV509" s="10" t="e">
        <f t="shared" si="493"/>
        <v>#REF!</v>
      </c>
      <c r="AW509" s="10" t="str">
        <f t="shared" ca="1" si="493"/>
        <v/>
      </c>
      <c r="AX509" s="10" t="str">
        <f t="shared" si="493"/>
        <v/>
      </c>
      <c r="AZ509" s="12" t="str">
        <f t="shared" ca="1" si="497"/>
        <v/>
      </c>
      <c r="BA509" s="12" t="str">
        <f t="shared" ca="1" si="497"/>
        <v/>
      </c>
      <c r="BB509" s="12" t="str">
        <f t="shared" ca="1" si="497"/>
        <v/>
      </c>
      <c r="BC509" s="12" t="str">
        <f t="shared" ca="1" si="497"/>
        <v/>
      </c>
      <c r="BD509" s="12">
        <f t="shared" ca="1" si="497"/>
        <v>509</v>
      </c>
      <c r="BE509" s="12" t="str">
        <f t="shared" ca="1" si="494"/>
        <v/>
      </c>
      <c r="BF509" s="12">
        <f t="shared" ca="1" si="494"/>
        <v>509</v>
      </c>
      <c r="BG509" s="12" t="e">
        <f t="shared" si="494"/>
        <v>#REF!</v>
      </c>
      <c r="BH509" s="12" t="str">
        <f t="shared" ca="1" si="494"/>
        <v/>
      </c>
      <c r="BI509" s="12" t="str">
        <f t="shared" si="494"/>
        <v/>
      </c>
    </row>
    <row r="510" spans="1:61" ht="23.25" customHeight="1" x14ac:dyDescent="0.2">
      <c r="A510" s="1">
        <f ca="1">IF(COUNTIF($D510:$L510," ")=10,"",IF(VLOOKUP(MAX($A$1:A509),$A$1:C509,3,FALSE)=0,"",MAX($A$1:A509)+1))</f>
        <v>510</v>
      </c>
      <c r="B510" s="13" t="str">
        <f>$B505</f>
        <v>Рожкова О.И.</v>
      </c>
      <c r="C510" s="2" t="str">
        <f ca="1">IF($B510="","",$R$6)</f>
        <v>Пт 27.11.20</v>
      </c>
      <c r="D510" s="23" t="str">
        <f t="shared" ref="D510:K510" ca="1" si="514">IF($B510&gt;"",IF(ISERROR(SEARCH($B510,S$6))," ",MID(S$6,FIND("%курс ",S$6,FIND($B510,S$6))+6,7)&amp;"
("&amp;MID(S$6,FIND("ауд.",S$6,FIND($B510,S$6))+4,FIND("№",S$6,FIND("ауд.",S$6,FIND($B510,S$6)))-(FIND("ауд.",S$6,FIND($B510,S$6))+4))&amp;")"),"")</f>
        <v xml:space="preserve"> </v>
      </c>
      <c r="E510" s="23" t="str">
        <f t="shared" ca="1" si="514"/>
        <v xml:space="preserve"> </v>
      </c>
      <c r="F510" s="23" t="str">
        <f t="shared" ca="1" si="514"/>
        <v>П -11-1
(П-401)</v>
      </c>
      <c r="G510" s="23" t="str">
        <f t="shared" ca="1" si="514"/>
        <v xml:space="preserve"> </v>
      </c>
      <c r="H510" s="23" t="str">
        <f t="shared" ca="1" si="514"/>
        <v xml:space="preserve"> </v>
      </c>
      <c r="I510" s="23" t="str">
        <f t="shared" ca="1" si="514"/>
        <v>П -11-1
(П-203)</v>
      </c>
      <c r="J510" s="23" t="str">
        <f t="shared" ca="1" si="514"/>
        <v>П -9 -2
(ДОТ)</v>
      </c>
      <c r="K510" s="23" t="str">
        <f t="shared" ca="1" si="514"/>
        <v xml:space="preserve"> </v>
      </c>
      <c r="L510" s="23"/>
      <c r="M510" s="25"/>
      <c r="AD510" s="20" t="str">
        <f t="shared" ca="1" si="510"/>
        <v/>
      </c>
      <c r="AE510" s="20" t="str">
        <f t="shared" ca="1" si="510"/>
        <v/>
      </c>
      <c r="AF510" s="20" t="str">
        <f t="shared" ca="1" si="510"/>
        <v>Пт 27.11.20 11.20 П-401</v>
      </c>
      <c r="AG510" s="20" t="str">
        <f t="shared" ca="1" si="510"/>
        <v/>
      </c>
      <c r="AH510" s="20" t="str">
        <f t="shared" ca="1" si="510"/>
        <v/>
      </c>
      <c r="AI510" s="20" t="str">
        <f t="shared" ca="1" si="510"/>
        <v>Пт 27.11.20 15.10 П-203</v>
      </c>
      <c r="AJ510" s="20" t="str">
        <f t="shared" ca="1" si="510"/>
        <v>Пт 27.11.20 17.00 ДОТ)</v>
      </c>
      <c r="AK510" s="20" t="e">
        <f>IF(#REF!=" ","",IF(#REF!="","",CONCATENATE($C510," ",#REF!," ",MID(#REF!,10,5))))</f>
        <v>#REF!</v>
      </c>
      <c r="AL510" s="20" t="str">
        <f t="shared" ca="1" si="458"/>
        <v/>
      </c>
      <c r="AM510" s="20" t="str">
        <f t="shared" si="458"/>
        <v/>
      </c>
      <c r="AN510" s="11" t="str">
        <f t="shared" ca="1" si="455"/>
        <v>Рожкова</v>
      </c>
      <c r="AO510" s="10" t="str">
        <f t="shared" ca="1" si="496"/>
        <v/>
      </c>
      <c r="AP510" s="10" t="str">
        <f t="shared" ca="1" si="496"/>
        <v/>
      </c>
      <c r="AQ510" s="10" t="str">
        <f t="shared" ca="1" si="496"/>
        <v>Пт 27.11.20 11.20 П-401 Рожкова</v>
      </c>
      <c r="AR510" s="10" t="str">
        <f t="shared" ca="1" si="496"/>
        <v/>
      </c>
      <c r="AS510" s="10" t="str">
        <f t="shared" ca="1" si="496"/>
        <v/>
      </c>
      <c r="AT510" s="10" t="str">
        <f t="shared" ca="1" si="493"/>
        <v>Пт 27.11.20 15.10 П-203 Рожкова</v>
      </c>
      <c r="AU510" s="10" t="str">
        <f t="shared" ca="1" si="493"/>
        <v>Пт 27.11.20 17.00 ДОТ) Рожкова</v>
      </c>
      <c r="AV510" s="10" t="e">
        <f t="shared" si="493"/>
        <v>#REF!</v>
      </c>
      <c r="AW510" s="10" t="str">
        <f t="shared" ca="1" si="493"/>
        <v/>
      </c>
      <c r="AX510" s="10" t="str">
        <f t="shared" si="493"/>
        <v/>
      </c>
      <c r="AZ510" s="12" t="str">
        <f t="shared" ca="1" si="497"/>
        <v/>
      </c>
      <c r="BA510" s="12" t="str">
        <f t="shared" ca="1" si="497"/>
        <v/>
      </c>
      <c r="BB510" s="12">
        <f t="shared" ca="1" si="497"/>
        <v>510</v>
      </c>
      <c r="BC510" s="12" t="str">
        <f t="shared" ca="1" si="497"/>
        <v/>
      </c>
      <c r="BD510" s="12" t="str">
        <f t="shared" ca="1" si="497"/>
        <v/>
      </c>
      <c r="BE510" s="12">
        <f t="shared" ca="1" si="494"/>
        <v>510</v>
      </c>
      <c r="BF510" s="12">
        <f t="shared" ca="1" si="494"/>
        <v>510</v>
      </c>
      <c r="BG510" s="12" t="e">
        <f t="shared" si="494"/>
        <v>#REF!</v>
      </c>
      <c r="BH510" s="12" t="str">
        <f t="shared" ca="1" si="494"/>
        <v/>
      </c>
      <c r="BI510" s="12" t="str">
        <f t="shared" si="494"/>
        <v/>
      </c>
    </row>
    <row r="511" spans="1:61" ht="23.25" customHeight="1" x14ac:dyDescent="0.2">
      <c r="A511" s="1">
        <f ca="1">IF(COUNTIF($D511:$L511," ")=10,"",IF(VLOOKUP(MAX($A$1:A510),$A$1:C510,3,FALSE)=0,"",MAX($A$1:A510)+1))</f>
        <v>511</v>
      </c>
      <c r="B511" s="13" t="str">
        <f>$B505</f>
        <v>Рожкова О.И.</v>
      </c>
      <c r="C511" s="2" t="str">
        <f ca="1">IF($B511="","",$R$7)</f>
        <v>Сб 28.11.20</v>
      </c>
      <c r="D511" s="23" t="str">
        <f t="shared" ref="D511:K511" ca="1" si="515">IF($B511&gt;"",IF(ISERROR(SEARCH($B511,S$7))," ",MID(S$7,FIND("%курс ",S$7,FIND($B511,S$7))+6,7)&amp;"
("&amp;MID(S$7,FIND("ауд.",S$7,FIND($B511,S$7))+4,FIND("№",S$7,FIND("ауд.",S$7,FIND($B511,S$7)))-(FIND("ауд.",S$7,FIND($B511,S$7))+4))&amp;")"),"")</f>
        <v xml:space="preserve"> </v>
      </c>
      <c r="E511" s="23" t="str">
        <f t="shared" ca="1" si="515"/>
        <v xml:space="preserve"> </v>
      </c>
      <c r="F511" s="23" t="str">
        <f t="shared" ca="1" si="515"/>
        <v>П -9 -2
(ДОТ)</v>
      </c>
      <c r="G511" s="23" t="str">
        <f t="shared" ca="1" si="515"/>
        <v xml:space="preserve"> </v>
      </c>
      <c r="H511" s="23" t="str">
        <f t="shared" ca="1" si="515"/>
        <v>П -9 -2
(ДОТ)</v>
      </c>
      <c r="I511" s="23" t="str">
        <f t="shared" ca="1" si="515"/>
        <v xml:space="preserve"> </v>
      </c>
      <c r="J511" s="23" t="str">
        <f t="shared" ca="1" si="515"/>
        <v xml:space="preserve"> </v>
      </c>
      <c r="K511" s="23" t="str">
        <f t="shared" ca="1" si="515"/>
        <v xml:space="preserve"> </v>
      </c>
      <c r="L511" s="23"/>
      <c r="M511" s="25"/>
      <c r="AD511" s="20" t="str">
        <f t="shared" ca="1" si="510"/>
        <v/>
      </c>
      <c r="AE511" s="20" t="str">
        <f t="shared" ca="1" si="510"/>
        <v/>
      </c>
      <c r="AF511" s="20" t="str">
        <f t="shared" ca="1" si="510"/>
        <v>Сб 28.11.20 11.20 ДОТ)</v>
      </c>
      <c r="AG511" s="20" t="str">
        <f t="shared" ca="1" si="510"/>
        <v/>
      </c>
      <c r="AH511" s="20" t="str">
        <f t="shared" ca="1" si="510"/>
        <v>Сб 28.11.20 13.30 ДОТ)</v>
      </c>
      <c r="AI511" s="20" t="str">
        <f t="shared" ca="1" si="510"/>
        <v/>
      </c>
      <c r="AJ511" s="20" t="str">
        <f t="shared" ca="1" si="510"/>
        <v/>
      </c>
      <c r="AK511" s="20" t="e">
        <f>IF(#REF!=" ","",IF(#REF!="","",CONCATENATE($C511," ",#REF!," ",MID(#REF!,10,5))))</f>
        <v>#REF!</v>
      </c>
      <c r="AL511" s="20" t="str">
        <f t="shared" ca="1" si="458"/>
        <v/>
      </c>
      <c r="AM511" s="20" t="str">
        <f t="shared" si="458"/>
        <v/>
      </c>
      <c r="AN511" s="11" t="str">
        <f t="shared" ca="1" si="455"/>
        <v>Рожкова</v>
      </c>
      <c r="AO511" s="10" t="str">
        <f t="shared" ca="1" si="496"/>
        <v/>
      </c>
      <c r="AP511" s="10" t="str">
        <f t="shared" ca="1" si="496"/>
        <v/>
      </c>
      <c r="AQ511" s="10" t="str">
        <f t="shared" ca="1" si="496"/>
        <v>Сб 28.11.20 11.20 ДОТ) Рожкова</v>
      </c>
      <c r="AR511" s="10" t="str">
        <f t="shared" ca="1" si="496"/>
        <v/>
      </c>
      <c r="AS511" s="10" t="str">
        <f t="shared" ca="1" si="496"/>
        <v>Сб 28.11.20 13.30 ДОТ) Рожкова</v>
      </c>
      <c r="AT511" s="10" t="str">
        <f t="shared" ca="1" si="493"/>
        <v/>
      </c>
      <c r="AU511" s="10" t="str">
        <f t="shared" ca="1" si="493"/>
        <v/>
      </c>
      <c r="AV511" s="10" t="e">
        <f t="shared" si="493"/>
        <v>#REF!</v>
      </c>
      <c r="AW511" s="10" t="str">
        <f t="shared" ca="1" si="493"/>
        <v/>
      </c>
      <c r="AX511" s="10" t="str">
        <f t="shared" si="493"/>
        <v/>
      </c>
      <c r="AZ511" s="12" t="str">
        <f t="shared" ca="1" si="497"/>
        <v/>
      </c>
      <c r="BA511" s="12" t="str">
        <f t="shared" ca="1" si="497"/>
        <v/>
      </c>
      <c r="BB511" s="12">
        <f t="shared" ca="1" si="497"/>
        <v>511</v>
      </c>
      <c r="BC511" s="12" t="str">
        <f t="shared" ca="1" si="497"/>
        <v/>
      </c>
      <c r="BD511" s="12">
        <f t="shared" ca="1" si="497"/>
        <v>511</v>
      </c>
      <c r="BE511" s="12" t="str">
        <f t="shared" ca="1" si="494"/>
        <v/>
      </c>
      <c r="BF511" s="12" t="str">
        <f t="shared" ca="1" si="494"/>
        <v/>
      </c>
      <c r="BG511" s="12" t="e">
        <f t="shared" si="494"/>
        <v>#REF!</v>
      </c>
      <c r="BH511" s="12" t="str">
        <f t="shared" ca="1" si="494"/>
        <v/>
      </c>
      <c r="BI511" s="12" t="str">
        <f t="shared" si="494"/>
        <v/>
      </c>
    </row>
    <row r="512" spans="1:61" ht="23.25" customHeight="1" x14ac:dyDescent="0.2">
      <c r="A512" s="1">
        <f ca="1">IF(COUNTIF($D512:$L512," ")=10,"",IF(VLOOKUP(MAX($A$1:A511),$A$1:C511,3,FALSE)=0,"",MAX($A$1:A511)+1))</f>
        <v>512</v>
      </c>
      <c r="B512" s="13" t="str">
        <f>$B505</f>
        <v>Рожкова О.И.</v>
      </c>
      <c r="C512" s="2" t="str">
        <f ca="1">IF($B512="","",$R$8)</f>
        <v>Вс 29.11.20</v>
      </c>
      <c r="D512" s="23" t="str">
        <f t="shared" ref="D512:K512" ca="1" si="516">IF($B512&gt;"",IF(ISERROR(SEARCH($B512,S$8))," ",MID(S$8,FIND("%курс ",S$8,FIND($B512,S$8))+6,7)&amp;"
("&amp;MID(S$8,FIND("ауд.",S$8,FIND($B512,S$8))+4,FIND("№",S$8,FIND("ауд.",S$8,FIND($B512,S$8)))-(FIND("ауд.",S$8,FIND($B512,S$8))+4))&amp;")"),"")</f>
        <v xml:space="preserve"> </v>
      </c>
      <c r="E512" s="23" t="str">
        <f t="shared" ca="1" si="516"/>
        <v xml:space="preserve"> </v>
      </c>
      <c r="F512" s="23" t="str">
        <f t="shared" ca="1" si="516"/>
        <v xml:space="preserve"> </v>
      </c>
      <c r="G512" s="23" t="str">
        <f t="shared" ca="1" si="516"/>
        <v xml:space="preserve"> </v>
      </c>
      <c r="H512" s="23" t="str">
        <f t="shared" ca="1" si="516"/>
        <v xml:space="preserve"> </v>
      </c>
      <c r="I512" s="23" t="str">
        <f t="shared" ca="1" si="516"/>
        <v xml:space="preserve"> </v>
      </c>
      <c r="J512" s="23" t="str">
        <f t="shared" ca="1" si="516"/>
        <v xml:space="preserve"> </v>
      </c>
      <c r="K512" s="23" t="str">
        <f t="shared" ca="1" si="516"/>
        <v xml:space="preserve"> </v>
      </c>
      <c r="L512" s="23"/>
      <c r="M512" s="25"/>
      <c r="AD512" s="20" t="str">
        <f t="shared" ca="1" si="510"/>
        <v/>
      </c>
      <c r="AE512" s="20" t="str">
        <f t="shared" ca="1" si="510"/>
        <v/>
      </c>
      <c r="AF512" s="20" t="str">
        <f t="shared" ca="1" si="510"/>
        <v/>
      </c>
      <c r="AG512" s="20" t="str">
        <f t="shared" ca="1" si="510"/>
        <v/>
      </c>
      <c r="AH512" s="20" t="str">
        <f t="shared" ca="1" si="510"/>
        <v/>
      </c>
      <c r="AI512" s="20" t="str">
        <f t="shared" ca="1" si="510"/>
        <v/>
      </c>
      <c r="AJ512" s="20" t="str">
        <f t="shared" ca="1" si="510"/>
        <v/>
      </c>
      <c r="AK512" s="20" t="e">
        <f>IF(#REF!=" ","",IF(#REF!="","",CONCATENATE($C512," ",#REF!," ",MID(#REF!,10,5))))</f>
        <v>#REF!</v>
      </c>
      <c r="AL512" s="20" t="str">
        <f t="shared" ca="1" si="458"/>
        <v/>
      </c>
      <c r="AM512" s="20" t="str">
        <f t="shared" si="458"/>
        <v/>
      </c>
      <c r="AN512" s="11" t="str">
        <f t="shared" ca="1" si="455"/>
        <v>Рожкова</v>
      </c>
      <c r="AO512" s="10" t="str">
        <f t="shared" ca="1" si="496"/>
        <v/>
      </c>
      <c r="AP512" s="10" t="str">
        <f t="shared" ca="1" si="496"/>
        <v/>
      </c>
      <c r="AQ512" s="10" t="str">
        <f t="shared" ca="1" si="496"/>
        <v/>
      </c>
      <c r="AR512" s="10" t="str">
        <f t="shared" ca="1" si="496"/>
        <v/>
      </c>
      <c r="AS512" s="10" t="str">
        <f t="shared" ca="1" si="496"/>
        <v/>
      </c>
      <c r="AT512" s="10" t="str">
        <f t="shared" ca="1" si="493"/>
        <v/>
      </c>
      <c r="AU512" s="10" t="str">
        <f t="shared" ca="1" si="493"/>
        <v/>
      </c>
      <c r="AV512" s="10" t="e">
        <f t="shared" si="493"/>
        <v>#REF!</v>
      </c>
      <c r="AW512" s="10" t="str">
        <f t="shared" ca="1" si="493"/>
        <v/>
      </c>
      <c r="AX512" s="10" t="str">
        <f t="shared" si="493"/>
        <v/>
      </c>
      <c r="AZ512" s="12" t="str">
        <f t="shared" ca="1" si="497"/>
        <v/>
      </c>
      <c r="BA512" s="12" t="str">
        <f t="shared" ca="1" si="497"/>
        <v/>
      </c>
      <c r="BB512" s="12" t="str">
        <f t="shared" ca="1" si="497"/>
        <v/>
      </c>
      <c r="BC512" s="12" t="str">
        <f t="shared" ca="1" si="497"/>
        <v/>
      </c>
      <c r="BD512" s="12" t="str">
        <f t="shared" ca="1" si="497"/>
        <v/>
      </c>
      <c r="BE512" s="12" t="str">
        <f t="shared" ca="1" si="494"/>
        <v/>
      </c>
      <c r="BF512" s="12" t="str">
        <f t="shared" ca="1" si="494"/>
        <v/>
      </c>
      <c r="BG512" s="12" t="e">
        <f t="shared" si="494"/>
        <v>#REF!</v>
      </c>
      <c r="BH512" s="12" t="str">
        <f t="shared" ca="1" si="494"/>
        <v/>
      </c>
      <c r="BI512" s="12" t="str">
        <f t="shared" si="494"/>
        <v/>
      </c>
    </row>
    <row r="513" spans="1:61" ht="23.25" customHeight="1" x14ac:dyDescent="0.2">
      <c r="A513" s="1">
        <f ca="1">IF(COUNTIF($D513:$L513," ")=10,"",IF(VLOOKUP(MAX($A$1:A512),$A$1:C512,3,FALSE)=0,"",MAX($A$1:A512)+1))</f>
        <v>513</v>
      </c>
      <c r="C513" s="2"/>
      <c r="D513" s="23"/>
      <c r="E513" s="23"/>
      <c r="F513" s="23"/>
      <c r="G513" s="23"/>
      <c r="H513" s="23"/>
      <c r="I513" s="23"/>
      <c r="J513" s="23"/>
      <c r="K513" s="23"/>
      <c r="L513" s="23"/>
      <c r="M513" s="25"/>
      <c r="AD513" s="20"/>
      <c r="AE513" s="20"/>
      <c r="AF513" s="20"/>
      <c r="AG513" s="20"/>
      <c r="AH513" s="20"/>
      <c r="AI513" s="20"/>
      <c r="AJ513" s="20"/>
      <c r="AK513" s="20"/>
      <c r="AL513" s="20"/>
      <c r="AM513" s="20"/>
      <c r="AN513" s="11" t="str">
        <f t="shared" si="455"/>
        <v/>
      </c>
      <c r="AO513" s="10" t="str">
        <f t="shared" si="496"/>
        <v/>
      </c>
      <c r="AP513" s="10" t="str">
        <f t="shared" si="496"/>
        <v/>
      </c>
      <c r="AQ513" s="10" t="str">
        <f t="shared" si="496"/>
        <v/>
      </c>
      <c r="AR513" s="10" t="str">
        <f t="shared" si="496"/>
        <v/>
      </c>
      <c r="AS513" s="10" t="str">
        <f t="shared" si="496"/>
        <v/>
      </c>
      <c r="AT513" s="10" t="str">
        <f t="shared" si="493"/>
        <v/>
      </c>
      <c r="AU513" s="10" t="str">
        <f t="shared" si="493"/>
        <v/>
      </c>
      <c r="AV513" s="10" t="str">
        <f t="shared" si="493"/>
        <v/>
      </c>
      <c r="AW513" s="10" t="str">
        <f t="shared" si="493"/>
        <v/>
      </c>
      <c r="AX513" s="10" t="str">
        <f t="shared" si="493"/>
        <v/>
      </c>
      <c r="AZ513" s="12" t="str">
        <f t="shared" si="497"/>
        <v/>
      </c>
      <c r="BA513" s="12" t="str">
        <f t="shared" si="497"/>
        <v/>
      </c>
      <c r="BB513" s="12" t="str">
        <f t="shared" si="497"/>
        <v/>
      </c>
      <c r="BC513" s="12" t="str">
        <f t="shared" si="497"/>
        <v/>
      </c>
      <c r="BD513" s="12" t="str">
        <f t="shared" si="497"/>
        <v/>
      </c>
      <c r="BE513" s="12" t="str">
        <f t="shared" si="494"/>
        <v/>
      </c>
      <c r="BF513" s="12" t="str">
        <f t="shared" si="494"/>
        <v/>
      </c>
      <c r="BG513" s="12" t="str">
        <f t="shared" si="494"/>
        <v/>
      </c>
      <c r="BH513" s="12" t="str">
        <f t="shared" si="494"/>
        <v/>
      </c>
      <c r="BI513" s="12" t="str">
        <f t="shared" si="494"/>
        <v/>
      </c>
    </row>
    <row r="514" spans="1:61" ht="23.25" customHeight="1" x14ac:dyDescent="0.2">
      <c r="A514" s="1">
        <f ca="1">IF(COUNTIF($D515:$L521," ")=70,"",MAX($A$1:A513)+1)</f>
        <v>514</v>
      </c>
      <c r="B514" s="2" t="str">
        <f>IF($C514="","",$C514)</f>
        <v>Рожкова М.П.</v>
      </c>
      <c r="C514" s="3" t="str">
        <f>IF(ISERROR(VLOOKUP((ROW()-1)/9+1,'[1]Преподавательский состав'!$A$2:$B$181,2,FALSE)),"",VLOOKUP((ROW()-1)/9+1,'[1]Преподавательский состав'!$A$2:$B$181,2,FALSE))</f>
        <v>Рожкова М.П.</v>
      </c>
      <c r="D514" s="3" t="str">
        <f>IF($C514="","",T(" 8.00"))</f>
        <v xml:space="preserve"> 8.00</v>
      </c>
      <c r="E514" s="3" t="str">
        <f>IF($C514="","",T(" 9.40"))</f>
        <v xml:space="preserve"> 9.40</v>
      </c>
      <c r="F514" s="3" t="str">
        <f>IF($C514="","",T("11.20"))</f>
        <v>11.20</v>
      </c>
      <c r="G514" s="4" t="str">
        <f>IF($C514="","",T(""))</f>
        <v/>
      </c>
      <c r="H514" s="4" t="str">
        <f>IF($C514="","",T("13.30"))</f>
        <v>13.30</v>
      </c>
      <c r="I514" s="4" t="str">
        <f>IF($C514="","",T("15.10"))</f>
        <v>15.10</v>
      </c>
      <c r="J514" s="3" t="str">
        <f>IF($C514="","",T("17.00"))</f>
        <v>17.00</v>
      </c>
      <c r="K514" s="3" t="str">
        <f>IF($C514="","",T("18.40"))</f>
        <v>18.40</v>
      </c>
      <c r="L514" s="3"/>
      <c r="M514" s="17"/>
      <c r="AD514" s="20"/>
      <c r="AE514" s="20"/>
      <c r="AF514" s="20"/>
      <c r="AG514" s="20"/>
      <c r="AH514" s="20"/>
      <c r="AI514" s="20"/>
      <c r="AJ514" s="20"/>
      <c r="AK514" s="20"/>
      <c r="AL514" s="20"/>
      <c r="AM514" s="20"/>
      <c r="AN514" s="11" t="str">
        <f t="shared" ref="AN514:AN577" si="517">IF(COUNTBLANK(AD514:AM514)=10,"",MID($B514,1,FIND(" ",$B514)-1))</f>
        <v/>
      </c>
      <c r="AO514" s="10" t="str">
        <f t="shared" si="496"/>
        <v/>
      </c>
      <c r="AP514" s="10" t="str">
        <f t="shared" si="496"/>
        <v/>
      </c>
      <c r="AQ514" s="10" t="str">
        <f t="shared" si="496"/>
        <v/>
      </c>
      <c r="AR514" s="10" t="str">
        <f t="shared" si="496"/>
        <v/>
      </c>
      <c r="AS514" s="10" t="str">
        <f t="shared" si="496"/>
        <v/>
      </c>
      <c r="AT514" s="10" t="str">
        <f t="shared" si="493"/>
        <v/>
      </c>
      <c r="AU514" s="10" t="str">
        <f t="shared" si="493"/>
        <v/>
      </c>
      <c r="AV514" s="10" t="str">
        <f t="shared" si="493"/>
        <v/>
      </c>
      <c r="AW514" s="10" t="str">
        <f t="shared" si="493"/>
        <v/>
      </c>
      <c r="AX514" s="10" t="str">
        <f t="shared" si="493"/>
        <v/>
      </c>
      <c r="AZ514" s="12" t="str">
        <f t="shared" si="497"/>
        <v/>
      </c>
      <c r="BA514" s="12" t="str">
        <f t="shared" si="497"/>
        <v/>
      </c>
      <c r="BB514" s="12" t="str">
        <f t="shared" si="497"/>
        <v/>
      </c>
      <c r="BC514" s="12" t="str">
        <f t="shared" si="497"/>
        <v/>
      </c>
      <c r="BD514" s="12" t="str">
        <f t="shared" si="497"/>
        <v/>
      </c>
      <c r="BE514" s="12" t="str">
        <f t="shared" si="494"/>
        <v/>
      </c>
      <c r="BF514" s="12" t="str">
        <f t="shared" si="494"/>
        <v/>
      </c>
      <c r="BG514" s="12" t="str">
        <f t="shared" si="494"/>
        <v/>
      </c>
      <c r="BH514" s="12" t="str">
        <f t="shared" si="494"/>
        <v/>
      </c>
      <c r="BI514" s="12" t="str">
        <f t="shared" si="494"/>
        <v/>
      </c>
    </row>
    <row r="515" spans="1:61" ht="23.25" customHeight="1" x14ac:dyDescent="0.2">
      <c r="A515" s="1">
        <f ca="1">IF(COUNTIF($D515:$L515," ")=10,"",IF(VLOOKUP(MAX($A$1:A514),$A$1:C514,3,FALSE)=0,"",MAX($A$1:A514)+1))</f>
        <v>515</v>
      </c>
      <c r="B515" s="13" t="str">
        <f>$B514</f>
        <v>Рожкова М.П.</v>
      </c>
      <c r="C515" s="2" t="str">
        <f ca="1">IF($B515="","",$R$2)</f>
        <v>Пн 23.11.20</v>
      </c>
      <c r="D515" s="14" t="str">
        <f t="shared" ref="D515:K515" ca="1" si="518">IF($B515&gt;"",IF(ISERROR(SEARCH($B515,S$2))," ",MID(S$2,FIND("%курс ",S$2,FIND($B515,S$2))+6,7)&amp;"
("&amp;MID(S$2,FIND("ауд.",S$2,FIND($B515,S$2))+4,FIND("№",S$2,FIND("ауд.",S$2,FIND($B515,S$2)))-(FIND("ауд.",S$2,FIND($B515,S$2))+4))&amp;")"),"")</f>
        <v>С -9 -1
(П-401)</v>
      </c>
      <c r="E515" s="14" t="str">
        <f t="shared" ca="1" si="518"/>
        <v>П -11-3
(К 117)</v>
      </c>
      <c r="F515" s="14" t="str">
        <f t="shared" ca="1" si="518"/>
        <v>П -9 -4
(П-411)</v>
      </c>
      <c r="G515" s="14" t="str">
        <f t="shared" ca="1" si="518"/>
        <v xml:space="preserve"> </v>
      </c>
      <c r="H515" s="14" t="str">
        <f t="shared" ca="1" si="518"/>
        <v xml:space="preserve"> </v>
      </c>
      <c r="I515" s="14" t="str">
        <f t="shared" ca="1" si="518"/>
        <v>П -9 -3
(ДОТ)</v>
      </c>
      <c r="J515" s="14" t="str">
        <f t="shared" ca="1" si="518"/>
        <v>С -9 -2
(ДОТ)</v>
      </c>
      <c r="K515" s="14" t="str">
        <f t="shared" ca="1" si="518"/>
        <v xml:space="preserve"> </v>
      </c>
      <c r="L515" s="14"/>
      <c r="M515" s="25"/>
      <c r="AD515" s="20" t="str">
        <f t="shared" ref="AD515:AJ521" ca="1" si="519">IF(D515=" ","",IF(D515="","",CONCATENATE($C515," ",D$1," ",MID(D515,10,5))))</f>
        <v>Пн 23.11.20  8.00 П-401</v>
      </c>
      <c r="AE515" s="20" t="str">
        <f t="shared" ca="1" si="519"/>
        <v>Пн 23.11.20  9.40 К 117</v>
      </c>
      <c r="AF515" s="20" t="str">
        <f t="shared" ca="1" si="519"/>
        <v>Пн 23.11.20 11.20 П-411</v>
      </c>
      <c r="AG515" s="20" t="str">
        <f t="shared" ca="1" si="519"/>
        <v/>
      </c>
      <c r="AH515" s="20" t="str">
        <f t="shared" ca="1" si="519"/>
        <v/>
      </c>
      <c r="AI515" s="20" t="str">
        <f t="shared" ca="1" si="519"/>
        <v>Пн 23.11.20 15.10 ДОТ)</v>
      </c>
      <c r="AJ515" s="20" t="str">
        <f t="shared" ca="1" si="519"/>
        <v>Пн 23.11.20 17.00 ДОТ)</v>
      </c>
      <c r="AK515" s="20" t="e">
        <f>IF(#REF!=" ","",IF(#REF!="","",CONCATENATE($C515," ",#REF!," ",MID(#REF!,10,5))))</f>
        <v>#REF!</v>
      </c>
      <c r="AL515" s="20" t="str">
        <f t="shared" ref="AL515:AM578" ca="1" si="520">IF(K515=" ","",IF(K515="","",CONCATENATE($C515," ",K$1," ",MID(K515,10,5))))</f>
        <v/>
      </c>
      <c r="AM515" s="20" t="str">
        <f t="shared" si="520"/>
        <v/>
      </c>
      <c r="AN515" s="11" t="str">
        <f t="shared" ca="1" si="517"/>
        <v>Рожкова</v>
      </c>
      <c r="AO515" s="10" t="str">
        <f t="shared" ca="1" si="496"/>
        <v>Пн 23.11.20  8.00 П-401 Рожкова</v>
      </c>
      <c r="AP515" s="10" t="str">
        <f t="shared" ca="1" si="496"/>
        <v>Пн 23.11.20  9.40 К 117 Рожкова</v>
      </c>
      <c r="AQ515" s="10" t="str">
        <f t="shared" ca="1" si="496"/>
        <v>Пн 23.11.20 11.20 П-411 Рожкова</v>
      </c>
      <c r="AR515" s="10" t="str">
        <f t="shared" ca="1" si="496"/>
        <v/>
      </c>
      <c r="AS515" s="10" t="str">
        <f t="shared" ca="1" si="496"/>
        <v/>
      </c>
      <c r="AT515" s="10" t="str">
        <f t="shared" ca="1" si="493"/>
        <v>Пн 23.11.20 15.10 ДОТ) Рожкова</v>
      </c>
      <c r="AU515" s="10" t="str">
        <f t="shared" ca="1" si="493"/>
        <v>Пн 23.11.20 17.00 ДОТ) Рожкова</v>
      </c>
      <c r="AV515" s="10" t="e">
        <f t="shared" si="493"/>
        <v>#REF!</v>
      </c>
      <c r="AW515" s="10" t="str">
        <f t="shared" ca="1" si="493"/>
        <v/>
      </c>
      <c r="AX515" s="10" t="str">
        <f t="shared" si="493"/>
        <v/>
      </c>
      <c r="AZ515" s="12">
        <f t="shared" ca="1" si="497"/>
        <v>515</v>
      </c>
      <c r="BA515" s="12">
        <f t="shared" ca="1" si="497"/>
        <v>515</v>
      </c>
      <c r="BB515" s="12">
        <f t="shared" ca="1" si="497"/>
        <v>515</v>
      </c>
      <c r="BC515" s="12" t="str">
        <f t="shared" ca="1" si="497"/>
        <v/>
      </c>
      <c r="BD515" s="12" t="str">
        <f t="shared" ca="1" si="497"/>
        <v/>
      </c>
      <c r="BE515" s="12">
        <f t="shared" ca="1" si="494"/>
        <v>515</v>
      </c>
      <c r="BF515" s="12">
        <f t="shared" ca="1" si="494"/>
        <v>515</v>
      </c>
      <c r="BG515" s="12" t="e">
        <f t="shared" si="494"/>
        <v>#REF!</v>
      </c>
      <c r="BH515" s="12" t="str">
        <f t="shared" ca="1" si="494"/>
        <v/>
      </c>
      <c r="BI515" s="12" t="str">
        <f t="shared" si="494"/>
        <v/>
      </c>
    </row>
    <row r="516" spans="1:61" ht="23.25" customHeight="1" x14ac:dyDescent="0.2">
      <c r="A516" s="1">
        <f ca="1">IF(COUNTIF($D516:$L516," ")=10,"",IF(VLOOKUP(MAX($A$1:A515),$A$1:C515,3,FALSE)=0,"",MAX($A$1:A515)+1))</f>
        <v>516</v>
      </c>
      <c r="B516" s="13" t="str">
        <f>$B514</f>
        <v>Рожкова М.П.</v>
      </c>
      <c r="C516" s="2" t="str">
        <f ca="1">IF($B516="","",$R$3)</f>
        <v>Вт 24.11.20</v>
      </c>
      <c r="D516" s="14" t="str">
        <f t="shared" ref="D516:K516" ca="1" si="521">IF($B516&gt;"",IF(ISERROR(SEARCH($B516,S$3))," ",MID(S$3,FIND("%курс ",S$3,FIND($B516,S$3))+6,7)&amp;"
("&amp;MID(S$3,FIND("ауд.",S$3,FIND($B516,S$3))+4,FIND("№",S$3,FIND("ауд.",S$3,FIND($B516,S$3)))-(FIND("ауд.",S$3,FIND($B516,S$3))+4))&amp;")"),"")</f>
        <v>П -11-3
(К 116)</v>
      </c>
      <c r="E516" s="14" t="str">
        <f t="shared" ca="1" si="521"/>
        <v>СА -9-3
(ДОТ)</v>
      </c>
      <c r="F516" s="14" t="str">
        <f t="shared" ca="1" si="521"/>
        <v>П -9 -1
(П-405)</v>
      </c>
      <c r="G516" s="14" t="str">
        <f t="shared" ca="1" si="521"/>
        <v xml:space="preserve"> </v>
      </c>
      <c r="H516" s="14" t="str">
        <f t="shared" ca="1" si="521"/>
        <v>С -9 -3
(ДОТ)</v>
      </c>
      <c r="I516" s="14" t="str">
        <f t="shared" ca="1" si="521"/>
        <v>П -11-2
(ДОТ)</v>
      </c>
      <c r="J516" s="14" t="str">
        <f t="shared" ca="1" si="521"/>
        <v>П -9 -2
(ДОТ)</v>
      </c>
      <c r="K516" s="14" t="str">
        <f t="shared" ca="1" si="521"/>
        <v xml:space="preserve"> </v>
      </c>
      <c r="L516" s="14"/>
      <c r="M516" s="25"/>
      <c r="AD516" s="20" t="str">
        <f t="shared" ca="1" si="519"/>
        <v>Вт 24.11.20  8.00 К 116</v>
      </c>
      <c r="AE516" s="20" t="str">
        <f t="shared" ca="1" si="519"/>
        <v>Вт 24.11.20  9.40 ДОТ)</v>
      </c>
      <c r="AF516" s="20" t="str">
        <f t="shared" ca="1" si="519"/>
        <v>Вт 24.11.20 11.20 П-405</v>
      </c>
      <c r="AG516" s="20" t="str">
        <f t="shared" ca="1" si="519"/>
        <v/>
      </c>
      <c r="AH516" s="20" t="str">
        <f t="shared" ca="1" si="519"/>
        <v>Вт 24.11.20 13.30 ДОТ)</v>
      </c>
      <c r="AI516" s="20" t="str">
        <f t="shared" ca="1" si="519"/>
        <v>Вт 24.11.20 15.10 ДОТ)</v>
      </c>
      <c r="AJ516" s="20" t="str">
        <f t="shared" ca="1" si="519"/>
        <v>Вт 24.11.20 17.00 ДОТ)</v>
      </c>
      <c r="AK516" s="20" t="e">
        <f>IF(#REF!=" ","",IF(#REF!="","",CONCATENATE($C516," ",#REF!," ",MID(#REF!,10,5))))</f>
        <v>#REF!</v>
      </c>
      <c r="AL516" s="20" t="str">
        <f t="shared" ca="1" si="520"/>
        <v/>
      </c>
      <c r="AM516" s="20" t="str">
        <f t="shared" si="520"/>
        <v/>
      </c>
      <c r="AN516" s="11" t="str">
        <f t="shared" ca="1" si="517"/>
        <v>Рожкова</v>
      </c>
      <c r="AO516" s="10" t="str">
        <f t="shared" ca="1" si="496"/>
        <v>Вт 24.11.20  8.00 К 116 Рожкова</v>
      </c>
      <c r="AP516" s="10" t="str">
        <f t="shared" ca="1" si="496"/>
        <v>Вт 24.11.20  9.40 ДОТ) Рожкова</v>
      </c>
      <c r="AQ516" s="10" t="str">
        <f t="shared" ca="1" si="496"/>
        <v>Вт 24.11.20 11.20 П-405 Рожкова</v>
      </c>
      <c r="AR516" s="10" t="str">
        <f t="shared" ca="1" si="496"/>
        <v/>
      </c>
      <c r="AS516" s="10" t="str">
        <f t="shared" ca="1" si="496"/>
        <v>Вт 24.11.20 13.30 ДОТ) Рожкова</v>
      </c>
      <c r="AT516" s="10" t="str">
        <f t="shared" ca="1" si="493"/>
        <v>Вт 24.11.20 15.10 ДОТ) Рожкова</v>
      </c>
      <c r="AU516" s="10" t="str">
        <f t="shared" ca="1" si="493"/>
        <v>Вт 24.11.20 17.00 ДОТ) Рожкова</v>
      </c>
      <c r="AV516" s="10" t="e">
        <f t="shared" si="493"/>
        <v>#REF!</v>
      </c>
      <c r="AW516" s="10" t="str">
        <f t="shared" ca="1" si="493"/>
        <v/>
      </c>
      <c r="AX516" s="10" t="str">
        <f t="shared" si="493"/>
        <v/>
      </c>
      <c r="AZ516" s="12">
        <f t="shared" ca="1" si="497"/>
        <v>516</v>
      </c>
      <c r="BA516" s="12">
        <f t="shared" ca="1" si="497"/>
        <v>516</v>
      </c>
      <c r="BB516" s="12">
        <f t="shared" ca="1" si="497"/>
        <v>516</v>
      </c>
      <c r="BC516" s="12" t="str">
        <f t="shared" ca="1" si="497"/>
        <v/>
      </c>
      <c r="BD516" s="12">
        <f t="shared" ca="1" si="497"/>
        <v>516</v>
      </c>
      <c r="BE516" s="12">
        <f t="shared" ca="1" si="494"/>
        <v>516</v>
      </c>
      <c r="BF516" s="12">
        <f t="shared" ca="1" si="494"/>
        <v>516</v>
      </c>
      <c r="BG516" s="12" t="e">
        <f t="shared" si="494"/>
        <v>#REF!</v>
      </c>
      <c r="BH516" s="12" t="str">
        <f t="shared" ca="1" si="494"/>
        <v/>
      </c>
      <c r="BI516" s="12" t="str">
        <f t="shared" si="494"/>
        <v/>
      </c>
    </row>
    <row r="517" spans="1:61" ht="23.25" customHeight="1" x14ac:dyDescent="0.2">
      <c r="A517" s="1">
        <f ca="1">IF(COUNTIF($D517:$L517," ")=10,"",IF(VLOOKUP(MAX($A$1:A516),$A$1:C516,3,FALSE)=0,"",MAX($A$1:A516)+1))</f>
        <v>517</v>
      </c>
      <c r="B517" s="13" t="str">
        <f>$B514</f>
        <v>Рожкова М.П.</v>
      </c>
      <c r="C517" s="2" t="str">
        <f ca="1">IF($B517="","",$R$4)</f>
        <v>Ср 25.11.20</v>
      </c>
      <c r="D517" s="14" t="str">
        <f t="shared" ref="D517:K517" ca="1" si="522">IF($B517&gt;"",IF(ISERROR(SEARCH($B517,S$4))," ",MID(S$4,FIND("%курс ",S$4,FIND($B517,S$4))+6,7)&amp;"
("&amp;MID(S$4,FIND("ауд.",S$4,FIND($B517,S$4))+4,FIND("№",S$4,FIND("ауд.",S$4,FIND($B517,S$4)))-(FIND("ауд.",S$4,FIND($B517,S$4))+4))&amp;")"),"")</f>
        <v xml:space="preserve"> </v>
      </c>
      <c r="E517" s="14" t="str">
        <f t="shared" ca="1" si="522"/>
        <v xml:space="preserve"> </v>
      </c>
      <c r="F517" s="14" t="str">
        <f t="shared" ca="1" si="522"/>
        <v xml:space="preserve"> </v>
      </c>
      <c r="G517" s="14" t="str">
        <f t="shared" ca="1" si="522"/>
        <v xml:space="preserve"> </v>
      </c>
      <c r="H517" s="14" t="str">
        <f t="shared" ca="1" si="522"/>
        <v>СА-11-2
(ДОТ)</v>
      </c>
      <c r="I517" s="14" t="str">
        <f t="shared" ca="1" si="522"/>
        <v xml:space="preserve"> </v>
      </c>
      <c r="J517" s="14" t="str">
        <f t="shared" ca="1" si="522"/>
        <v>С -11-1
(П-306)</v>
      </c>
      <c r="K517" s="14" t="str">
        <f t="shared" ca="1" si="522"/>
        <v xml:space="preserve"> </v>
      </c>
      <c r="L517" s="14"/>
      <c r="M517" s="25"/>
      <c r="AD517" s="20" t="str">
        <f t="shared" ca="1" si="519"/>
        <v/>
      </c>
      <c r="AE517" s="20" t="str">
        <f t="shared" ca="1" si="519"/>
        <v/>
      </c>
      <c r="AF517" s="20" t="str">
        <f t="shared" ca="1" si="519"/>
        <v/>
      </c>
      <c r="AG517" s="20" t="str">
        <f t="shared" ca="1" si="519"/>
        <v/>
      </c>
      <c r="AH517" s="20" t="str">
        <f t="shared" ca="1" si="519"/>
        <v>Ср 25.11.20 13.30 ДОТ)</v>
      </c>
      <c r="AI517" s="20" t="str">
        <f t="shared" ca="1" si="519"/>
        <v/>
      </c>
      <c r="AJ517" s="20" t="str">
        <f t="shared" ca="1" si="519"/>
        <v>Ср 25.11.20 17.00 П-306</v>
      </c>
      <c r="AK517" s="20" t="e">
        <f>IF(#REF!=" ","",IF(#REF!="","",CONCATENATE($C517," ",#REF!," ",MID(#REF!,10,5))))</f>
        <v>#REF!</v>
      </c>
      <c r="AL517" s="20" t="str">
        <f t="shared" ca="1" si="520"/>
        <v/>
      </c>
      <c r="AM517" s="20" t="str">
        <f t="shared" si="520"/>
        <v/>
      </c>
      <c r="AN517" s="11" t="str">
        <f t="shared" ca="1" si="517"/>
        <v>Рожкова</v>
      </c>
      <c r="AO517" s="10" t="str">
        <f t="shared" ca="1" si="496"/>
        <v/>
      </c>
      <c r="AP517" s="10" t="str">
        <f t="shared" ca="1" si="496"/>
        <v/>
      </c>
      <c r="AQ517" s="10" t="str">
        <f t="shared" ca="1" si="496"/>
        <v/>
      </c>
      <c r="AR517" s="10" t="str">
        <f t="shared" ca="1" si="496"/>
        <v/>
      </c>
      <c r="AS517" s="10" t="str">
        <f t="shared" ca="1" si="496"/>
        <v>Ср 25.11.20 13.30 ДОТ) Рожкова</v>
      </c>
      <c r="AT517" s="10" t="str">
        <f t="shared" ca="1" si="493"/>
        <v/>
      </c>
      <c r="AU517" s="10" t="str">
        <f t="shared" ca="1" si="493"/>
        <v>Ср 25.11.20 17.00 П-306 Рожкова</v>
      </c>
      <c r="AV517" s="10" t="e">
        <f t="shared" si="493"/>
        <v>#REF!</v>
      </c>
      <c r="AW517" s="10" t="str">
        <f t="shared" ca="1" si="493"/>
        <v/>
      </c>
      <c r="AX517" s="10" t="str">
        <f t="shared" si="493"/>
        <v/>
      </c>
      <c r="AZ517" s="12" t="str">
        <f t="shared" ca="1" si="497"/>
        <v/>
      </c>
      <c r="BA517" s="12" t="str">
        <f t="shared" ca="1" si="497"/>
        <v/>
      </c>
      <c r="BB517" s="12" t="str">
        <f t="shared" ca="1" si="497"/>
        <v/>
      </c>
      <c r="BC517" s="12" t="str">
        <f t="shared" ca="1" si="497"/>
        <v/>
      </c>
      <c r="BD517" s="12">
        <f t="shared" ca="1" si="497"/>
        <v>517</v>
      </c>
      <c r="BE517" s="12" t="str">
        <f t="shared" ca="1" si="494"/>
        <v/>
      </c>
      <c r="BF517" s="12">
        <f t="shared" ca="1" si="494"/>
        <v>517</v>
      </c>
      <c r="BG517" s="12" t="e">
        <f t="shared" si="494"/>
        <v>#REF!</v>
      </c>
      <c r="BH517" s="12" t="str">
        <f t="shared" ca="1" si="494"/>
        <v/>
      </c>
      <c r="BI517" s="12" t="str">
        <f t="shared" si="494"/>
        <v/>
      </c>
    </row>
    <row r="518" spans="1:61" ht="23.25" customHeight="1" x14ac:dyDescent="0.2">
      <c r="A518" s="1">
        <f ca="1">IF(COUNTIF($D518:$L518," ")=10,"",IF(VLOOKUP(MAX($A$1:A517),$A$1:C517,3,FALSE)=0,"",MAX($A$1:A517)+1))</f>
        <v>518</v>
      </c>
      <c r="B518" s="13" t="str">
        <f>$B514</f>
        <v>Рожкова М.П.</v>
      </c>
      <c r="C518" s="2" t="str">
        <f ca="1">IF($B518="","",$R$5)</f>
        <v>Чт 26.11.20</v>
      </c>
      <c r="D518" s="23" t="str">
        <f t="shared" ref="D518:K518" ca="1" si="523">IF($B518&gt;"",IF(ISERROR(SEARCH($B518,S$5))," ",MID(S$5,FIND("%курс ",S$5,FIND($B518,S$5))+6,7)&amp;"
("&amp;MID(S$5,FIND("ауд.",S$5,FIND($B518,S$5))+4,FIND("№",S$5,FIND("ауд.",S$5,FIND($B518,S$5)))-(FIND("ауд.",S$5,FIND($B518,S$5))+4))&amp;")"),"")</f>
        <v>СА -9-3
(ДОТ)</v>
      </c>
      <c r="E518" s="23" t="str">
        <f t="shared" ca="1" si="523"/>
        <v xml:space="preserve"> </v>
      </c>
      <c r="F518" s="23" t="str">
        <f t="shared" ca="1" si="523"/>
        <v>П -11-3
(К 116)</v>
      </c>
      <c r="G518" s="23" t="str">
        <f t="shared" ca="1" si="523"/>
        <v xml:space="preserve"> </v>
      </c>
      <c r="H518" s="23" t="str">
        <f t="shared" ca="1" si="523"/>
        <v xml:space="preserve"> </v>
      </c>
      <c r="I518" s="23" t="str">
        <f t="shared" ca="1" si="523"/>
        <v>П -11-1
(П-107)</v>
      </c>
      <c r="J518" s="23" t="str">
        <f t="shared" ca="1" si="523"/>
        <v xml:space="preserve"> </v>
      </c>
      <c r="K518" s="23" t="str">
        <f t="shared" ca="1" si="523"/>
        <v xml:space="preserve"> </v>
      </c>
      <c r="L518" s="23"/>
      <c r="M518" s="25"/>
      <c r="AD518" s="20" t="str">
        <f t="shared" ca="1" si="519"/>
        <v>Чт 26.11.20  8.00 ДОТ)</v>
      </c>
      <c r="AE518" s="20" t="str">
        <f t="shared" ca="1" si="519"/>
        <v/>
      </c>
      <c r="AF518" s="20" t="str">
        <f t="shared" ca="1" si="519"/>
        <v>Чт 26.11.20 11.20 К 116</v>
      </c>
      <c r="AG518" s="20" t="str">
        <f t="shared" ca="1" si="519"/>
        <v/>
      </c>
      <c r="AH518" s="20" t="str">
        <f t="shared" ca="1" si="519"/>
        <v/>
      </c>
      <c r="AI518" s="20" t="str">
        <f t="shared" ca="1" si="519"/>
        <v>Чт 26.11.20 15.10 П-107</v>
      </c>
      <c r="AJ518" s="20" t="str">
        <f t="shared" ca="1" si="519"/>
        <v/>
      </c>
      <c r="AK518" s="20" t="e">
        <f>IF(#REF!=" ","",IF(#REF!="","",CONCATENATE($C518," ",#REF!," ",MID(#REF!,10,5))))</f>
        <v>#REF!</v>
      </c>
      <c r="AL518" s="20" t="str">
        <f t="shared" ca="1" si="520"/>
        <v/>
      </c>
      <c r="AM518" s="20" t="str">
        <f t="shared" si="520"/>
        <v/>
      </c>
      <c r="AN518" s="11" t="str">
        <f t="shared" ca="1" si="517"/>
        <v>Рожкова</v>
      </c>
      <c r="AO518" s="10" t="str">
        <f t="shared" ca="1" si="496"/>
        <v>Чт 26.11.20  8.00 ДОТ) Рожкова</v>
      </c>
      <c r="AP518" s="10" t="str">
        <f t="shared" ca="1" si="496"/>
        <v/>
      </c>
      <c r="AQ518" s="10" t="str">
        <f t="shared" ca="1" si="496"/>
        <v>Чт 26.11.20 11.20 К 116 Рожкова</v>
      </c>
      <c r="AR518" s="10" t="str">
        <f t="shared" ca="1" si="496"/>
        <v/>
      </c>
      <c r="AS518" s="10" t="str">
        <f t="shared" ca="1" si="496"/>
        <v/>
      </c>
      <c r="AT518" s="10" t="str">
        <f t="shared" ca="1" si="493"/>
        <v>Чт 26.11.20 15.10 П-107 Рожкова</v>
      </c>
      <c r="AU518" s="10" t="str">
        <f t="shared" ca="1" si="493"/>
        <v/>
      </c>
      <c r="AV518" s="10" t="e">
        <f t="shared" si="493"/>
        <v>#REF!</v>
      </c>
      <c r="AW518" s="10" t="str">
        <f t="shared" ca="1" si="493"/>
        <v/>
      </c>
      <c r="AX518" s="10" t="str">
        <f t="shared" si="493"/>
        <v/>
      </c>
      <c r="AZ518" s="12">
        <f t="shared" ca="1" si="497"/>
        <v>518</v>
      </c>
      <c r="BA518" s="12" t="str">
        <f t="shared" ca="1" si="497"/>
        <v/>
      </c>
      <c r="BB518" s="12">
        <f t="shared" ca="1" si="497"/>
        <v>518</v>
      </c>
      <c r="BC518" s="12" t="str">
        <f t="shared" ca="1" si="497"/>
        <v/>
      </c>
      <c r="BD518" s="12" t="str">
        <f t="shared" ca="1" si="497"/>
        <v/>
      </c>
      <c r="BE518" s="12">
        <f t="shared" ca="1" si="494"/>
        <v>518</v>
      </c>
      <c r="BF518" s="12" t="str">
        <f t="shared" ca="1" si="494"/>
        <v/>
      </c>
      <c r="BG518" s="12" t="e">
        <f t="shared" si="494"/>
        <v>#REF!</v>
      </c>
      <c r="BH518" s="12" t="str">
        <f t="shared" ca="1" si="494"/>
        <v/>
      </c>
      <c r="BI518" s="12" t="str">
        <f t="shared" si="494"/>
        <v/>
      </c>
    </row>
    <row r="519" spans="1:61" ht="23.25" customHeight="1" x14ac:dyDescent="0.2">
      <c r="A519" s="1">
        <f ca="1">IF(COUNTIF($D519:$L519," ")=10,"",IF(VLOOKUP(MAX($A$1:A518),$A$1:C518,3,FALSE)=0,"",MAX($A$1:A518)+1))</f>
        <v>519</v>
      </c>
      <c r="B519" s="13" t="str">
        <f>$B514</f>
        <v>Рожкова М.П.</v>
      </c>
      <c r="C519" s="2" t="str">
        <f ca="1">IF($B519="","",$R$6)</f>
        <v>Пт 27.11.20</v>
      </c>
      <c r="D519" s="23" t="str">
        <f t="shared" ref="D519:K519" ca="1" si="524">IF($B519&gt;"",IF(ISERROR(SEARCH($B519,S$6))," ",MID(S$6,FIND("%курс ",S$6,FIND($B519,S$6))+6,7)&amp;"
("&amp;MID(S$6,FIND("ауд.",S$6,FIND($B519,S$6))+4,FIND("№",S$6,FIND("ауд.",S$6,FIND($B519,S$6)))-(FIND("ауд.",S$6,FIND($B519,S$6))+4))&amp;")"),"")</f>
        <v xml:space="preserve"> </v>
      </c>
      <c r="E519" s="23" t="str">
        <f t="shared" ca="1" si="524"/>
        <v xml:space="preserve"> </v>
      </c>
      <c r="F519" s="23" t="str">
        <f t="shared" ca="1" si="524"/>
        <v>П -9 -1
(П-205)</v>
      </c>
      <c r="G519" s="23" t="str">
        <f t="shared" ca="1" si="524"/>
        <v xml:space="preserve"> </v>
      </c>
      <c r="H519" s="23" t="str">
        <f t="shared" ca="1" si="524"/>
        <v xml:space="preserve"> </v>
      </c>
      <c r="I519" s="23" t="str">
        <f t="shared" ca="1" si="524"/>
        <v xml:space="preserve"> </v>
      </c>
      <c r="J519" s="23" t="str">
        <f t="shared" ca="1" si="524"/>
        <v xml:space="preserve"> </v>
      </c>
      <c r="K519" s="23" t="str">
        <f t="shared" ca="1" si="524"/>
        <v xml:space="preserve"> </v>
      </c>
      <c r="L519" s="23"/>
      <c r="M519" s="25"/>
      <c r="AD519" s="20" t="str">
        <f t="shared" ca="1" si="519"/>
        <v/>
      </c>
      <c r="AE519" s="20" t="str">
        <f t="shared" ca="1" si="519"/>
        <v/>
      </c>
      <c r="AF519" s="20" t="str">
        <f t="shared" ca="1" si="519"/>
        <v>Пт 27.11.20 11.20 П-205</v>
      </c>
      <c r="AG519" s="20" t="str">
        <f t="shared" ca="1" si="519"/>
        <v/>
      </c>
      <c r="AH519" s="20" t="str">
        <f t="shared" ca="1" si="519"/>
        <v/>
      </c>
      <c r="AI519" s="20" t="str">
        <f t="shared" ca="1" si="519"/>
        <v/>
      </c>
      <c r="AJ519" s="20" t="str">
        <f t="shared" ca="1" si="519"/>
        <v/>
      </c>
      <c r="AK519" s="20" t="e">
        <f>IF(#REF!=" ","",IF(#REF!="","",CONCATENATE($C519," ",#REF!," ",MID(#REF!,10,5))))</f>
        <v>#REF!</v>
      </c>
      <c r="AL519" s="20" t="str">
        <f t="shared" ca="1" si="520"/>
        <v/>
      </c>
      <c r="AM519" s="20" t="str">
        <f t="shared" si="520"/>
        <v/>
      </c>
      <c r="AN519" s="11" t="str">
        <f t="shared" ca="1" si="517"/>
        <v>Рожкова</v>
      </c>
      <c r="AO519" s="10" t="str">
        <f t="shared" ca="1" si="496"/>
        <v/>
      </c>
      <c r="AP519" s="10" t="str">
        <f t="shared" ca="1" si="496"/>
        <v/>
      </c>
      <c r="AQ519" s="10" t="str">
        <f t="shared" ca="1" si="496"/>
        <v>Пт 27.11.20 11.20 П-205 Рожкова</v>
      </c>
      <c r="AR519" s="10" t="str">
        <f t="shared" ca="1" si="496"/>
        <v/>
      </c>
      <c r="AS519" s="10" t="str">
        <f t="shared" ca="1" si="496"/>
        <v/>
      </c>
      <c r="AT519" s="10" t="str">
        <f t="shared" ca="1" si="493"/>
        <v/>
      </c>
      <c r="AU519" s="10" t="str">
        <f t="shared" ca="1" si="493"/>
        <v/>
      </c>
      <c r="AV519" s="10" t="e">
        <f t="shared" si="493"/>
        <v>#REF!</v>
      </c>
      <c r="AW519" s="10" t="str">
        <f t="shared" ca="1" si="493"/>
        <v/>
      </c>
      <c r="AX519" s="10" t="str">
        <f t="shared" si="493"/>
        <v/>
      </c>
      <c r="AZ519" s="12" t="str">
        <f t="shared" ca="1" si="497"/>
        <v/>
      </c>
      <c r="BA519" s="12" t="str">
        <f t="shared" ca="1" si="497"/>
        <v/>
      </c>
      <c r="BB519" s="12">
        <f t="shared" ca="1" si="497"/>
        <v>519</v>
      </c>
      <c r="BC519" s="12" t="str">
        <f t="shared" ca="1" si="497"/>
        <v/>
      </c>
      <c r="BD519" s="12" t="str">
        <f t="shared" ca="1" si="497"/>
        <v/>
      </c>
      <c r="BE519" s="12" t="str">
        <f t="shared" ca="1" si="494"/>
        <v/>
      </c>
      <c r="BF519" s="12" t="str">
        <f t="shared" ca="1" si="494"/>
        <v/>
      </c>
      <c r="BG519" s="12" t="e">
        <f t="shared" si="494"/>
        <v>#REF!</v>
      </c>
      <c r="BH519" s="12" t="str">
        <f t="shared" ca="1" si="494"/>
        <v/>
      </c>
      <c r="BI519" s="12" t="str">
        <f t="shared" si="494"/>
        <v/>
      </c>
    </row>
    <row r="520" spans="1:61" ht="23.25" customHeight="1" x14ac:dyDescent="0.2">
      <c r="A520" s="1">
        <f ca="1">IF(COUNTIF($D520:$L520," ")=10,"",IF(VLOOKUP(MAX($A$1:A519),$A$1:C519,3,FALSE)=0,"",MAX($A$1:A519)+1))</f>
        <v>520</v>
      </c>
      <c r="B520" s="13" t="str">
        <f>$B514</f>
        <v>Рожкова М.П.</v>
      </c>
      <c r="C520" s="2" t="str">
        <f ca="1">IF($B520="","",$R$7)</f>
        <v>Сб 28.11.20</v>
      </c>
      <c r="D520" s="23" t="str">
        <f t="shared" ref="D520:K520" ca="1" si="525">IF($B520&gt;"",IF(ISERROR(SEARCH($B520,S$7))," ",MID(S$7,FIND("%курс ",S$7,FIND($B520,S$7))+6,7)&amp;"
("&amp;MID(S$7,FIND("ауд.",S$7,FIND($B520,S$7))+4,FIND("№",S$7,FIND("ауд.",S$7,FIND($B520,S$7)))-(FIND("ауд.",S$7,FIND($B520,S$7))+4))&amp;")"),"")</f>
        <v>П -9 -4
(П-310)</v>
      </c>
      <c r="E520" s="23" t="str">
        <f t="shared" ca="1" si="525"/>
        <v>С -9 -1
(П-304)</v>
      </c>
      <c r="F520" s="23" t="str">
        <f t="shared" ca="1" si="525"/>
        <v xml:space="preserve"> </v>
      </c>
      <c r="G520" s="23" t="str">
        <f t="shared" ca="1" si="525"/>
        <v xml:space="preserve"> </v>
      </c>
      <c r="H520" s="23" t="str">
        <f t="shared" ca="1" si="525"/>
        <v xml:space="preserve"> </v>
      </c>
      <c r="I520" s="23" t="str">
        <f t="shared" ca="1" si="525"/>
        <v xml:space="preserve"> </v>
      </c>
      <c r="J520" s="23" t="str">
        <f t="shared" ca="1" si="525"/>
        <v xml:space="preserve"> </v>
      </c>
      <c r="K520" s="23" t="str">
        <f t="shared" ca="1" si="525"/>
        <v xml:space="preserve"> </v>
      </c>
      <c r="L520" s="23"/>
      <c r="M520" s="25"/>
      <c r="AD520" s="20" t="str">
        <f t="shared" ca="1" si="519"/>
        <v>Сб 28.11.20  8.00 П-310</v>
      </c>
      <c r="AE520" s="20" t="str">
        <f t="shared" ca="1" si="519"/>
        <v>Сб 28.11.20  9.40 П-304</v>
      </c>
      <c r="AF520" s="20" t="str">
        <f t="shared" ca="1" si="519"/>
        <v/>
      </c>
      <c r="AG520" s="20" t="str">
        <f t="shared" ca="1" si="519"/>
        <v/>
      </c>
      <c r="AH520" s="20" t="str">
        <f t="shared" ca="1" si="519"/>
        <v/>
      </c>
      <c r="AI520" s="20" t="str">
        <f t="shared" ca="1" si="519"/>
        <v/>
      </c>
      <c r="AJ520" s="20" t="str">
        <f t="shared" ca="1" si="519"/>
        <v/>
      </c>
      <c r="AK520" s="20" t="e">
        <f>IF(#REF!=" ","",IF(#REF!="","",CONCATENATE($C520," ",#REF!," ",MID(#REF!,10,5))))</f>
        <v>#REF!</v>
      </c>
      <c r="AL520" s="20" t="str">
        <f t="shared" ca="1" si="520"/>
        <v/>
      </c>
      <c r="AM520" s="20" t="str">
        <f t="shared" si="520"/>
        <v/>
      </c>
      <c r="AN520" s="11" t="str">
        <f t="shared" ca="1" si="517"/>
        <v>Рожкова</v>
      </c>
      <c r="AO520" s="10" t="str">
        <f t="shared" ca="1" si="496"/>
        <v>Сб 28.11.20  8.00 П-310 Рожкова</v>
      </c>
      <c r="AP520" s="10" t="str">
        <f t="shared" ca="1" si="496"/>
        <v>Сб 28.11.20  9.40 П-304 Рожкова</v>
      </c>
      <c r="AQ520" s="10" t="str">
        <f t="shared" ca="1" si="496"/>
        <v/>
      </c>
      <c r="AR520" s="10" t="str">
        <f t="shared" ca="1" si="496"/>
        <v/>
      </c>
      <c r="AS520" s="10" t="str">
        <f t="shared" ca="1" si="496"/>
        <v/>
      </c>
      <c r="AT520" s="10" t="str">
        <f t="shared" ca="1" si="493"/>
        <v/>
      </c>
      <c r="AU520" s="10" t="str">
        <f t="shared" ca="1" si="493"/>
        <v/>
      </c>
      <c r="AV520" s="10" t="e">
        <f t="shared" si="493"/>
        <v>#REF!</v>
      </c>
      <c r="AW520" s="10" t="str">
        <f t="shared" ca="1" si="493"/>
        <v/>
      </c>
      <c r="AX520" s="10" t="str">
        <f t="shared" si="493"/>
        <v/>
      </c>
      <c r="AZ520" s="12">
        <f t="shared" ca="1" si="497"/>
        <v>520</v>
      </c>
      <c r="BA520" s="12">
        <f t="shared" ca="1" si="497"/>
        <v>520</v>
      </c>
      <c r="BB520" s="12" t="str">
        <f t="shared" ca="1" si="497"/>
        <v/>
      </c>
      <c r="BC520" s="12" t="str">
        <f t="shared" ca="1" si="497"/>
        <v/>
      </c>
      <c r="BD520" s="12" t="str">
        <f t="shared" ca="1" si="497"/>
        <v/>
      </c>
      <c r="BE520" s="12" t="str">
        <f t="shared" ca="1" si="494"/>
        <v/>
      </c>
      <c r="BF520" s="12" t="str">
        <f t="shared" ca="1" si="494"/>
        <v/>
      </c>
      <c r="BG520" s="12" t="e">
        <f t="shared" si="494"/>
        <v>#REF!</v>
      </c>
      <c r="BH520" s="12" t="str">
        <f t="shared" ca="1" si="494"/>
        <v/>
      </c>
      <c r="BI520" s="12" t="str">
        <f t="shared" si="494"/>
        <v/>
      </c>
    </row>
    <row r="521" spans="1:61" ht="23.25" customHeight="1" x14ac:dyDescent="0.2">
      <c r="A521" s="1">
        <f ca="1">IF(COUNTIF($D521:$L521," ")=10,"",IF(VLOOKUP(MAX($A$1:A520),$A$1:C520,3,FALSE)=0,"",MAX($A$1:A520)+1))</f>
        <v>521</v>
      </c>
      <c r="B521" s="13" t="str">
        <f>$B514</f>
        <v>Рожкова М.П.</v>
      </c>
      <c r="C521" s="2" t="str">
        <f ca="1">IF($B521="","",$R$8)</f>
        <v>Вс 29.11.20</v>
      </c>
      <c r="D521" s="23" t="str">
        <f t="shared" ref="D521:K521" ca="1" si="526">IF($B521&gt;"",IF(ISERROR(SEARCH($B521,S$8))," ",MID(S$8,FIND("%курс ",S$8,FIND($B521,S$8))+6,7)&amp;"
("&amp;MID(S$8,FIND("ауд.",S$8,FIND($B521,S$8))+4,FIND("№",S$8,FIND("ауд.",S$8,FIND($B521,S$8)))-(FIND("ауд.",S$8,FIND($B521,S$8))+4))&amp;")"),"")</f>
        <v xml:space="preserve"> </v>
      </c>
      <c r="E521" s="23" t="str">
        <f t="shared" ca="1" si="526"/>
        <v xml:space="preserve"> </v>
      </c>
      <c r="F521" s="23" t="str">
        <f t="shared" ca="1" si="526"/>
        <v xml:space="preserve"> </v>
      </c>
      <c r="G521" s="23" t="str">
        <f t="shared" ca="1" si="526"/>
        <v xml:space="preserve"> </v>
      </c>
      <c r="H521" s="23" t="str">
        <f t="shared" ca="1" si="526"/>
        <v xml:space="preserve"> </v>
      </c>
      <c r="I521" s="23" t="str">
        <f t="shared" ca="1" si="526"/>
        <v xml:space="preserve"> </v>
      </c>
      <c r="J521" s="23" t="str">
        <f t="shared" ca="1" si="526"/>
        <v xml:space="preserve"> </v>
      </c>
      <c r="K521" s="23" t="str">
        <f t="shared" ca="1" si="526"/>
        <v xml:space="preserve"> </v>
      </c>
      <c r="L521" s="23"/>
      <c r="M521" s="25"/>
      <c r="AD521" s="20" t="str">
        <f t="shared" ca="1" si="519"/>
        <v/>
      </c>
      <c r="AE521" s="20" t="str">
        <f t="shared" ca="1" si="519"/>
        <v/>
      </c>
      <c r="AF521" s="20" t="str">
        <f t="shared" ca="1" si="519"/>
        <v/>
      </c>
      <c r="AG521" s="20" t="str">
        <f t="shared" ca="1" si="519"/>
        <v/>
      </c>
      <c r="AH521" s="20" t="str">
        <f t="shared" ca="1" si="519"/>
        <v/>
      </c>
      <c r="AI521" s="20" t="str">
        <f t="shared" ca="1" si="519"/>
        <v/>
      </c>
      <c r="AJ521" s="20" t="str">
        <f t="shared" ca="1" si="519"/>
        <v/>
      </c>
      <c r="AK521" s="20" t="e">
        <f>IF(#REF!=" ","",IF(#REF!="","",CONCATENATE($C521," ",#REF!," ",MID(#REF!,10,5))))</f>
        <v>#REF!</v>
      </c>
      <c r="AL521" s="20" t="str">
        <f t="shared" ca="1" si="520"/>
        <v/>
      </c>
      <c r="AM521" s="20" t="str">
        <f t="shared" si="520"/>
        <v/>
      </c>
      <c r="AN521" s="11" t="str">
        <f t="shared" ca="1" si="517"/>
        <v>Рожкова</v>
      </c>
      <c r="AO521" s="10" t="str">
        <f t="shared" ca="1" si="496"/>
        <v/>
      </c>
      <c r="AP521" s="10" t="str">
        <f t="shared" ca="1" si="496"/>
        <v/>
      </c>
      <c r="AQ521" s="10" t="str">
        <f t="shared" ca="1" si="496"/>
        <v/>
      </c>
      <c r="AR521" s="10" t="str">
        <f t="shared" ca="1" si="496"/>
        <v/>
      </c>
      <c r="AS521" s="10" t="str">
        <f t="shared" ca="1" si="496"/>
        <v/>
      </c>
      <c r="AT521" s="10" t="str">
        <f t="shared" ca="1" si="493"/>
        <v/>
      </c>
      <c r="AU521" s="10" t="str">
        <f t="shared" ca="1" si="493"/>
        <v/>
      </c>
      <c r="AV521" s="10" t="e">
        <f t="shared" si="493"/>
        <v>#REF!</v>
      </c>
      <c r="AW521" s="10" t="str">
        <f t="shared" ca="1" si="493"/>
        <v/>
      </c>
      <c r="AX521" s="10" t="str">
        <f t="shared" si="493"/>
        <v/>
      </c>
      <c r="AZ521" s="12" t="str">
        <f t="shared" ca="1" si="497"/>
        <v/>
      </c>
      <c r="BA521" s="12" t="str">
        <f t="shared" ca="1" si="497"/>
        <v/>
      </c>
      <c r="BB521" s="12" t="str">
        <f t="shared" ca="1" si="497"/>
        <v/>
      </c>
      <c r="BC521" s="12" t="str">
        <f t="shared" ca="1" si="497"/>
        <v/>
      </c>
      <c r="BD521" s="12" t="str">
        <f t="shared" ca="1" si="497"/>
        <v/>
      </c>
      <c r="BE521" s="12" t="str">
        <f t="shared" ca="1" si="494"/>
        <v/>
      </c>
      <c r="BF521" s="12" t="str">
        <f t="shared" ca="1" si="494"/>
        <v/>
      </c>
      <c r="BG521" s="12" t="e">
        <f t="shared" si="494"/>
        <v>#REF!</v>
      </c>
      <c r="BH521" s="12" t="str">
        <f t="shared" ca="1" si="494"/>
        <v/>
      </c>
      <c r="BI521" s="12" t="str">
        <f t="shared" si="494"/>
        <v/>
      </c>
    </row>
    <row r="522" spans="1:61" ht="23.25" customHeight="1" x14ac:dyDescent="0.2">
      <c r="A522" s="1">
        <f ca="1">IF(COUNTIF($D522:$L522," ")=10,"",IF(VLOOKUP(MAX($A$1:A521),$A$1:C521,3,FALSE)=0,"",MAX($A$1:A521)+1))</f>
        <v>522</v>
      </c>
      <c r="C522" s="2"/>
      <c r="D522" s="23"/>
      <c r="E522" s="23"/>
      <c r="F522" s="23"/>
      <c r="G522" s="23"/>
      <c r="H522" s="23"/>
      <c r="I522" s="23"/>
      <c r="J522" s="23"/>
      <c r="K522" s="23"/>
      <c r="L522" s="23"/>
      <c r="M522" s="17"/>
      <c r="AD522" s="20"/>
      <c r="AE522" s="20"/>
      <c r="AF522" s="20"/>
      <c r="AG522" s="20"/>
      <c r="AH522" s="20"/>
      <c r="AI522" s="20"/>
      <c r="AJ522" s="20"/>
      <c r="AK522" s="20"/>
      <c r="AL522" s="20"/>
      <c r="AM522" s="20"/>
      <c r="AN522" s="11" t="str">
        <f t="shared" si="517"/>
        <v/>
      </c>
      <c r="AO522" s="10" t="str">
        <f t="shared" si="496"/>
        <v/>
      </c>
      <c r="AP522" s="10" t="str">
        <f t="shared" si="496"/>
        <v/>
      </c>
      <c r="AQ522" s="10" t="str">
        <f t="shared" si="496"/>
        <v/>
      </c>
      <c r="AR522" s="10" t="str">
        <f t="shared" si="496"/>
        <v/>
      </c>
      <c r="AS522" s="10" t="str">
        <f t="shared" si="496"/>
        <v/>
      </c>
      <c r="AT522" s="10" t="str">
        <f t="shared" si="493"/>
        <v/>
      </c>
      <c r="AU522" s="10" t="str">
        <f t="shared" si="493"/>
        <v/>
      </c>
      <c r="AV522" s="10" t="str">
        <f t="shared" si="493"/>
        <v/>
      </c>
      <c r="AW522" s="10" t="str">
        <f t="shared" si="493"/>
        <v/>
      </c>
      <c r="AX522" s="10" t="str">
        <f t="shared" si="493"/>
        <v/>
      </c>
      <c r="AZ522" s="12" t="str">
        <f t="shared" si="497"/>
        <v/>
      </c>
      <c r="BA522" s="12" t="str">
        <f t="shared" si="497"/>
        <v/>
      </c>
      <c r="BB522" s="12" t="str">
        <f t="shared" si="497"/>
        <v/>
      </c>
      <c r="BC522" s="12" t="str">
        <f t="shared" si="497"/>
        <v/>
      </c>
      <c r="BD522" s="12" t="str">
        <f t="shared" si="497"/>
        <v/>
      </c>
      <c r="BE522" s="12" t="str">
        <f t="shared" si="494"/>
        <v/>
      </c>
      <c r="BF522" s="12" t="str">
        <f t="shared" si="494"/>
        <v/>
      </c>
      <c r="BG522" s="12" t="str">
        <f t="shared" si="494"/>
        <v/>
      </c>
      <c r="BH522" s="12" t="str">
        <f t="shared" si="494"/>
        <v/>
      </c>
      <c r="BI522" s="12" t="str">
        <f t="shared" si="494"/>
        <v/>
      </c>
    </row>
    <row r="523" spans="1:61" ht="23.25" customHeight="1" x14ac:dyDescent="0.2">
      <c r="A523" s="1">
        <f ca="1">IF(COUNTIF($D524:$L530," ")=70,"",MAX($A$1:A522)+1)</f>
        <v>523</v>
      </c>
      <c r="B523" s="2" t="str">
        <f>IF($C523="","",$C523)</f>
        <v>Савельева А.П.</v>
      </c>
      <c r="C523" s="3" t="str">
        <f>IF(ISERROR(VLOOKUP((ROW()-1)/9+1,'[1]Преподавательский состав'!$A$2:$B$181,2,FALSE)),"",VLOOKUP((ROW()-1)/9+1,'[1]Преподавательский состав'!$A$2:$B$181,2,FALSE))</f>
        <v>Савельева А.П.</v>
      </c>
      <c r="D523" s="3" t="str">
        <f>IF($C523="","",T(" 8.00"))</f>
        <v xml:space="preserve"> 8.00</v>
      </c>
      <c r="E523" s="3" t="str">
        <f>IF($C523="","",T(" 9.40"))</f>
        <v xml:space="preserve"> 9.40</v>
      </c>
      <c r="F523" s="3" t="str">
        <f>IF($C523="","",T("11.20"))</f>
        <v>11.20</v>
      </c>
      <c r="G523" s="4" t="str">
        <f>IF($C523="","",T(""))</f>
        <v/>
      </c>
      <c r="H523" s="4" t="str">
        <f>IF($C523="","",T("13.30"))</f>
        <v>13.30</v>
      </c>
      <c r="I523" s="4" t="str">
        <f>IF($C523="","",T("15.10"))</f>
        <v>15.10</v>
      </c>
      <c r="J523" s="3" t="str">
        <f>IF($C523="","",T("17.00"))</f>
        <v>17.00</v>
      </c>
      <c r="K523" s="3" t="str">
        <f>IF($C523="","",T("18.40"))</f>
        <v>18.40</v>
      </c>
      <c r="L523" s="3"/>
      <c r="M523" s="25"/>
      <c r="AD523" s="20"/>
      <c r="AE523" s="20"/>
      <c r="AF523" s="20"/>
      <c r="AG523" s="20"/>
      <c r="AH523" s="20"/>
      <c r="AI523" s="20"/>
      <c r="AJ523" s="20"/>
      <c r="AK523" s="20"/>
      <c r="AL523" s="20"/>
      <c r="AM523" s="20"/>
      <c r="AN523" s="11" t="str">
        <f t="shared" si="517"/>
        <v/>
      </c>
      <c r="AO523" s="10" t="str">
        <f t="shared" si="496"/>
        <v/>
      </c>
      <c r="AP523" s="10" t="str">
        <f t="shared" si="496"/>
        <v/>
      </c>
      <c r="AQ523" s="10" t="str">
        <f t="shared" si="496"/>
        <v/>
      </c>
      <c r="AR523" s="10" t="str">
        <f t="shared" si="496"/>
        <v/>
      </c>
      <c r="AS523" s="10" t="str">
        <f t="shared" si="496"/>
        <v/>
      </c>
      <c r="AT523" s="10" t="str">
        <f t="shared" si="493"/>
        <v/>
      </c>
      <c r="AU523" s="10" t="str">
        <f t="shared" si="493"/>
        <v/>
      </c>
      <c r="AV523" s="10" t="str">
        <f t="shared" si="493"/>
        <v/>
      </c>
      <c r="AW523" s="10" t="str">
        <f t="shared" si="493"/>
        <v/>
      </c>
      <c r="AX523" s="10" t="str">
        <f t="shared" si="493"/>
        <v/>
      </c>
      <c r="AZ523" s="12" t="str">
        <f t="shared" si="497"/>
        <v/>
      </c>
      <c r="BA523" s="12" t="str">
        <f t="shared" si="497"/>
        <v/>
      </c>
      <c r="BB523" s="12" t="str">
        <f t="shared" si="497"/>
        <v/>
      </c>
      <c r="BC523" s="12" t="str">
        <f t="shared" si="497"/>
        <v/>
      </c>
      <c r="BD523" s="12" t="str">
        <f t="shared" si="497"/>
        <v/>
      </c>
      <c r="BE523" s="12" t="str">
        <f t="shared" si="494"/>
        <v/>
      </c>
      <c r="BF523" s="12" t="str">
        <f t="shared" si="494"/>
        <v/>
      </c>
      <c r="BG523" s="12" t="str">
        <f t="shared" si="494"/>
        <v/>
      </c>
      <c r="BH523" s="12" t="str">
        <f t="shared" si="494"/>
        <v/>
      </c>
      <c r="BI523" s="12" t="str">
        <f t="shared" si="494"/>
        <v/>
      </c>
    </row>
    <row r="524" spans="1:61" ht="23.25" customHeight="1" x14ac:dyDescent="0.2">
      <c r="A524" s="1">
        <f ca="1">IF(COUNTIF($D524:$L524," ")=10,"",IF(VLOOKUP(MAX($A$1:A523),$A$1:C523,3,FALSE)=0,"",MAX($A$1:A523)+1))</f>
        <v>524</v>
      </c>
      <c r="B524" s="13" t="str">
        <f>$B523</f>
        <v>Савельева А.П.</v>
      </c>
      <c r="C524" s="2" t="str">
        <f ca="1">IF($B524="","",$R$2)</f>
        <v>Пн 23.11.20</v>
      </c>
      <c r="D524" s="14" t="str">
        <f t="shared" ref="D524:K524" ca="1" si="527">IF($B524&gt;"",IF(ISERROR(SEARCH($B524,S$2))," ",MID(S$2,FIND("%курс ",S$2,FIND($B524,S$2))+6,7)&amp;"
("&amp;MID(S$2,FIND("ауд.",S$2,FIND($B524,S$2))+4,FIND("№",S$2,FIND("ауд.",S$2,FIND($B524,S$2)))-(FIND("ауд.",S$2,FIND($B524,S$2))+4))&amp;")"),"")</f>
        <v xml:space="preserve"> </v>
      </c>
      <c r="E524" s="14" t="str">
        <f t="shared" ca="1" si="527"/>
        <v xml:space="preserve"> </v>
      </c>
      <c r="F524" s="14" t="str">
        <f t="shared" ca="1" si="527"/>
        <v xml:space="preserve"> </v>
      </c>
      <c r="G524" s="14" t="str">
        <f t="shared" ca="1" si="527"/>
        <v xml:space="preserve"> </v>
      </c>
      <c r="H524" s="14" t="str">
        <f t="shared" ca="1" si="527"/>
        <v xml:space="preserve"> </v>
      </c>
      <c r="I524" s="14" t="str">
        <f t="shared" ca="1" si="527"/>
        <v xml:space="preserve"> </v>
      </c>
      <c r="J524" s="14" t="str">
        <f t="shared" ca="1" si="527"/>
        <v xml:space="preserve"> </v>
      </c>
      <c r="K524" s="14" t="str">
        <f t="shared" ca="1" si="527"/>
        <v xml:space="preserve"> </v>
      </c>
      <c r="L524" s="14"/>
      <c r="M524" s="25"/>
      <c r="AD524" s="20" t="str">
        <f t="shared" ref="AD524:AJ530" ca="1" si="528">IF(D524=" ","",IF(D524="","",CONCATENATE($C524," ",D$1," ",MID(D524,10,5))))</f>
        <v/>
      </c>
      <c r="AE524" s="20" t="str">
        <f t="shared" ca="1" si="528"/>
        <v/>
      </c>
      <c r="AF524" s="20" t="str">
        <f t="shared" ca="1" si="528"/>
        <v/>
      </c>
      <c r="AG524" s="20" t="str">
        <f t="shared" ca="1" si="528"/>
        <v/>
      </c>
      <c r="AH524" s="20" t="str">
        <f t="shared" ca="1" si="528"/>
        <v/>
      </c>
      <c r="AI524" s="20" t="str">
        <f t="shared" ca="1" si="528"/>
        <v/>
      </c>
      <c r="AJ524" s="20" t="str">
        <f t="shared" ca="1" si="528"/>
        <v/>
      </c>
      <c r="AK524" s="20" t="e">
        <f>IF(#REF!=" ","",IF(#REF!="","",CONCATENATE($C524," ",#REF!," ",MID(#REF!,10,5))))</f>
        <v>#REF!</v>
      </c>
      <c r="AL524" s="20" t="str">
        <f t="shared" ca="1" si="520"/>
        <v/>
      </c>
      <c r="AM524" s="20" t="str">
        <f t="shared" si="520"/>
        <v/>
      </c>
      <c r="AN524" s="11" t="str">
        <f t="shared" ca="1" si="517"/>
        <v>Савельева</v>
      </c>
      <c r="AO524" s="10" t="str">
        <f t="shared" ca="1" si="496"/>
        <v/>
      </c>
      <c r="AP524" s="10" t="str">
        <f t="shared" ca="1" si="496"/>
        <v/>
      </c>
      <c r="AQ524" s="10" t="str">
        <f t="shared" ca="1" si="496"/>
        <v/>
      </c>
      <c r="AR524" s="10" t="str">
        <f t="shared" ca="1" si="496"/>
        <v/>
      </c>
      <c r="AS524" s="10" t="str">
        <f t="shared" ca="1" si="496"/>
        <v/>
      </c>
      <c r="AT524" s="10" t="str">
        <f t="shared" ca="1" si="493"/>
        <v/>
      </c>
      <c r="AU524" s="10" t="str">
        <f t="shared" ca="1" si="493"/>
        <v/>
      </c>
      <c r="AV524" s="10" t="e">
        <f t="shared" si="493"/>
        <v>#REF!</v>
      </c>
      <c r="AW524" s="10" t="str">
        <f t="shared" ca="1" si="493"/>
        <v/>
      </c>
      <c r="AX524" s="10" t="str">
        <f t="shared" si="493"/>
        <v/>
      </c>
      <c r="AZ524" s="12" t="str">
        <f t="shared" ca="1" si="497"/>
        <v/>
      </c>
      <c r="BA524" s="12" t="str">
        <f t="shared" ca="1" si="497"/>
        <v/>
      </c>
      <c r="BB524" s="12" t="str">
        <f t="shared" ca="1" si="497"/>
        <v/>
      </c>
      <c r="BC524" s="12" t="str">
        <f t="shared" ca="1" si="497"/>
        <v/>
      </c>
      <c r="BD524" s="12" t="str">
        <f t="shared" ca="1" si="497"/>
        <v/>
      </c>
      <c r="BE524" s="12" t="str">
        <f t="shared" ca="1" si="494"/>
        <v/>
      </c>
      <c r="BF524" s="12" t="str">
        <f t="shared" ca="1" si="494"/>
        <v/>
      </c>
      <c r="BG524" s="12" t="e">
        <f t="shared" si="494"/>
        <v>#REF!</v>
      </c>
      <c r="BH524" s="12" t="str">
        <f t="shared" ca="1" si="494"/>
        <v/>
      </c>
      <c r="BI524" s="12" t="str">
        <f t="shared" si="494"/>
        <v/>
      </c>
    </row>
    <row r="525" spans="1:61" ht="23.25" customHeight="1" x14ac:dyDescent="0.2">
      <c r="A525" s="1">
        <f ca="1">IF(COUNTIF($D525:$L525," ")=10,"",IF(VLOOKUP(MAX($A$1:A524),$A$1:C524,3,FALSE)=0,"",MAX($A$1:A524)+1))</f>
        <v>525</v>
      </c>
      <c r="B525" s="13" t="str">
        <f>$B523</f>
        <v>Савельева А.П.</v>
      </c>
      <c r="C525" s="2" t="str">
        <f ca="1">IF($B525="","",$R$3)</f>
        <v>Вт 24.11.20</v>
      </c>
      <c r="D525" s="14" t="str">
        <f t="shared" ref="D525:K525" ca="1" si="529">IF($B525&gt;"",IF(ISERROR(SEARCH($B525,S$3))," ",MID(S$3,FIND("%курс ",S$3,FIND($B525,S$3))+6,7)&amp;"
("&amp;MID(S$3,FIND("ауд.",S$3,FIND($B525,S$3))+4,FIND("№",S$3,FIND("ауд.",S$3,FIND($B525,S$3)))-(FIND("ауд.",S$3,FIND($B525,S$3))+4))&amp;")"),"")</f>
        <v xml:space="preserve"> </v>
      </c>
      <c r="E525" s="14" t="str">
        <f t="shared" ca="1" si="529"/>
        <v xml:space="preserve"> </v>
      </c>
      <c r="F525" s="14" t="str">
        <f t="shared" ca="1" si="529"/>
        <v xml:space="preserve"> </v>
      </c>
      <c r="G525" s="14" t="str">
        <f t="shared" ca="1" si="529"/>
        <v xml:space="preserve"> </v>
      </c>
      <c r="H525" s="14" t="str">
        <f t="shared" ca="1" si="529"/>
        <v xml:space="preserve"> </v>
      </c>
      <c r="I525" s="14" t="str">
        <f t="shared" ca="1" si="529"/>
        <v xml:space="preserve"> </v>
      </c>
      <c r="J525" s="14" t="str">
        <f t="shared" ca="1" si="529"/>
        <v xml:space="preserve"> </v>
      </c>
      <c r="K525" s="14" t="str">
        <f t="shared" ca="1" si="529"/>
        <v xml:space="preserve"> </v>
      </c>
      <c r="L525" s="14"/>
      <c r="M525" s="25"/>
      <c r="AD525" s="20" t="str">
        <f t="shared" ca="1" si="528"/>
        <v/>
      </c>
      <c r="AE525" s="20" t="str">
        <f t="shared" ca="1" si="528"/>
        <v/>
      </c>
      <c r="AF525" s="20" t="str">
        <f t="shared" ca="1" si="528"/>
        <v/>
      </c>
      <c r="AG525" s="20" t="str">
        <f t="shared" ca="1" si="528"/>
        <v/>
      </c>
      <c r="AH525" s="20" t="str">
        <f t="shared" ca="1" si="528"/>
        <v/>
      </c>
      <c r="AI525" s="20" t="str">
        <f t="shared" ca="1" si="528"/>
        <v/>
      </c>
      <c r="AJ525" s="20" t="str">
        <f t="shared" ca="1" si="528"/>
        <v/>
      </c>
      <c r="AK525" s="20" t="e">
        <f>IF(#REF!=" ","",IF(#REF!="","",CONCATENATE($C525," ",#REF!," ",MID(#REF!,10,5))))</f>
        <v>#REF!</v>
      </c>
      <c r="AL525" s="20" t="str">
        <f t="shared" ca="1" si="520"/>
        <v/>
      </c>
      <c r="AM525" s="20" t="str">
        <f t="shared" si="520"/>
        <v/>
      </c>
      <c r="AN525" s="11" t="str">
        <f t="shared" ca="1" si="517"/>
        <v>Савельева</v>
      </c>
      <c r="AO525" s="10" t="str">
        <f t="shared" ca="1" si="496"/>
        <v/>
      </c>
      <c r="AP525" s="10" t="str">
        <f t="shared" ca="1" si="496"/>
        <v/>
      </c>
      <c r="AQ525" s="10" t="str">
        <f t="shared" ca="1" si="496"/>
        <v/>
      </c>
      <c r="AR525" s="10" t="str">
        <f t="shared" ca="1" si="496"/>
        <v/>
      </c>
      <c r="AS525" s="10" t="str">
        <f t="shared" ca="1" si="496"/>
        <v/>
      </c>
      <c r="AT525" s="10" t="str">
        <f t="shared" ca="1" si="493"/>
        <v/>
      </c>
      <c r="AU525" s="10" t="str">
        <f t="shared" ca="1" si="493"/>
        <v/>
      </c>
      <c r="AV525" s="10" t="e">
        <f t="shared" si="493"/>
        <v>#REF!</v>
      </c>
      <c r="AW525" s="10" t="str">
        <f t="shared" ca="1" si="493"/>
        <v/>
      </c>
      <c r="AX525" s="10" t="str">
        <f t="shared" si="493"/>
        <v/>
      </c>
      <c r="AZ525" s="12" t="str">
        <f t="shared" ca="1" si="497"/>
        <v/>
      </c>
      <c r="BA525" s="12" t="str">
        <f t="shared" ca="1" si="497"/>
        <v/>
      </c>
      <c r="BB525" s="12" t="str">
        <f t="shared" ca="1" si="497"/>
        <v/>
      </c>
      <c r="BC525" s="12" t="str">
        <f t="shared" ca="1" si="497"/>
        <v/>
      </c>
      <c r="BD525" s="12" t="str">
        <f t="shared" ca="1" si="497"/>
        <v/>
      </c>
      <c r="BE525" s="12" t="str">
        <f t="shared" ca="1" si="494"/>
        <v/>
      </c>
      <c r="BF525" s="12" t="str">
        <f t="shared" ca="1" si="494"/>
        <v/>
      </c>
      <c r="BG525" s="12" t="e">
        <f t="shared" si="494"/>
        <v>#REF!</v>
      </c>
      <c r="BH525" s="12" t="str">
        <f t="shared" ca="1" si="494"/>
        <v/>
      </c>
      <c r="BI525" s="12" t="str">
        <f t="shared" si="494"/>
        <v/>
      </c>
    </row>
    <row r="526" spans="1:61" ht="23.25" customHeight="1" x14ac:dyDescent="0.2">
      <c r="A526" s="1">
        <f ca="1">IF(COUNTIF($D526:$L526," ")=10,"",IF(VLOOKUP(MAX($A$1:A525),$A$1:C525,3,FALSE)=0,"",MAX($A$1:A525)+1))</f>
        <v>526</v>
      </c>
      <c r="B526" s="13" t="str">
        <f>$B523</f>
        <v>Савельева А.П.</v>
      </c>
      <c r="C526" s="2" t="str">
        <f ca="1">IF($B526="","",$R$4)</f>
        <v>Ср 25.11.20</v>
      </c>
      <c r="D526" s="14" t="str">
        <f t="shared" ref="D526:K526" ca="1" si="530">IF($B526&gt;"",IF(ISERROR(SEARCH($B526,S$4))," ",MID(S$4,FIND("%курс ",S$4,FIND($B526,S$4))+6,7)&amp;"
("&amp;MID(S$4,FIND("ауд.",S$4,FIND($B526,S$4))+4,FIND("№",S$4,FIND("ауд.",S$4,FIND($B526,S$4)))-(FIND("ауд.",S$4,FIND($B526,S$4))+4))&amp;")"),"")</f>
        <v xml:space="preserve"> </v>
      </c>
      <c r="E526" s="14" t="str">
        <f t="shared" ca="1" si="530"/>
        <v xml:space="preserve"> </v>
      </c>
      <c r="F526" s="14" t="str">
        <f t="shared" ca="1" si="530"/>
        <v xml:space="preserve"> </v>
      </c>
      <c r="G526" s="14" t="str">
        <f t="shared" ca="1" si="530"/>
        <v xml:space="preserve"> </v>
      </c>
      <c r="H526" s="14" t="str">
        <f t="shared" ca="1" si="530"/>
        <v xml:space="preserve"> </v>
      </c>
      <c r="I526" s="14" t="str">
        <f t="shared" ca="1" si="530"/>
        <v xml:space="preserve"> </v>
      </c>
      <c r="J526" s="14" t="str">
        <f t="shared" ca="1" si="530"/>
        <v xml:space="preserve"> </v>
      </c>
      <c r="K526" s="14" t="str">
        <f t="shared" ca="1" si="530"/>
        <v xml:space="preserve"> </v>
      </c>
      <c r="L526" s="14"/>
      <c r="M526" s="25"/>
      <c r="AD526" s="20" t="str">
        <f t="shared" ca="1" si="528"/>
        <v/>
      </c>
      <c r="AE526" s="20" t="str">
        <f t="shared" ca="1" si="528"/>
        <v/>
      </c>
      <c r="AF526" s="20" t="str">
        <f t="shared" ca="1" si="528"/>
        <v/>
      </c>
      <c r="AG526" s="20" t="str">
        <f t="shared" ca="1" si="528"/>
        <v/>
      </c>
      <c r="AH526" s="20" t="str">
        <f t="shared" ca="1" si="528"/>
        <v/>
      </c>
      <c r="AI526" s="20" t="str">
        <f t="shared" ca="1" si="528"/>
        <v/>
      </c>
      <c r="AJ526" s="20" t="str">
        <f t="shared" ca="1" si="528"/>
        <v/>
      </c>
      <c r="AK526" s="20" t="e">
        <f>IF(#REF!=" ","",IF(#REF!="","",CONCATENATE($C526," ",#REF!," ",MID(#REF!,10,5))))</f>
        <v>#REF!</v>
      </c>
      <c r="AL526" s="20" t="str">
        <f t="shared" ca="1" si="520"/>
        <v/>
      </c>
      <c r="AM526" s="20" t="str">
        <f t="shared" si="520"/>
        <v/>
      </c>
      <c r="AN526" s="11" t="str">
        <f t="shared" ca="1" si="517"/>
        <v>Савельева</v>
      </c>
      <c r="AO526" s="10" t="str">
        <f t="shared" ca="1" si="496"/>
        <v/>
      </c>
      <c r="AP526" s="10" t="str">
        <f t="shared" ca="1" si="496"/>
        <v/>
      </c>
      <c r="AQ526" s="10" t="str">
        <f t="shared" ca="1" si="496"/>
        <v/>
      </c>
      <c r="AR526" s="10" t="str">
        <f t="shared" ca="1" si="496"/>
        <v/>
      </c>
      <c r="AS526" s="10" t="str">
        <f t="shared" ca="1" si="496"/>
        <v/>
      </c>
      <c r="AT526" s="10" t="str">
        <f t="shared" ca="1" si="493"/>
        <v/>
      </c>
      <c r="AU526" s="10" t="str">
        <f t="shared" ca="1" si="493"/>
        <v/>
      </c>
      <c r="AV526" s="10" t="e">
        <f t="shared" si="493"/>
        <v>#REF!</v>
      </c>
      <c r="AW526" s="10" t="str">
        <f t="shared" ca="1" si="493"/>
        <v/>
      </c>
      <c r="AX526" s="10" t="str">
        <f t="shared" si="493"/>
        <v/>
      </c>
      <c r="AZ526" s="12" t="str">
        <f t="shared" ca="1" si="497"/>
        <v/>
      </c>
      <c r="BA526" s="12" t="str">
        <f t="shared" ca="1" si="497"/>
        <v/>
      </c>
      <c r="BB526" s="12" t="str">
        <f t="shared" ca="1" si="497"/>
        <v/>
      </c>
      <c r="BC526" s="12" t="str">
        <f t="shared" ca="1" si="497"/>
        <v/>
      </c>
      <c r="BD526" s="12" t="str">
        <f t="shared" ca="1" si="497"/>
        <v/>
      </c>
      <c r="BE526" s="12" t="str">
        <f t="shared" ca="1" si="494"/>
        <v/>
      </c>
      <c r="BF526" s="12" t="str">
        <f t="shared" ca="1" si="494"/>
        <v/>
      </c>
      <c r="BG526" s="12" t="e">
        <f t="shared" si="494"/>
        <v>#REF!</v>
      </c>
      <c r="BH526" s="12" t="str">
        <f t="shared" ca="1" si="494"/>
        <v/>
      </c>
      <c r="BI526" s="12" t="str">
        <f t="shared" si="494"/>
        <v/>
      </c>
    </row>
    <row r="527" spans="1:61" ht="23.25" customHeight="1" x14ac:dyDescent="0.2">
      <c r="A527" s="1">
        <f ca="1">IF(COUNTIF($D527:$L527," ")=10,"",IF(VLOOKUP(MAX($A$1:A526),$A$1:C526,3,FALSE)=0,"",MAX($A$1:A526)+1))</f>
        <v>527</v>
      </c>
      <c r="B527" s="13" t="str">
        <f>$B523</f>
        <v>Савельева А.П.</v>
      </c>
      <c r="C527" s="2" t="str">
        <f ca="1">IF($B527="","",$R$5)</f>
        <v>Чт 26.11.20</v>
      </c>
      <c r="D527" s="23" t="str">
        <f t="shared" ref="D527:K527" ca="1" si="531">IF($B527&gt;"",IF(ISERROR(SEARCH($B527,S$5))," ",MID(S$5,FIND("%курс ",S$5,FIND($B527,S$5))+6,7)&amp;"
("&amp;MID(S$5,FIND("ауд.",S$5,FIND($B527,S$5))+4,FIND("№",S$5,FIND("ауд.",S$5,FIND($B527,S$5)))-(FIND("ауд.",S$5,FIND($B527,S$5))+4))&amp;")"),"")</f>
        <v xml:space="preserve"> </v>
      </c>
      <c r="E527" s="23" t="str">
        <f t="shared" ca="1" si="531"/>
        <v xml:space="preserve"> </v>
      </c>
      <c r="F527" s="23" t="str">
        <f t="shared" ca="1" si="531"/>
        <v xml:space="preserve"> </v>
      </c>
      <c r="G527" s="23" t="str">
        <f t="shared" ca="1" si="531"/>
        <v xml:space="preserve"> </v>
      </c>
      <c r="H527" s="23" t="str">
        <f t="shared" ca="1" si="531"/>
        <v xml:space="preserve"> </v>
      </c>
      <c r="I527" s="23" t="str">
        <f t="shared" ca="1" si="531"/>
        <v xml:space="preserve"> </v>
      </c>
      <c r="J527" s="23" t="str">
        <f t="shared" ca="1" si="531"/>
        <v xml:space="preserve"> </v>
      </c>
      <c r="K527" s="23" t="str">
        <f t="shared" ca="1" si="531"/>
        <v xml:space="preserve"> </v>
      </c>
      <c r="L527" s="23"/>
      <c r="M527" s="25"/>
      <c r="AD527" s="20" t="str">
        <f t="shared" ca="1" si="528"/>
        <v/>
      </c>
      <c r="AE527" s="20" t="str">
        <f t="shared" ca="1" si="528"/>
        <v/>
      </c>
      <c r="AF527" s="20" t="str">
        <f t="shared" ca="1" si="528"/>
        <v/>
      </c>
      <c r="AG527" s="20" t="str">
        <f t="shared" ca="1" si="528"/>
        <v/>
      </c>
      <c r="AH527" s="20" t="str">
        <f t="shared" ca="1" si="528"/>
        <v/>
      </c>
      <c r="AI527" s="20" t="str">
        <f t="shared" ca="1" si="528"/>
        <v/>
      </c>
      <c r="AJ527" s="20" t="str">
        <f t="shared" ca="1" si="528"/>
        <v/>
      </c>
      <c r="AK527" s="20" t="e">
        <f>IF(#REF!=" ","",IF(#REF!="","",CONCATENATE($C527," ",#REF!," ",MID(#REF!,10,5))))</f>
        <v>#REF!</v>
      </c>
      <c r="AL527" s="20" t="str">
        <f t="shared" ca="1" si="520"/>
        <v/>
      </c>
      <c r="AM527" s="20" t="str">
        <f t="shared" si="520"/>
        <v/>
      </c>
      <c r="AN527" s="11" t="str">
        <f t="shared" ca="1" si="517"/>
        <v>Савельева</v>
      </c>
      <c r="AO527" s="10" t="str">
        <f t="shared" ca="1" si="496"/>
        <v/>
      </c>
      <c r="AP527" s="10" t="str">
        <f t="shared" ca="1" si="496"/>
        <v/>
      </c>
      <c r="AQ527" s="10" t="str">
        <f t="shared" ca="1" si="496"/>
        <v/>
      </c>
      <c r="AR527" s="10" t="str">
        <f t="shared" ca="1" si="496"/>
        <v/>
      </c>
      <c r="AS527" s="10" t="str">
        <f t="shared" ca="1" si="496"/>
        <v/>
      </c>
      <c r="AT527" s="10" t="str">
        <f t="shared" ca="1" si="493"/>
        <v/>
      </c>
      <c r="AU527" s="10" t="str">
        <f t="shared" ca="1" si="493"/>
        <v/>
      </c>
      <c r="AV527" s="10" t="e">
        <f t="shared" si="493"/>
        <v>#REF!</v>
      </c>
      <c r="AW527" s="10" t="str">
        <f t="shared" ca="1" si="493"/>
        <v/>
      </c>
      <c r="AX527" s="10" t="str">
        <f t="shared" si="493"/>
        <v/>
      </c>
      <c r="AZ527" s="12" t="str">
        <f t="shared" ca="1" si="497"/>
        <v/>
      </c>
      <c r="BA527" s="12" t="str">
        <f t="shared" ca="1" si="497"/>
        <v/>
      </c>
      <c r="BB527" s="12" t="str">
        <f t="shared" ca="1" si="497"/>
        <v/>
      </c>
      <c r="BC527" s="12" t="str">
        <f t="shared" ca="1" si="497"/>
        <v/>
      </c>
      <c r="BD527" s="12" t="str">
        <f t="shared" ca="1" si="497"/>
        <v/>
      </c>
      <c r="BE527" s="12" t="str">
        <f t="shared" ca="1" si="494"/>
        <v/>
      </c>
      <c r="BF527" s="12" t="str">
        <f t="shared" ca="1" si="494"/>
        <v/>
      </c>
      <c r="BG527" s="12" t="e">
        <f t="shared" si="494"/>
        <v>#REF!</v>
      </c>
      <c r="BH527" s="12" t="str">
        <f t="shared" ca="1" si="494"/>
        <v/>
      </c>
      <c r="BI527" s="12" t="str">
        <f t="shared" si="494"/>
        <v/>
      </c>
    </row>
    <row r="528" spans="1:61" ht="23.25" customHeight="1" x14ac:dyDescent="0.2">
      <c r="A528" s="1">
        <f ca="1">IF(COUNTIF($D528:$L528," ")=10,"",IF(VLOOKUP(MAX($A$1:A527),$A$1:C527,3,FALSE)=0,"",MAX($A$1:A527)+1))</f>
        <v>528</v>
      </c>
      <c r="B528" s="13" t="str">
        <f>$B523</f>
        <v>Савельева А.П.</v>
      </c>
      <c r="C528" s="2" t="str">
        <f ca="1">IF($B528="","",$R$6)</f>
        <v>Пт 27.11.20</v>
      </c>
      <c r="D528" s="23" t="str">
        <f t="shared" ref="D528:K528" ca="1" si="532">IF($B528&gt;"",IF(ISERROR(SEARCH($B528,S$6))," ",MID(S$6,FIND("%курс ",S$6,FIND($B528,S$6))+6,7)&amp;"
("&amp;MID(S$6,FIND("ауд.",S$6,FIND($B528,S$6))+4,FIND("№",S$6,FIND("ауд.",S$6,FIND($B528,S$6)))-(FIND("ауд.",S$6,FIND($B528,S$6))+4))&amp;")"),"")</f>
        <v xml:space="preserve"> </v>
      </c>
      <c r="E528" s="23" t="str">
        <f t="shared" ca="1" si="532"/>
        <v xml:space="preserve"> </v>
      </c>
      <c r="F528" s="23" t="str">
        <f t="shared" ca="1" si="532"/>
        <v xml:space="preserve"> </v>
      </c>
      <c r="G528" s="23" t="str">
        <f t="shared" ca="1" si="532"/>
        <v xml:space="preserve"> </v>
      </c>
      <c r="H528" s="23" t="str">
        <f t="shared" ca="1" si="532"/>
        <v xml:space="preserve"> </v>
      </c>
      <c r="I528" s="23" t="str">
        <f t="shared" ca="1" si="532"/>
        <v xml:space="preserve"> </v>
      </c>
      <c r="J528" s="23" t="str">
        <f t="shared" ca="1" si="532"/>
        <v xml:space="preserve"> </v>
      </c>
      <c r="K528" s="23" t="str">
        <f t="shared" ca="1" si="532"/>
        <v xml:space="preserve"> </v>
      </c>
      <c r="L528" s="23"/>
      <c r="M528" s="25"/>
      <c r="AD528" s="20" t="str">
        <f t="shared" ca="1" si="528"/>
        <v/>
      </c>
      <c r="AE528" s="20" t="str">
        <f t="shared" ca="1" si="528"/>
        <v/>
      </c>
      <c r="AF528" s="20" t="str">
        <f t="shared" ca="1" si="528"/>
        <v/>
      </c>
      <c r="AG528" s="20" t="str">
        <f t="shared" ca="1" si="528"/>
        <v/>
      </c>
      <c r="AH528" s="20" t="str">
        <f t="shared" ca="1" si="528"/>
        <v/>
      </c>
      <c r="AI528" s="20" t="str">
        <f t="shared" ca="1" si="528"/>
        <v/>
      </c>
      <c r="AJ528" s="20" t="str">
        <f t="shared" ca="1" si="528"/>
        <v/>
      </c>
      <c r="AK528" s="20" t="e">
        <f>IF(#REF!=" ","",IF(#REF!="","",CONCATENATE($C528," ",#REF!," ",MID(#REF!,10,5))))</f>
        <v>#REF!</v>
      </c>
      <c r="AL528" s="20" t="str">
        <f t="shared" ca="1" si="520"/>
        <v/>
      </c>
      <c r="AM528" s="20" t="str">
        <f t="shared" si="520"/>
        <v/>
      </c>
      <c r="AN528" s="11" t="str">
        <f t="shared" ca="1" si="517"/>
        <v>Савельева</v>
      </c>
      <c r="AO528" s="10" t="str">
        <f t="shared" ca="1" si="496"/>
        <v/>
      </c>
      <c r="AP528" s="10" t="str">
        <f t="shared" ca="1" si="496"/>
        <v/>
      </c>
      <c r="AQ528" s="10" t="str">
        <f t="shared" ca="1" si="496"/>
        <v/>
      </c>
      <c r="AR528" s="10" t="str">
        <f t="shared" ca="1" si="496"/>
        <v/>
      </c>
      <c r="AS528" s="10" t="str">
        <f t="shared" ca="1" si="496"/>
        <v/>
      </c>
      <c r="AT528" s="10" t="str">
        <f t="shared" ca="1" si="493"/>
        <v/>
      </c>
      <c r="AU528" s="10" t="str">
        <f t="shared" ca="1" si="493"/>
        <v/>
      </c>
      <c r="AV528" s="10" t="e">
        <f t="shared" si="493"/>
        <v>#REF!</v>
      </c>
      <c r="AW528" s="10" t="str">
        <f t="shared" ca="1" si="493"/>
        <v/>
      </c>
      <c r="AX528" s="10" t="str">
        <f t="shared" si="493"/>
        <v/>
      </c>
      <c r="AZ528" s="12" t="str">
        <f t="shared" ca="1" si="497"/>
        <v/>
      </c>
      <c r="BA528" s="12" t="str">
        <f t="shared" ca="1" si="497"/>
        <v/>
      </c>
      <c r="BB528" s="12" t="str">
        <f t="shared" ca="1" si="497"/>
        <v/>
      </c>
      <c r="BC528" s="12" t="str">
        <f t="shared" ca="1" si="497"/>
        <v/>
      </c>
      <c r="BD528" s="12" t="str">
        <f t="shared" ca="1" si="497"/>
        <v/>
      </c>
      <c r="BE528" s="12" t="str">
        <f t="shared" ca="1" si="494"/>
        <v/>
      </c>
      <c r="BF528" s="12" t="str">
        <f t="shared" ca="1" si="494"/>
        <v/>
      </c>
      <c r="BG528" s="12" t="e">
        <f t="shared" si="494"/>
        <v>#REF!</v>
      </c>
      <c r="BH528" s="12" t="str">
        <f t="shared" ca="1" si="494"/>
        <v/>
      </c>
      <c r="BI528" s="12" t="str">
        <f t="shared" si="494"/>
        <v/>
      </c>
    </row>
    <row r="529" spans="1:61" ht="23.25" customHeight="1" x14ac:dyDescent="0.2">
      <c r="A529" s="1">
        <f ca="1">IF(COUNTIF($D529:$L529," ")=10,"",IF(VLOOKUP(MAX($A$1:A528),$A$1:C528,3,FALSE)=0,"",MAX($A$1:A528)+1))</f>
        <v>529</v>
      </c>
      <c r="B529" s="13" t="str">
        <f>$B523</f>
        <v>Савельева А.П.</v>
      </c>
      <c r="C529" s="2" t="str">
        <f ca="1">IF($B529="","",$R$7)</f>
        <v>Сб 28.11.20</v>
      </c>
      <c r="D529" s="23" t="str">
        <f t="shared" ref="D529:K529" ca="1" si="533">IF($B529&gt;"",IF(ISERROR(SEARCH($B529,S$7))," ",MID(S$7,FIND("%курс ",S$7,FIND($B529,S$7))+6,7)&amp;"
("&amp;MID(S$7,FIND("ауд.",S$7,FIND($B529,S$7))+4,FIND("№",S$7,FIND("ауд.",S$7,FIND($B529,S$7)))-(FIND("ауд.",S$7,FIND($B529,S$7))+4))&amp;")"),"")</f>
        <v xml:space="preserve"> </v>
      </c>
      <c r="E529" s="23" t="str">
        <f t="shared" ca="1" si="533"/>
        <v xml:space="preserve"> </v>
      </c>
      <c r="F529" s="23" t="str">
        <f t="shared" ca="1" si="533"/>
        <v xml:space="preserve"> </v>
      </c>
      <c r="G529" s="23" t="str">
        <f t="shared" ca="1" si="533"/>
        <v xml:space="preserve"> </v>
      </c>
      <c r="H529" s="23" t="str">
        <f t="shared" ca="1" si="533"/>
        <v xml:space="preserve"> </v>
      </c>
      <c r="I529" s="23" t="str">
        <f t="shared" ca="1" si="533"/>
        <v xml:space="preserve"> </v>
      </c>
      <c r="J529" s="23" t="str">
        <f t="shared" ca="1" si="533"/>
        <v xml:space="preserve"> </v>
      </c>
      <c r="K529" s="23" t="str">
        <f t="shared" ca="1" si="533"/>
        <v xml:space="preserve"> </v>
      </c>
      <c r="L529" s="23"/>
      <c r="M529" s="25"/>
      <c r="AD529" s="20" t="str">
        <f t="shared" ca="1" si="528"/>
        <v/>
      </c>
      <c r="AE529" s="20" t="str">
        <f t="shared" ca="1" si="528"/>
        <v/>
      </c>
      <c r="AF529" s="20" t="str">
        <f t="shared" ca="1" si="528"/>
        <v/>
      </c>
      <c r="AG529" s="20" t="str">
        <f t="shared" ca="1" si="528"/>
        <v/>
      </c>
      <c r="AH529" s="20" t="str">
        <f t="shared" ca="1" si="528"/>
        <v/>
      </c>
      <c r="AI529" s="20" t="str">
        <f t="shared" ca="1" si="528"/>
        <v/>
      </c>
      <c r="AJ529" s="20" t="str">
        <f t="shared" ca="1" si="528"/>
        <v/>
      </c>
      <c r="AK529" s="20" t="e">
        <f>IF(#REF!=" ","",IF(#REF!="","",CONCATENATE($C529," ",#REF!," ",MID(#REF!,10,5))))</f>
        <v>#REF!</v>
      </c>
      <c r="AL529" s="20" t="str">
        <f t="shared" ca="1" si="520"/>
        <v/>
      </c>
      <c r="AM529" s="20" t="str">
        <f t="shared" si="520"/>
        <v/>
      </c>
      <c r="AN529" s="11" t="str">
        <f t="shared" ca="1" si="517"/>
        <v>Савельева</v>
      </c>
      <c r="AO529" s="10" t="str">
        <f t="shared" ca="1" si="496"/>
        <v/>
      </c>
      <c r="AP529" s="10" t="str">
        <f t="shared" ca="1" si="496"/>
        <v/>
      </c>
      <c r="AQ529" s="10" t="str">
        <f t="shared" ca="1" si="496"/>
        <v/>
      </c>
      <c r="AR529" s="10" t="str">
        <f t="shared" ca="1" si="496"/>
        <v/>
      </c>
      <c r="AS529" s="10" t="str">
        <f t="shared" ca="1" si="496"/>
        <v/>
      </c>
      <c r="AT529" s="10" t="str">
        <f t="shared" ca="1" si="493"/>
        <v/>
      </c>
      <c r="AU529" s="10" t="str">
        <f t="shared" ca="1" si="493"/>
        <v/>
      </c>
      <c r="AV529" s="10" t="e">
        <f t="shared" si="493"/>
        <v>#REF!</v>
      </c>
      <c r="AW529" s="10" t="str">
        <f t="shared" ca="1" si="493"/>
        <v/>
      </c>
      <c r="AX529" s="10" t="str">
        <f t="shared" si="493"/>
        <v/>
      </c>
      <c r="AZ529" s="12" t="str">
        <f t="shared" ca="1" si="497"/>
        <v/>
      </c>
      <c r="BA529" s="12" t="str">
        <f t="shared" ca="1" si="497"/>
        <v/>
      </c>
      <c r="BB529" s="12" t="str">
        <f t="shared" ca="1" si="497"/>
        <v/>
      </c>
      <c r="BC529" s="12" t="str">
        <f t="shared" ca="1" si="497"/>
        <v/>
      </c>
      <c r="BD529" s="12" t="str">
        <f t="shared" ca="1" si="497"/>
        <v/>
      </c>
      <c r="BE529" s="12" t="str">
        <f t="shared" ca="1" si="494"/>
        <v/>
      </c>
      <c r="BF529" s="12" t="str">
        <f t="shared" ca="1" si="494"/>
        <v/>
      </c>
      <c r="BG529" s="12" t="e">
        <f t="shared" si="494"/>
        <v>#REF!</v>
      </c>
      <c r="BH529" s="12" t="str">
        <f t="shared" ca="1" si="494"/>
        <v/>
      </c>
      <c r="BI529" s="12" t="str">
        <f t="shared" si="494"/>
        <v/>
      </c>
    </row>
    <row r="530" spans="1:61" ht="23.25" customHeight="1" x14ac:dyDescent="0.2">
      <c r="A530" s="1">
        <f ca="1">IF(COUNTIF($D530:$L530," ")=10,"",IF(VLOOKUP(MAX($A$1:A529),$A$1:C529,3,FALSE)=0,"",MAX($A$1:A529)+1))</f>
        <v>530</v>
      </c>
      <c r="B530" s="13" t="str">
        <f>$B523</f>
        <v>Савельева А.П.</v>
      </c>
      <c r="C530" s="2" t="str">
        <f ca="1">IF($B530="","",$R$8)</f>
        <v>Вс 29.11.20</v>
      </c>
      <c r="D530" s="23" t="str">
        <f t="shared" ref="D530:K530" ca="1" si="534">IF($B530&gt;"",IF(ISERROR(SEARCH($B530,S$8))," ",MID(S$8,FIND("%курс ",S$8,FIND($B530,S$8))+6,7)&amp;"
("&amp;MID(S$8,FIND("ауд.",S$8,FIND($B530,S$8))+4,FIND("№",S$8,FIND("ауд.",S$8,FIND($B530,S$8)))-(FIND("ауд.",S$8,FIND($B530,S$8))+4))&amp;")"),"")</f>
        <v xml:space="preserve"> </v>
      </c>
      <c r="E530" s="23" t="str">
        <f t="shared" ca="1" si="534"/>
        <v xml:space="preserve"> </v>
      </c>
      <c r="F530" s="23" t="str">
        <f t="shared" ca="1" si="534"/>
        <v xml:space="preserve"> </v>
      </c>
      <c r="G530" s="23" t="str">
        <f t="shared" ca="1" si="534"/>
        <v xml:space="preserve"> </v>
      </c>
      <c r="H530" s="23" t="str">
        <f t="shared" ca="1" si="534"/>
        <v xml:space="preserve"> </v>
      </c>
      <c r="I530" s="23" t="str">
        <f t="shared" ca="1" si="534"/>
        <v xml:space="preserve"> </v>
      </c>
      <c r="J530" s="23" t="str">
        <f t="shared" ca="1" si="534"/>
        <v xml:space="preserve"> </v>
      </c>
      <c r="K530" s="23" t="str">
        <f t="shared" ca="1" si="534"/>
        <v xml:space="preserve"> </v>
      </c>
      <c r="L530" s="23"/>
      <c r="M530" s="17"/>
      <c r="AD530" s="20" t="str">
        <f t="shared" ca="1" si="528"/>
        <v/>
      </c>
      <c r="AE530" s="20" t="str">
        <f t="shared" ca="1" si="528"/>
        <v/>
      </c>
      <c r="AF530" s="20" t="str">
        <f t="shared" ca="1" si="528"/>
        <v/>
      </c>
      <c r="AG530" s="20" t="str">
        <f t="shared" ca="1" si="528"/>
        <v/>
      </c>
      <c r="AH530" s="20" t="str">
        <f t="shared" ca="1" si="528"/>
        <v/>
      </c>
      <c r="AI530" s="20" t="str">
        <f t="shared" ca="1" si="528"/>
        <v/>
      </c>
      <c r="AJ530" s="20" t="str">
        <f t="shared" ca="1" si="528"/>
        <v/>
      </c>
      <c r="AK530" s="20" t="e">
        <f>IF(#REF!=" ","",IF(#REF!="","",CONCATENATE($C530," ",#REF!," ",MID(#REF!,10,5))))</f>
        <v>#REF!</v>
      </c>
      <c r="AL530" s="20" t="str">
        <f t="shared" ca="1" si="520"/>
        <v/>
      </c>
      <c r="AM530" s="20" t="str">
        <f t="shared" si="520"/>
        <v/>
      </c>
      <c r="AN530" s="11" t="str">
        <f t="shared" ca="1" si="517"/>
        <v>Савельева</v>
      </c>
      <c r="AO530" s="10" t="str">
        <f t="shared" ca="1" si="496"/>
        <v/>
      </c>
      <c r="AP530" s="10" t="str">
        <f t="shared" ca="1" si="496"/>
        <v/>
      </c>
      <c r="AQ530" s="10" t="str">
        <f t="shared" ca="1" si="496"/>
        <v/>
      </c>
      <c r="AR530" s="10" t="str">
        <f t="shared" ca="1" si="496"/>
        <v/>
      </c>
      <c r="AS530" s="10" t="str">
        <f t="shared" ca="1" si="496"/>
        <v/>
      </c>
      <c r="AT530" s="10" t="str">
        <f t="shared" ca="1" si="493"/>
        <v/>
      </c>
      <c r="AU530" s="10" t="str">
        <f t="shared" ca="1" si="493"/>
        <v/>
      </c>
      <c r="AV530" s="10" t="e">
        <f t="shared" si="493"/>
        <v>#REF!</v>
      </c>
      <c r="AW530" s="10" t="str">
        <f t="shared" ca="1" si="493"/>
        <v/>
      </c>
      <c r="AX530" s="10" t="str">
        <f t="shared" si="493"/>
        <v/>
      </c>
      <c r="AZ530" s="12" t="str">
        <f t="shared" ca="1" si="497"/>
        <v/>
      </c>
      <c r="BA530" s="12" t="str">
        <f t="shared" ca="1" si="497"/>
        <v/>
      </c>
      <c r="BB530" s="12" t="str">
        <f t="shared" ca="1" si="497"/>
        <v/>
      </c>
      <c r="BC530" s="12" t="str">
        <f t="shared" ca="1" si="497"/>
        <v/>
      </c>
      <c r="BD530" s="12" t="str">
        <f t="shared" ca="1" si="497"/>
        <v/>
      </c>
      <c r="BE530" s="12" t="str">
        <f t="shared" ca="1" si="494"/>
        <v/>
      </c>
      <c r="BF530" s="12" t="str">
        <f t="shared" ca="1" si="494"/>
        <v/>
      </c>
      <c r="BG530" s="12" t="e">
        <f t="shared" si="494"/>
        <v>#REF!</v>
      </c>
      <c r="BH530" s="12" t="str">
        <f t="shared" ca="1" si="494"/>
        <v/>
      </c>
      <c r="BI530" s="12" t="str">
        <f t="shared" si="494"/>
        <v/>
      </c>
    </row>
    <row r="531" spans="1:61" ht="23.25" customHeight="1" x14ac:dyDescent="0.2">
      <c r="A531" s="1">
        <f ca="1">IF(COUNTIF($D531:$L531," ")=10,"",IF(VLOOKUP(MAX($A$1:A530),$A$1:C530,3,FALSE)=0,"",MAX($A$1:A530)+1))</f>
        <v>531</v>
      </c>
      <c r="C531" s="2"/>
      <c r="D531" s="23"/>
      <c r="E531" s="23"/>
      <c r="F531" s="23"/>
      <c r="G531" s="23"/>
      <c r="H531" s="23"/>
      <c r="I531" s="23"/>
      <c r="J531" s="23"/>
      <c r="K531" s="23"/>
      <c r="L531" s="23"/>
      <c r="M531" s="25"/>
      <c r="AD531" s="20"/>
      <c r="AE531" s="20"/>
      <c r="AF531" s="20"/>
      <c r="AG531" s="20"/>
      <c r="AH531" s="20"/>
      <c r="AI531" s="20"/>
      <c r="AJ531" s="20"/>
      <c r="AK531" s="20"/>
      <c r="AL531" s="20"/>
      <c r="AM531" s="20" t="str">
        <f t="shared" si="520"/>
        <v/>
      </c>
      <c r="AN531" s="11" t="str">
        <f t="shared" si="517"/>
        <v/>
      </c>
      <c r="AO531" s="10" t="str">
        <f t="shared" si="496"/>
        <v/>
      </c>
      <c r="AP531" s="10" t="str">
        <f t="shared" si="496"/>
        <v/>
      </c>
      <c r="AQ531" s="10" t="str">
        <f t="shared" si="496"/>
        <v/>
      </c>
      <c r="AR531" s="10" t="str">
        <f t="shared" si="496"/>
        <v/>
      </c>
      <c r="AS531" s="10" t="str">
        <f t="shared" si="496"/>
        <v/>
      </c>
      <c r="AT531" s="10" t="str">
        <f t="shared" si="493"/>
        <v/>
      </c>
      <c r="AU531" s="10" t="str">
        <f t="shared" si="493"/>
        <v/>
      </c>
      <c r="AV531" s="10" t="str">
        <f t="shared" si="493"/>
        <v/>
      </c>
      <c r="AW531" s="10" t="str">
        <f t="shared" si="493"/>
        <v/>
      </c>
      <c r="AX531" s="10" t="str">
        <f t="shared" si="493"/>
        <v/>
      </c>
      <c r="AZ531" s="12" t="str">
        <f t="shared" si="497"/>
        <v/>
      </c>
      <c r="BA531" s="12" t="str">
        <f t="shared" si="497"/>
        <v/>
      </c>
      <c r="BB531" s="12" t="str">
        <f t="shared" si="497"/>
        <v/>
      </c>
      <c r="BC531" s="12" t="str">
        <f t="shared" si="497"/>
        <v/>
      </c>
      <c r="BD531" s="12" t="str">
        <f t="shared" si="497"/>
        <v/>
      </c>
      <c r="BE531" s="12" t="str">
        <f t="shared" si="494"/>
        <v/>
      </c>
      <c r="BF531" s="12" t="str">
        <f t="shared" si="494"/>
        <v/>
      </c>
      <c r="BG531" s="12" t="str">
        <f t="shared" si="494"/>
        <v/>
      </c>
      <c r="BH531" s="12" t="str">
        <f t="shared" si="494"/>
        <v/>
      </c>
      <c r="BI531" s="12" t="str">
        <f t="shared" si="494"/>
        <v/>
      </c>
    </row>
    <row r="532" spans="1:61" ht="23.25" customHeight="1" x14ac:dyDescent="0.2">
      <c r="A532" s="1">
        <f ca="1">IF(COUNTIF($D533:$L539," ")=70,"",MAX($A$1:A531)+1)</f>
        <v>532</v>
      </c>
      <c r="B532" s="2" t="str">
        <f>IF($C532="","",$C532)</f>
        <v>Савельева Е.Л.</v>
      </c>
      <c r="C532" s="3" t="str">
        <f>IF(ISERROR(VLOOKUP((ROW()-1)/9+1,'[1]Преподавательский состав'!$A$2:$B$181,2,FALSE)),"",VLOOKUP((ROW()-1)/9+1,'[1]Преподавательский состав'!$A$2:$B$181,2,FALSE))</f>
        <v>Савельева Е.Л.</v>
      </c>
      <c r="D532" s="3" t="str">
        <f>IF($C532="","",T(" 8.00"))</f>
        <v xml:space="preserve"> 8.00</v>
      </c>
      <c r="E532" s="3" t="str">
        <f>IF($C532="","",T(" 9.40"))</f>
        <v xml:space="preserve"> 9.40</v>
      </c>
      <c r="F532" s="3" t="str">
        <f>IF($C532="","",T("11.20"))</f>
        <v>11.20</v>
      </c>
      <c r="G532" s="4" t="str">
        <f>IF($C532="","",T(""))</f>
        <v/>
      </c>
      <c r="H532" s="4" t="str">
        <f>IF($C532="","",T("13.30"))</f>
        <v>13.30</v>
      </c>
      <c r="I532" s="4" t="str">
        <f>IF($C532="","",T("15.10"))</f>
        <v>15.10</v>
      </c>
      <c r="J532" s="3" t="str">
        <f>IF($C532="","",T("17.00"))</f>
        <v>17.00</v>
      </c>
      <c r="K532" s="3" t="str">
        <f>IF($C532="","",T("18.40"))</f>
        <v>18.40</v>
      </c>
      <c r="L532" s="3"/>
      <c r="M532" s="25"/>
      <c r="AD532" s="20"/>
      <c r="AE532" s="20"/>
      <c r="AF532" s="20"/>
      <c r="AG532" s="20"/>
      <c r="AH532" s="20"/>
      <c r="AI532" s="20"/>
      <c r="AJ532" s="20"/>
      <c r="AK532" s="20"/>
      <c r="AL532" s="20"/>
      <c r="AM532" s="20" t="str">
        <f t="shared" si="520"/>
        <v/>
      </c>
      <c r="AN532" s="11" t="str">
        <f t="shared" si="517"/>
        <v/>
      </c>
      <c r="AO532" s="10" t="str">
        <f t="shared" si="496"/>
        <v/>
      </c>
      <c r="AP532" s="10" t="str">
        <f t="shared" si="496"/>
        <v/>
      </c>
      <c r="AQ532" s="10" t="str">
        <f t="shared" si="496"/>
        <v/>
      </c>
      <c r="AR532" s="10" t="str">
        <f t="shared" si="496"/>
        <v/>
      </c>
      <c r="AS532" s="10" t="str">
        <f t="shared" si="496"/>
        <v/>
      </c>
      <c r="AT532" s="10" t="str">
        <f t="shared" si="493"/>
        <v/>
      </c>
      <c r="AU532" s="10" t="str">
        <f t="shared" si="493"/>
        <v/>
      </c>
      <c r="AV532" s="10" t="str">
        <f t="shared" si="493"/>
        <v/>
      </c>
      <c r="AW532" s="10" t="str">
        <f t="shared" si="493"/>
        <v/>
      </c>
      <c r="AX532" s="10" t="str">
        <f t="shared" si="493"/>
        <v/>
      </c>
      <c r="AZ532" s="12" t="str">
        <f t="shared" si="497"/>
        <v/>
      </c>
      <c r="BA532" s="12" t="str">
        <f t="shared" si="497"/>
        <v/>
      </c>
      <c r="BB532" s="12" t="str">
        <f t="shared" si="497"/>
        <v/>
      </c>
      <c r="BC532" s="12" t="str">
        <f t="shared" si="497"/>
        <v/>
      </c>
      <c r="BD532" s="12" t="str">
        <f t="shared" si="497"/>
        <v/>
      </c>
      <c r="BE532" s="12" t="str">
        <f t="shared" si="494"/>
        <v/>
      </c>
      <c r="BF532" s="12" t="str">
        <f t="shared" si="494"/>
        <v/>
      </c>
      <c r="BG532" s="12" t="str">
        <f t="shared" si="494"/>
        <v/>
      </c>
      <c r="BH532" s="12" t="str">
        <f t="shared" si="494"/>
        <v/>
      </c>
      <c r="BI532" s="12" t="str">
        <f t="shared" si="494"/>
        <v/>
      </c>
    </row>
    <row r="533" spans="1:61" ht="23.25" customHeight="1" x14ac:dyDescent="0.2">
      <c r="A533" s="1">
        <f ca="1">IF(COUNTIF($D533:$L533," ")=10,"",IF(VLOOKUP(MAX($A$1:A532),$A$1:C532,3,FALSE)=0,"",MAX($A$1:A532)+1))</f>
        <v>533</v>
      </c>
      <c r="B533" s="13" t="str">
        <f>$B532</f>
        <v>Савельева Е.Л.</v>
      </c>
      <c r="C533" s="2" t="str">
        <f ca="1">IF($B533="","",$R$2)</f>
        <v>Пн 23.11.20</v>
      </c>
      <c r="D533" s="14" t="str">
        <f t="shared" ref="D533:K533" ca="1" si="535">IF($B533&gt;"",IF(ISERROR(SEARCH($B533,S$2))," ",MID(S$2,FIND("%курс ",S$2,FIND($B533,S$2))+6,7)&amp;"
("&amp;MID(S$2,FIND("ауд.",S$2,FIND($B533,S$2))+4,FIND("№",S$2,FIND("ауд.",S$2,FIND($B533,S$2)))-(FIND("ауд.",S$2,FIND($B533,S$2))+4))&amp;")"),"")</f>
        <v xml:space="preserve"> </v>
      </c>
      <c r="E533" s="14" t="str">
        <f t="shared" ca="1" si="535"/>
        <v xml:space="preserve"> </v>
      </c>
      <c r="F533" s="14" t="str">
        <f t="shared" ca="1" si="535"/>
        <v xml:space="preserve"> </v>
      </c>
      <c r="G533" s="14" t="str">
        <f t="shared" ca="1" si="535"/>
        <v xml:space="preserve"> </v>
      </c>
      <c r="H533" s="14" t="str">
        <f t="shared" ca="1" si="535"/>
        <v xml:space="preserve"> </v>
      </c>
      <c r="I533" s="14" t="str">
        <f t="shared" ca="1" si="535"/>
        <v xml:space="preserve"> </v>
      </c>
      <c r="J533" s="14" t="str">
        <f t="shared" ca="1" si="535"/>
        <v xml:space="preserve"> </v>
      </c>
      <c r="K533" s="14" t="str">
        <f t="shared" ca="1" si="535"/>
        <v xml:space="preserve"> </v>
      </c>
      <c r="L533" s="14"/>
      <c r="M533" s="25"/>
      <c r="AD533" s="20" t="str">
        <f t="shared" ref="AD533:AJ539" ca="1" si="536">IF(D533=" ","",IF(D533="","",CONCATENATE($C533," ",D$1," ",MID(D533,10,5))))</f>
        <v/>
      </c>
      <c r="AE533" s="20" t="str">
        <f t="shared" ca="1" si="536"/>
        <v/>
      </c>
      <c r="AF533" s="20" t="str">
        <f t="shared" ca="1" si="536"/>
        <v/>
      </c>
      <c r="AG533" s="20" t="str">
        <f t="shared" ca="1" si="536"/>
        <v/>
      </c>
      <c r="AH533" s="20" t="str">
        <f t="shared" ca="1" si="536"/>
        <v/>
      </c>
      <c r="AI533" s="20" t="str">
        <f t="shared" ca="1" si="536"/>
        <v/>
      </c>
      <c r="AJ533" s="20" t="str">
        <f t="shared" ca="1" si="536"/>
        <v/>
      </c>
      <c r="AK533" s="20" t="e">
        <f>IF(#REF!=" ","",IF(#REF!="","",CONCATENATE($C533," ",#REF!," ",MID(#REF!,10,5))))</f>
        <v>#REF!</v>
      </c>
      <c r="AL533" s="20" t="str">
        <f t="shared" ca="1" si="520"/>
        <v/>
      </c>
      <c r="AM533" s="20" t="str">
        <f t="shared" si="520"/>
        <v/>
      </c>
      <c r="AN533" s="11" t="str">
        <f t="shared" ca="1" si="517"/>
        <v>Савельева</v>
      </c>
      <c r="AO533" s="10" t="str">
        <f t="shared" ca="1" si="496"/>
        <v/>
      </c>
      <c r="AP533" s="10" t="str">
        <f t="shared" ca="1" si="496"/>
        <v/>
      </c>
      <c r="AQ533" s="10" t="str">
        <f t="shared" ca="1" si="496"/>
        <v/>
      </c>
      <c r="AR533" s="10" t="str">
        <f t="shared" ca="1" si="496"/>
        <v/>
      </c>
      <c r="AS533" s="10" t="str">
        <f t="shared" ca="1" si="496"/>
        <v/>
      </c>
      <c r="AT533" s="10" t="str">
        <f t="shared" ca="1" si="493"/>
        <v/>
      </c>
      <c r="AU533" s="10" t="str">
        <f t="shared" ca="1" si="493"/>
        <v/>
      </c>
      <c r="AV533" s="10" t="e">
        <f t="shared" si="493"/>
        <v>#REF!</v>
      </c>
      <c r="AW533" s="10" t="str">
        <f t="shared" ca="1" si="493"/>
        <v/>
      </c>
      <c r="AX533" s="10" t="str">
        <f t="shared" si="493"/>
        <v/>
      </c>
      <c r="AZ533" s="12" t="str">
        <f t="shared" ca="1" si="497"/>
        <v/>
      </c>
      <c r="BA533" s="12" t="str">
        <f t="shared" ca="1" si="497"/>
        <v/>
      </c>
      <c r="BB533" s="12" t="str">
        <f t="shared" ca="1" si="497"/>
        <v/>
      </c>
      <c r="BC533" s="12" t="str">
        <f t="shared" ca="1" si="497"/>
        <v/>
      </c>
      <c r="BD533" s="12" t="str">
        <f t="shared" ca="1" si="497"/>
        <v/>
      </c>
      <c r="BE533" s="12" t="str">
        <f t="shared" ca="1" si="494"/>
        <v/>
      </c>
      <c r="BF533" s="12" t="str">
        <f t="shared" ca="1" si="494"/>
        <v/>
      </c>
      <c r="BG533" s="12" t="e">
        <f t="shared" si="494"/>
        <v>#REF!</v>
      </c>
      <c r="BH533" s="12" t="str">
        <f t="shared" ca="1" si="494"/>
        <v/>
      </c>
      <c r="BI533" s="12" t="str">
        <f t="shared" si="494"/>
        <v/>
      </c>
    </row>
    <row r="534" spans="1:61" ht="23.25" customHeight="1" x14ac:dyDescent="0.2">
      <c r="A534" s="1">
        <f ca="1">IF(COUNTIF($D534:$L534," ")=10,"",IF(VLOOKUP(MAX($A$1:A533),$A$1:C533,3,FALSE)=0,"",MAX($A$1:A533)+1))</f>
        <v>534</v>
      </c>
      <c r="B534" s="13" t="str">
        <f>$B532</f>
        <v>Савельева Е.Л.</v>
      </c>
      <c r="C534" s="2" t="str">
        <f ca="1">IF($B534="","",$R$3)</f>
        <v>Вт 24.11.20</v>
      </c>
      <c r="D534" s="14" t="str">
        <f t="shared" ref="D534:K534" ca="1" si="537">IF($B534&gt;"",IF(ISERROR(SEARCH($B534,S$3))," ",MID(S$3,FIND("%курс ",S$3,FIND($B534,S$3))+6,7)&amp;"
("&amp;MID(S$3,FIND("ауд.",S$3,FIND($B534,S$3))+4,FIND("№",S$3,FIND("ауд.",S$3,FIND($B534,S$3)))-(FIND("ауд.",S$3,FIND($B534,S$3))+4))&amp;")"),"")</f>
        <v xml:space="preserve"> </v>
      </c>
      <c r="E534" s="14" t="str">
        <f t="shared" ca="1" si="537"/>
        <v xml:space="preserve"> </v>
      </c>
      <c r="F534" s="14" t="str">
        <f t="shared" ca="1" si="537"/>
        <v xml:space="preserve"> </v>
      </c>
      <c r="G534" s="14" t="str">
        <f t="shared" ca="1" si="537"/>
        <v xml:space="preserve"> </v>
      </c>
      <c r="H534" s="14" t="str">
        <f t="shared" ca="1" si="537"/>
        <v xml:space="preserve"> </v>
      </c>
      <c r="I534" s="14" t="str">
        <f t="shared" ca="1" si="537"/>
        <v xml:space="preserve"> </v>
      </c>
      <c r="J534" s="14" t="str">
        <f t="shared" ca="1" si="537"/>
        <v xml:space="preserve"> </v>
      </c>
      <c r="K534" s="14" t="str">
        <f t="shared" ca="1" si="537"/>
        <v xml:space="preserve"> </v>
      </c>
      <c r="L534" s="14"/>
      <c r="M534" s="25"/>
      <c r="AD534" s="20" t="str">
        <f t="shared" ca="1" si="536"/>
        <v/>
      </c>
      <c r="AE534" s="20" t="str">
        <f t="shared" ca="1" si="536"/>
        <v/>
      </c>
      <c r="AF534" s="20" t="str">
        <f t="shared" ca="1" si="536"/>
        <v/>
      </c>
      <c r="AG534" s="20" t="str">
        <f t="shared" ca="1" si="536"/>
        <v/>
      </c>
      <c r="AH534" s="20" t="str">
        <f t="shared" ca="1" si="536"/>
        <v/>
      </c>
      <c r="AI534" s="20" t="str">
        <f t="shared" ca="1" si="536"/>
        <v/>
      </c>
      <c r="AJ534" s="20" t="str">
        <f t="shared" ca="1" si="536"/>
        <v/>
      </c>
      <c r="AK534" s="20" t="e">
        <f>IF(#REF!=" ","",IF(#REF!="","",CONCATENATE($C534," ",#REF!," ",MID(#REF!,10,5))))</f>
        <v>#REF!</v>
      </c>
      <c r="AL534" s="20" t="str">
        <f t="shared" ca="1" si="520"/>
        <v/>
      </c>
      <c r="AM534" s="20" t="str">
        <f t="shared" si="520"/>
        <v/>
      </c>
      <c r="AN534" s="11" t="str">
        <f t="shared" ca="1" si="517"/>
        <v>Савельева</v>
      </c>
      <c r="AO534" s="10" t="str">
        <f t="shared" ca="1" si="496"/>
        <v/>
      </c>
      <c r="AP534" s="10" t="str">
        <f t="shared" ca="1" si="496"/>
        <v/>
      </c>
      <c r="AQ534" s="10" t="str">
        <f t="shared" ca="1" si="496"/>
        <v/>
      </c>
      <c r="AR534" s="10" t="str">
        <f t="shared" ca="1" si="496"/>
        <v/>
      </c>
      <c r="AS534" s="10" t="str">
        <f t="shared" ca="1" si="496"/>
        <v/>
      </c>
      <c r="AT534" s="10" t="str">
        <f t="shared" ca="1" si="493"/>
        <v/>
      </c>
      <c r="AU534" s="10" t="str">
        <f t="shared" ca="1" si="493"/>
        <v/>
      </c>
      <c r="AV534" s="10" t="e">
        <f t="shared" si="493"/>
        <v>#REF!</v>
      </c>
      <c r="AW534" s="10" t="str">
        <f t="shared" ca="1" si="493"/>
        <v/>
      </c>
      <c r="AX534" s="10" t="str">
        <f t="shared" si="493"/>
        <v/>
      </c>
      <c r="AZ534" s="12" t="str">
        <f t="shared" ca="1" si="497"/>
        <v/>
      </c>
      <c r="BA534" s="12" t="str">
        <f t="shared" ca="1" si="497"/>
        <v/>
      </c>
      <c r="BB534" s="12" t="str">
        <f t="shared" ca="1" si="497"/>
        <v/>
      </c>
      <c r="BC534" s="12" t="str">
        <f t="shared" ca="1" si="497"/>
        <v/>
      </c>
      <c r="BD534" s="12" t="str">
        <f t="shared" ca="1" si="497"/>
        <v/>
      </c>
      <c r="BE534" s="12" t="str">
        <f t="shared" ca="1" si="494"/>
        <v/>
      </c>
      <c r="BF534" s="12" t="str">
        <f t="shared" ca="1" si="494"/>
        <v/>
      </c>
      <c r="BG534" s="12" t="e">
        <f t="shared" si="494"/>
        <v>#REF!</v>
      </c>
      <c r="BH534" s="12" t="str">
        <f t="shared" ca="1" si="494"/>
        <v/>
      </c>
      <c r="BI534" s="12" t="str">
        <f t="shared" si="494"/>
        <v/>
      </c>
    </row>
    <row r="535" spans="1:61" ht="23.25" customHeight="1" x14ac:dyDescent="0.2">
      <c r="A535" s="1">
        <f ca="1">IF(COUNTIF($D535:$L535," ")=10,"",IF(VLOOKUP(MAX($A$1:A534),$A$1:C534,3,FALSE)=0,"",MAX($A$1:A534)+1))</f>
        <v>535</v>
      </c>
      <c r="B535" s="13" t="str">
        <f>$B532</f>
        <v>Савельева Е.Л.</v>
      </c>
      <c r="C535" s="2" t="str">
        <f ca="1">IF($B535="","",$R$4)</f>
        <v>Ср 25.11.20</v>
      </c>
      <c r="D535" s="14" t="str">
        <f t="shared" ref="D535:K535" ca="1" si="538">IF($B535&gt;"",IF(ISERROR(SEARCH($B535,S$4))," ",MID(S$4,FIND("%курс ",S$4,FIND($B535,S$4))+6,7)&amp;"
("&amp;MID(S$4,FIND("ауд.",S$4,FIND($B535,S$4))+4,FIND("№",S$4,FIND("ауд.",S$4,FIND($B535,S$4)))-(FIND("ауд.",S$4,FIND($B535,S$4))+4))&amp;")"),"")</f>
        <v xml:space="preserve"> </v>
      </c>
      <c r="E535" s="14" t="str">
        <f t="shared" ca="1" si="538"/>
        <v xml:space="preserve"> </v>
      </c>
      <c r="F535" s="14" t="str">
        <f t="shared" ca="1" si="538"/>
        <v xml:space="preserve"> </v>
      </c>
      <c r="G535" s="14" t="str">
        <f t="shared" ca="1" si="538"/>
        <v xml:space="preserve"> </v>
      </c>
      <c r="H535" s="14" t="str">
        <f t="shared" ca="1" si="538"/>
        <v xml:space="preserve"> </v>
      </c>
      <c r="I535" s="14" t="str">
        <f t="shared" ca="1" si="538"/>
        <v xml:space="preserve"> </v>
      </c>
      <c r="J535" s="14" t="str">
        <f t="shared" ca="1" si="538"/>
        <v xml:space="preserve"> </v>
      </c>
      <c r="K535" s="14" t="str">
        <f t="shared" ca="1" si="538"/>
        <v xml:space="preserve"> </v>
      </c>
      <c r="L535" s="14"/>
      <c r="M535" s="25"/>
      <c r="AD535" s="20" t="str">
        <f t="shared" ca="1" si="536"/>
        <v/>
      </c>
      <c r="AE535" s="20" t="str">
        <f t="shared" ca="1" si="536"/>
        <v/>
      </c>
      <c r="AF535" s="20" t="str">
        <f t="shared" ca="1" si="536"/>
        <v/>
      </c>
      <c r="AG535" s="20" t="str">
        <f t="shared" ca="1" si="536"/>
        <v/>
      </c>
      <c r="AH535" s="20" t="str">
        <f t="shared" ca="1" si="536"/>
        <v/>
      </c>
      <c r="AI535" s="20" t="str">
        <f t="shared" ca="1" si="536"/>
        <v/>
      </c>
      <c r="AJ535" s="20" t="str">
        <f t="shared" ca="1" si="536"/>
        <v/>
      </c>
      <c r="AK535" s="20" t="e">
        <f>IF(#REF!=" ","",IF(#REF!="","",CONCATENATE($C535," ",#REF!," ",MID(#REF!,10,5))))</f>
        <v>#REF!</v>
      </c>
      <c r="AL535" s="20" t="str">
        <f t="shared" ca="1" si="520"/>
        <v/>
      </c>
      <c r="AM535" s="20" t="str">
        <f t="shared" si="520"/>
        <v/>
      </c>
      <c r="AN535" s="11" t="str">
        <f t="shared" ca="1" si="517"/>
        <v>Савельева</v>
      </c>
      <c r="AO535" s="10" t="str">
        <f t="shared" ca="1" si="496"/>
        <v/>
      </c>
      <c r="AP535" s="10" t="str">
        <f t="shared" ca="1" si="496"/>
        <v/>
      </c>
      <c r="AQ535" s="10" t="str">
        <f t="shared" ca="1" si="496"/>
        <v/>
      </c>
      <c r="AR535" s="10" t="str">
        <f t="shared" ca="1" si="496"/>
        <v/>
      </c>
      <c r="AS535" s="10" t="str">
        <f t="shared" ca="1" si="496"/>
        <v/>
      </c>
      <c r="AT535" s="10" t="str">
        <f t="shared" ca="1" si="493"/>
        <v/>
      </c>
      <c r="AU535" s="10" t="str">
        <f t="shared" ca="1" si="493"/>
        <v/>
      </c>
      <c r="AV535" s="10" t="e">
        <f t="shared" si="493"/>
        <v>#REF!</v>
      </c>
      <c r="AW535" s="10" t="str">
        <f t="shared" ca="1" si="493"/>
        <v/>
      </c>
      <c r="AX535" s="10" t="str">
        <f t="shared" si="493"/>
        <v/>
      </c>
      <c r="AZ535" s="12" t="str">
        <f t="shared" ca="1" si="497"/>
        <v/>
      </c>
      <c r="BA535" s="12" t="str">
        <f t="shared" ca="1" si="497"/>
        <v/>
      </c>
      <c r="BB535" s="12" t="str">
        <f t="shared" ca="1" si="497"/>
        <v/>
      </c>
      <c r="BC535" s="12" t="str">
        <f t="shared" ca="1" si="497"/>
        <v/>
      </c>
      <c r="BD535" s="12" t="str">
        <f t="shared" ca="1" si="497"/>
        <v/>
      </c>
      <c r="BE535" s="12" t="str">
        <f t="shared" ca="1" si="494"/>
        <v/>
      </c>
      <c r="BF535" s="12" t="str">
        <f t="shared" ca="1" si="494"/>
        <v/>
      </c>
      <c r="BG535" s="12" t="e">
        <f t="shared" si="494"/>
        <v>#REF!</v>
      </c>
      <c r="BH535" s="12" t="str">
        <f t="shared" ca="1" si="494"/>
        <v/>
      </c>
      <c r="BI535" s="12" t="str">
        <f t="shared" si="494"/>
        <v/>
      </c>
    </row>
    <row r="536" spans="1:61" ht="23.25" customHeight="1" x14ac:dyDescent="0.2">
      <c r="A536" s="1">
        <f ca="1">IF(COUNTIF($D536:$L536," ")=10,"",IF(VLOOKUP(MAX($A$1:A535),$A$1:C535,3,FALSE)=0,"",MAX($A$1:A535)+1))</f>
        <v>536</v>
      </c>
      <c r="B536" s="13" t="str">
        <f>$B532</f>
        <v>Савельева Е.Л.</v>
      </c>
      <c r="C536" s="2" t="str">
        <f ca="1">IF($B536="","",$R$5)</f>
        <v>Чт 26.11.20</v>
      </c>
      <c r="D536" s="23" t="str">
        <f t="shared" ref="D536:K536" ca="1" si="539">IF($B536&gt;"",IF(ISERROR(SEARCH($B536,S$5))," ",MID(S$5,FIND("%курс ",S$5,FIND($B536,S$5))+6,7)&amp;"
("&amp;MID(S$5,FIND("ауд.",S$5,FIND($B536,S$5))+4,FIND("№",S$5,FIND("ауд.",S$5,FIND($B536,S$5)))-(FIND("ауд.",S$5,FIND($B536,S$5))+4))&amp;")"),"")</f>
        <v xml:space="preserve"> </v>
      </c>
      <c r="E536" s="23" t="str">
        <f t="shared" ca="1" si="539"/>
        <v xml:space="preserve"> </v>
      </c>
      <c r="F536" s="23" t="str">
        <f t="shared" ca="1" si="539"/>
        <v xml:space="preserve"> </v>
      </c>
      <c r="G536" s="23" t="str">
        <f t="shared" ca="1" si="539"/>
        <v xml:space="preserve"> </v>
      </c>
      <c r="H536" s="23" t="str">
        <f t="shared" ca="1" si="539"/>
        <v xml:space="preserve"> </v>
      </c>
      <c r="I536" s="23" t="str">
        <f t="shared" ca="1" si="539"/>
        <v xml:space="preserve"> </v>
      </c>
      <c r="J536" s="23" t="str">
        <f t="shared" ca="1" si="539"/>
        <v xml:space="preserve"> </v>
      </c>
      <c r="K536" s="23" t="str">
        <f t="shared" ca="1" si="539"/>
        <v xml:space="preserve"> </v>
      </c>
      <c r="L536" s="23"/>
      <c r="M536" s="25"/>
      <c r="AD536" s="20" t="str">
        <f t="shared" ca="1" si="536"/>
        <v/>
      </c>
      <c r="AE536" s="20" t="str">
        <f t="shared" ca="1" si="536"/>
        <v/>
      </c>
      <c r="AF536" s="20" t="str">
        <f t="shared" ca="1" si="536"/>
        <v/>
      </c>
      <c r="AG536" s="20" t="str">
        <f t="shared" ca="1" si="536"/>
        <v/>
      </c>
      <c r="AH536" s="20" t="str">
        <f t="shared" ca="1" si="536"/>
        <v/>
      </c>
      <c r="AI536" s="20" t="str">
        <f t="shared" ca="1" si="536"/>
        <v/>
      </c>
      <c r="AJ536" s="20" t="str">
        <f t="shared" ca="1" si="536"/>
        <v/>
      </c>
      <c r="AK536" s="20" t="e">
        <f>IF(#REF!=" ","",IF(#REF!="","",CONCATENATE($C536," ",#REF!," ",MID(#REF!,10,5))))</f>
        <v>#REF!</v>
      </c>
      <c r="AL536" s="20" t="str">
        <f t="shared" ca="1" si="520"/>
        <v/>
      </c>
      <c r="AM536" s="20" t="str">
        <f t="shared" si="520"/>
        <v/>
      </c>
      <c r="AN536" s="11" t="str">
        <f t="shared" ca="1" si="517"/>
        <v>Савельева</v>
      </c>
      <c r="AO536" s="10" t="str">
        <f t="shared" ca="1" si="496"/>
        <v/>
      </c>
      <c r="AP536" s="10" t="str">
        <f t="shared" ca="1" si="496"/>
        <v/>
      </c>
      <c r="AQ536" s="10" t="str">
        <f t="shared" ca="1" si="496"/>
        <v/>
      </c>
      <c r="AR536" s="10" t="str">
        <f t="shared" ca="1" si="496"/>
        <v/>
      </c>
      <c r="AS536" s="10" t="str">
        <f t="shared" ca="1" si="496"/>
        <v/>
      </c>
      <c r="AT536" s="10" t="str">
        <f t="shared" ca="1" si="493"/>
        <v/>
      </c>
      <c r="AU536" s="10" t="str">
        <f t="shared" ca="1" si="493"/>
        <v/>
      </c>
      <c r="AV536" s="10" t="e">
        <f t="shared" si="493"/>
        <v>#REF!</v>
      </c>
      <c r="AW536" s="10" t="str">
        <f t="shared" ca="1" si="493"/>
        <v/>
      </c>
      <c r="AX536" s="10" t="str">
        <f t="shared" si="493"/>
        <v/>
      </c>
      <c r="AZ536" s="12" t="str">
        <f t="shared" ca="1" si="497"/>
        <v/>
      </c>
      <c r="BA536" s="12" t="str">
        <f t="shared" ca="1" si="497"/>
        <v/>
      </c>
      <c r="BB536" s="12" t="str">
        <f t="shared" ca="1" si="497"/>
        <v/>
      </c>
      <c r="BC536" s="12" t="str">
        <f t="shared" ca="1" si="497"/>
        <v/>
      </c>
      <c r="BD536" s="12" t="str">
        <f t="shared" ca="1" si="497"/>
        <v/>
      </c>
      <c r="BE536" s="12" t="str">
        <f t="shared" ca="1" si="494"/>
        <v/>
      </c>
      <c r="BF536" s="12" t="str">
        <f t="shared" ca="1" si="494"/>
        <v/>
      </c>
      <c r="BG536" s="12" t="e">
        <f t="shared" si="494"/>
        <v>#REF!</v>
      </c>
      <c r="BH536" s="12" t="str">
        <f t="shared" ca="1" si="494"/>
        <v/>
      </c>
      <c r="BI536" s="12" t="str">
        <f t="shared" si="494"/>
        <v/>
      </c>
    </row>
    <row r="537" spans="1:61" ht="23.25" customHeight="1" x14ac:dyDescent="0.2">
      <c r="A537" s="1">
        <f ca="1">IF(COUNTIF($D537:$L537," ")=10,"",IF(VLOOKUP(MAX($A$1:A536),$A$1:C536,3,FALSE)=0,"",MAX($A$1:A536)+1))</f>
        <v>537</v>
      </c>
      <c r="B537" s="13" t="str">
        <f>$B532</f>
        <v>Савельева Е.Л.</v>
      </c>
      <c r="C537" s="2" t="str">
        <f ca="1">IF($B537="","",$R$6)</f>
        <v>Пт 27.11.20</v>
      </c>
      <c r="D537" s="23" t="str">
        <f t="shared" ref="D537:K537" ca="1" si="540">IF($B537&gt;"",IF(ISERROR(SEARCH($B537,S$6))," ",MID(S$6,FIND("%курс ",S$6,FIND($B537,S$6))+6,7)&amp;"
("&amp;MID(S$6,FIND("ауд.",S$6,FIND($B537,S$6))+4,FIND("№",S$6,FIND("ауд.",S$6,FIND($B537,S$6)))-(FIND("ауд.",S$6,FIND($B537,S$6))+4))&amp;")"),"")</f>
        <v xml:space="preserve"> </v>
      </c>
      <c r="E537" s="23" t="str">
        <f t="shared" ca="1" si="540"/>
        <v xml:space="preserve"> </v>
      </c>
      <c r="F537" s="23" t="str">
        <f t="shared" ca="1" si="540"/>
        <v xml:space="preserve"> </v>
      </c>
      <c r="G537" s="23" t="str">
        <f t="shared" ca="1" si="540"/>
        <v xml:space="preserve"> </v>
      </c>
      <c r="H537" s="23" t="str">
        <f t="shared" ca="1" si="540"/>
        <v xml:space="preserve"> </v>
      </c>
      <c r="I537" s="23" t="str">
        <f t="shared" ca="1" si="540"/>
        <v xml:space="preserve"> </v>
      </c>
      <c r="J537" s="23" t="str">
        <f t="shared" ca="1" si="540"/>
        <v xml:space="preserve"> </v>
      </c>
      <c r="K537" s="23" t="str">
        <f t="shared" ca="1" si="540"/>
        <v xml:space="preserve"> </v>
      </c>
      <c r="L537" s="23"/>
      <c r="M537" s="25"/>
      <c r="AD537" s="20" t="str">
        <f t="shared" ca="1" si="536"/>
        <v/>
      </c>
      <c r="AE537" s="20" t="str">
        <f t="shared" ca="1" si="536"/>
        <v/>
      </c>
      <c r="AF537" s="20" t="str">
        <f t="shared" ca="1" si="536"/>
        <v/>
      </c>
      <c r="AG537" s="20" t="str">
        <f t="shared" ca="1" si="536"/>
        <v/>
      </c>
      <c r="AH537" s="20" t="str">
        <f t="shared" ca="1" si="536"/>
        <v/>
      </c>
      <c r="AI537" s="20" t="str">
        <f t="shared" ca="1" si="536"/>
        <v/>
      </c>
      <c r="AJ537" s="20" t="str">
        <f t="shared" ca="1" si="536"/>
        <v/>
      </c>
      <c r="AK537" s="20" t="e">
        <f>IF(#REF!=" ","",IF(#REF!="","",CONCATENATE($C537," ",#REF!," ",MID(#REF!,10,5))))</f>
        <v>#REF!</v>
      </c>
      <c r="AL537" s="20" t="str">
        <f t="shared" ca="1" si="520"/>
        <v/>
      </c>
      <c r="AM537" s="20" t="str">
        <f t="shared" si="520"/>
        <v/>
      </c>
      <c r="AN537" s="11" t="str">
        <f t="shared" ca="1" si="517"/>
        <v>Савельева</v>
      </c>
      <c r="AO537" s="10" t="str">
        <f t="shared" ca="1" si="496"/>
        <v/>
      </c>
      <c r="AP537" s="10" t="str">
        <f t="shared" ca="1" si="496"/>
        <v/>
      </c>
      <c r="AQ537" s="10" t="str">
        <f t="shared" ca="1" si="496"/>
        <v/>
      </c>
      <c r="AR537" s="10" t="str">
        <f t="shared" ca="1" si="496"/>
        <v/>
      </c>
      <c r="AS537" s="10" t="str">
        <f t="shared" ca="1" si="496"/>
        <v/>
      </c>
      <c r="AT537" s="10" t="str">
        <f t="shared" ca="1" si="493"/>
        <v/>
      </c>
      <c r="AU537" s="10" t="str">
        <f t="shared" ca="1" si="493"/>
        <v/>
      </c>
      <c r="AV537" s="10" t="e">
        <f t="shared" si="493"/>
        <v>#REF!</v>
      </c>
      <c r="AW537" s="10" t="str">
        <f t="shared" ca="1" si="493"/>
        <v/>
      </c>
      <c r="AX537" s="10" t="str">
        <f t="shared" si="493"/>
        <v/>
      </c>
      <c r="AZ537" s="12" t="str">
        <f t="shared" ca="1" si="497"/>
        <v/>
      </c>
      <c r="BA537" s="12" t="str">
        <f t="shared" ca="1" si="497"/>
        <v/>
      </c>
      <c r="BB537" s="12" t="str">
        <f t="shared" ca="1" si="497"/>
        <v/>
      </c>
      <c r="BC537" s="12" t="str">
        <f t="shared" ca="1" si="497"/>
        <v/>
      </c>
      <c r="BD537" s="12" t="str">
        <f t="shared" ca="1" si="497"/>
        <v/>
      </c>
      <c r="BE537" s="12" t="str">
        <f t="shared" ca="1" si="494"/>
        <v/>
      </c>
      <c r="BF537" s="12" t="str">
        <f t="shared" ca="1" si="494"/>
        <v/>
      </c>
      <c r="BG537" s="12" t="e">
        <f t="shared" si="494"/>
        <v>#REF!</v>
      </c>
      <c r="BH537" s="12" t="str">
        <f t="shared" ca="1" si="494"/>
        <v/>
      </c>
      <c r="BI537" s="12" t="str">
        <f t="shared" si="494"/>
        <v/>
      </c>
    </row>
    <row r="538" spans="1:61" ht="23.25" customHeight="1" x14ac:dyDescent="0.2">
      <c r="A538" s="1">
        <f ca="1">IF(COUNTIF($D538:$L538," ")=10,"",IF(VLOOKUP(MAX($A$1:A537),$A$1:C537,3,FALSE)=0,"",MAX($A$1:A537)+1))</f>
        <v>538</v>
      </c>
      <c r="B538" s="13" t="str">
        <f>$B532</f>
        <v>Савельева Е.Л.</v>
      </c>
      <c r="C538" s="2" t="str">
        <f ca="1">IF($B538="","",$R$7)</f>
        <v>Сб 28.11.20</v>
      </c>
      <c r="D538" s="23" t="str">
        <f t="shared" ref="D538:K538" ca="1" si="541">IF($B538&gt;"",IF(ISERROR(SEARCH($B538,S$7))," ",MID(S$7,FIND("%курс ",S$7,FIND($B538,S$7))+6,7)&amp;"
("&amp;MID(S$7,FIND("ауд.",S$7,FIND($B538,S$7))+4,FIND("№",S$7,FIND("ауд.",S$7,FIND($B538,S$7)))-(FIND("ауд.",S$7,FIND($B538,S$7))+4))&amp;")"),"")</f>
        <v xml:space="preserve"> </v>
      </c>
      <c r="E538" s="23" t="str">
        <f t="shared" ca="1" si="541"/>
        <v xml:space="preserve"> </v>
      </c>
      <c r="F538" s="23" t="str">
        <f t="shared" ca="1" si="541"/>
        <v xml:space="preserve"> </v>
      </c>
      <c r="G538" s="23" t="str">
        <f t="shared" ca="1" si="541"/>
        <v xml:space="preserve"> </v>
      </c>
      <c r="H538" s="23" t="str">
        <f t="shared" ca="1" si="541"/>
        <v xml:space="preserve"> </v>
      </c>
      <c r="I538" s="23" t="str">
        <f t="shared" ca="1" si="541"/>
        <v xml:space="preserve"> </v>
      </c>
      <c r="J538" s="23" t="str">
        <f t="shared" ca="1" si="541"/>
        <v xml:space="preserve"> </v>
      </c>
      <c r="K538" s="23" t="str">
        <f t="shared" ca="1" si="541"/>
        <v xml:space="preserve"> </v>
      </c>
      <c r="L538" s="23"/>
      <c r="M538" s="17"/>
      <c r="AD538" s="20" t="str">
        <f t="shared" ca="1" si="536"/>
        <v/>
      </c>
      <c r="AE538" s="20" t="str">
        <f t="shared" ca="1" si="536"/>
        <v/>
      </c>
      <c r="AF538" s="20" t="str">
        <f t="shared" ca="1" si="536"/>
        <v/>
      </c>
      <c r="AG538" s="20" t="str">
        <f t="shared" ca="1" si="536"/>
        <v/>
      </c>
      <c r="AH538" s="20" t="str">
        <f t="shared" ca="1" si="536"/>
        <v/>
      </c>
      <c r="AI538" s="20" t="str">
        <f t="shared" ca="1" si="536"/>
        <v/>
      </c>
      <c r="AJ538" s="20" t="str">
        <f t="shared" ca="1" si="536"/>
        <v/>
      </c>
      <c r="AK538" s="20" t="e">
        <f>IF(#REF!=" ","",IF(#REF!="","",CONCATENATE($C538," ",#REF!," ",MID(#REF!,10,5))))</f>
        <v>#REF!</v>
      </c>
      <c r="AL538" s="20" t="str">
        <f t="shared" ca="1" si="520"/>
        <v/>
      </c>
      <c r="AM538" s="20" t="str">
        <f t="shared" si="520"/>
        <v/>
      </c>
      <c r="AN538" s="11" t="str">
        <f t="shared" ca="1" si="517"/>
        <v>Савельева</v>
      </c>
      <c r="AO538" s="10" t="str">
        <f t="shared" ca="1" si="496"/>
        <v/>
      </c>
      <c r="AP538" s="10" t="str">
        <f t="shared" ca="1" si="496"/>
        <v/>
      </c>
      <c r="AQ538" s="10" t="str">
        <f t="shared" ca="1" si="496"/>
        <v/>
      </c>
      <c r="AR538" s="10" t="str">
        <f t="shared" ca="1" si="496"/>
        <v/>
      </c>
      <c r="AS538" s="10" t="str">
        <f t="shared" ca="1" si="496"/>
        <v/>
      </c>
      <c r="AT538" s="10" t="str">
        <f t="shared" ca="1" si="493"/>
        <v/>
      </c>
      <c r="AU538" s="10" t="str">
        <f t="shared" ca="1" si="493"/>
        <v/>
      </c>
      <c r="AV538" s="10" t="e">
        <f t="shared" si="493"/>
        <v>#REF!</v>
      </c>
      <c r="AW538" s="10" t="str">
        <f t="shared" ca="1" si="493"/>
        <v/>
      </c>
      <c r="AX538" s="10" t="str">
        <f t="shared" si="493"/>
        <v/>
      </c>
      <c r="AZ538" s="12" t="str">
        <f t="shared" ca="1" si="497"/>
        <v/>
      </c>
      <c r="BA538" s="12" t="str">
        <f t="shared" ca="1" si="497"/>
        <v/>
      </c>
      <c r="BB538" s="12" t="str">
        <f t="shared" ca="1" si="497"/>
        <v/>
      </c>
      <c r="BC538" s="12" t="str">
        <f t="shared" ca="1" si="497"/>
        <v/>
      </c>
      <c r="BD538" s="12" t="str">
        <f t="shared" ca="1" si="497"/>
        <v/>
      </c>
      <c r="BE538" s="12" t="str">
        <f t="shared" ca="1" si="494"/>
        <v/>
      </c>
      <c r="BF538" s="12" t="str">
        <f t="shared" ca="1" si="494"/>
        <v/>
      </c>
      <c r="BG538" s="12" t="e">
        <f t="shared" si="494"/>
        <v>#REF!</v>
      </c>
      <c r="BH538" s="12" t="str">
        <f t="shared" ca="1" si="494"/>
        <v/>
      </c>
      <c r="BI538" s="12" t="str">
        <f t="shared" si="494"/>
        <v/>
      </c>
    </row>
    <row r="539" spans="1:61" ht="23.25" customHeight="1" x14ac:dyDescent="0.2">
      <c r="A539" s="1">
        <f ca="1">IF(COUNTIF($D539:$L539," ")=10,"",IF(VLOOKUP(MAX($A$1:A538),$A$1:C538,3,FALSE)=0,"",MAX($A$1:A538)+1))</f>
        <v>539</v>
      </c>
      <c r="B539" s="13" t="str">
        <f>$B532</f>
        <v>Савельева Е.Л.</v>
      </c>
      <c r="C539" s="2" t="str">
        <f ca="1">IF($B539="","",$R$8)</f>
        <v>Вс 29.11.20</v>
      </c>
      <c r="D539" s="23" t="str">
        <f t="shared" ref="D539:K539" ca="1" si="542">IF($B539&gt;"",IF(ISERROR(SEARCH($B539,S$8))," ",MID(S$8,FIND("%курс ",S$8,FIND($B539,S$8))+6,7)&amp;"
("&amp;MID(S$8,FIND("ауд.",S$8,FIND($B539,S$8))+4,FIND("№",S$8,FIND("ауд.",S$8,FIND($B539,S$8)))-(FIND("ауд.",S$8,FIND($B539,S$8))+4))&amp;")"),"")</f>
        <v xml:space="preserve"> </v>
      </c>
      <c r="E539" s="23" t="str">
        <f t="shared" ca="1" si="542"/>
        <v xml:space="preserve"> </v>
      </c>
      <c r="F539" s="23" t="str">
        <f t="shared" ca="1" si="542"/>
        <v xml:space="preserve"> </v>
      </c>
      <c r="G539" s="23" t="str">
        <f t="shared" ca="1" si="542"/>
        <v xml:space="preserve"> </v>
      </c>
      <c r="H539" s="23" t="str">
        <f t="shared" ca="1" si="542"/>
        <v xml:space="preserve"> </v>
      </c>
      <c r="I539" s="23" t="str">
        <f t="shared" ca="1" si="542"/>
        <v xml:space="preserve"> </v>
      </c>
      <c r="J539" s="23" t="str">
        <f t="shared" ca="1" si="542"/>
        <v xml:space="preserve"> </v>
      </c>
      <c r="K539" s="23" t="str">
        <f t="shared" ca="1" si="542"/>
        <v xml:space="preserve"> </v>
      </c>
      <c r="L539" s="23"/>
      <c r="M539" s="25"/>
      <c r="AD539" s="20" t="str">
        <f t="shared" ca="1" si="536"/>
        <v/>
      </c>
      <c r="AE539" s="20" t="str">
        <f t="shared" ca="1" si="536"/>
        <v/>
      </c>
      <c r="AF539" s="20" t="str">
        <f t="shared" ca="1" si="536"/>
        <v/>
      </c>
      <c r="AG539" s="20" t="str">
        <f t="shared" ca="1" si="536"/>
        <v/>
      </c>
      <c r="AH539" s="20" t="str">
        <f t="shared" ca="1" si="536"/>
        <v/>
      </c>
      <c r="AI539" s="20" t="str">
        <f t="shared" ca="1" si="536"/>
        <v/>
      </c>
      <c r="AJ539" s="20" t="str">
        <f t="shared" ca="1" si="536"/>
        <v/>
      </c>
      <c r="AK539" s="20" t="e">
        <f>IF(#REF!=" ","",IF(#REF!="","",CONCATENATE($C539," ",#REF!," ",MID(#REF!,10,5))))</f>
        <v>#REF!</v>
      </c>
      <c r="AL539" s="20" t="str">
        <f t="shared" ca="1" si="520"/>
        <v/>
      </c>
      <c r="AM539" s="20" t="str">
        <f t="shared" si="520"/>
        <v/>
      </c>
      <c r="AN539" s="11" t="str">
        <f t="shared" ca="1" si="517"/>
        <v>Савельева</v>
      </c>
      <c r="AO539" s="10" t="str">
        <f t="shared" ca="1" si="496"/>
        <v/>
      </c>
      <c r="AP539" s="10" t="str">
        <f t="shared" ca="1" si="496"/>
        <v/>
      </c>
      <c r="AQ539" s="10" t="str">
        <f t="shared" ca="1" si="496"/>
        <v/>
      </c>
      <c r="AR539" s="10" t="str">
        <f t="shared" ca="1" si="496"/>
        <v/>
      </c>
      <c r="AS539" s="10" t="str">
        <f t="shared" ca="1" si="496"/>
        <v/>
      </c>
      <c r="AT539" s="10" t="str">
        <f t="shared" ca="1" si="493"/>
        <v/>
      </c>
      <c r="AU539" s="10" t="str">
        <f t="shared" ca="1" si="493"/>
        <v/>
      </c>
      <c r="AV539" s="10" t="e">
        <f t="shared" si="493"/>
        <v>#REF!</v>
      </c>
      <c r="AW539" s="10" t="str">
        <f t="shared" ca="1" si="493"/>
        <v/>
      </c>
      <c r="AX539" s="10" t="str">
        <f t="shared" si="493"/>
        <v/>
      </c>
      <c r="AZ539" s="12" t="str">
        <f t="shared" ca="1" si="497"/>
        <v/>
      </c>
      <c r="BA539" s="12" t="str">
        <f t="shared" ca="1" si="497"/>
        <v/>
      </c>
      <c r="BB539" s="12" t="str">
        <f t="shared" ca="1" si="497"/>
        <v/>
      </c>
      <c r="BC539" s="12" t="str">
        <f t="shared" ca="1" si="497"/>
        <v/>
      </c>
      <c r="BD539" s="12" t="str">
        <f t="shared" ca="1" si="497"/>
        <v/>
      </c>
      <c r="BE539" s="12" t="str">
        <f t="shared" ca="1" si="494"/>
        <v/>
      </c>
      <c r="BF539" s="12" t="str">
        <f t="shared" ca="1" si="494"/>
        <v/>
      </c>
      <c r="BG539" s="12" t="e">
        <f t="shared" si="494"/>
        <v>#REF!</v>
      </c>
      <c r="BH539" s="12" t="str">
        <f t="shared" ca="1" si="494"/>
        <v/>
      </c>
      <c r="BI539" s="12" t="str">
        <f t="shared" si="494"/>
        <v/>
      </c>
    </row>
    <row r="540" spans="1:61" ht="23.25" customHeight="1" x14ac:dyDescent="0.2">
      <c r="A540" s="1">
        <f ca="1">IF(COUNTIF($D540:$L540," ")=10,"",IF(VLOOKUP(MAX($A$1:A539),$A$1:C539,3,FALSE)=0,"",MAX($A$1:A539)+1))</f>
        <v>540</v>
      </c>
      <c r="C540" s="2"/>
      <c r="D540" s="23"/>
      <c r="E540" s="23"/>
      <c r="F540" s="23"/>
      <c r="G540" s="23"/>
      <c r="H540" s="23"/>
      <c r="I540" s="23"/>
      <c r="J540" s="23"/>
      <c r="K540" s="23"/>
      <c r="L540" s="23"/>
      <c r="M540" s="25"/>
      <c r="AD540" s="20"/>
      <c r="AE540" s="20"/>
      <c r="AF540" s="20"/>
      <c r="AG540" s="20"/>
      <c r="AH540" s="20"/>
      <c r="AI540" s="20"/>
      <c r="AJ540" s="20"/>
      <c r="AK540" s="20"/>
      <c r="AL540" s="20"/>
      <c r="AM540" s="20"/>
      <c r="AN540" s="11" t="str">
        <f t="shared" si="517"/>
        <v/>
      </c>
      <c r="AO540" s="10" t="str">
        <f t="shared" si="496"/>
        <v/>
      </c>
      <c r="AP540" s="10" t="str">
        <f t="shared" si="496"/>
        <v/>
      </c>
      <c r="AQ540" s="10" t="str">
        <f t="shared" si="496"/>
        <v/>
      </c>
      <c r="AR540" s="10" t="str">
        <f t="shared" si="496"/>
        <v/>
      </c>
      <c r="AS540" s="10" t="str">
        <f t="shared" si="496"/>
        <v/>
      </c>
      <c r="AT540" s="10" t="str">
        <f t="shared" si="493"/>
        <v/>
      </c>
      <c r="AU540" s="10" t="str">
        <f t="shared" si="493"/>
        <v/>
      </c>
      <c r="AV540" s="10" t="str">
        <f t="shared" si="493"/>
        <v/>
      </c>
      <c r="AW540" s="10" t="str">
        <f t="shared" si="493"/>
        <v/>
      </c>
      <c r="AX540" s="10" t="str">
        <f t="shared" si="493"/>
        <v/>
      </c>
      <c r="AZ540" s="12" t="str">
        <f t="shared" si="497"/>
        <v/>
      </c>
      <c r="BA540" s="12" t="str">
        <f t="shared" si="497"/>
        <v/>
      </c>
      <c r="BB540" s="12" t="str">
        <f t="shared" si="497"/>
        <v/>
      </c>
      <c r="BC540" s="12" t="str">
        <f t="shared" si="497"/>
        <v/>
      </c>
      <c r="BD540" s="12" t="str">
        <f t="shared" si="497"/>
        <v/>
      </c>
      <c r="BE540" s="12" t="str">
        <f t="shared" si="494"/>
        <v/>
      </c>
      <c r="BF540" s="12" t="str">
        <f t="shared" si="494"/>
        <v/>
      </c>
      <c r="BG540" s="12" t="str">
        <f t="shared" si="494"/>
        <v/>
      </c>
      <c r="BH540" s="12" t="str">
        <f t="shared" si="494"/>
        <v/>
      </c>
      <c r="BI540" s="12" t="str">
        <f t="shared" si="494"/>
        <v/>
      </c>
    </row>
    <row r="541" spans="1:61" ht="23.25" customHeight="1" x14ac:dyDescent="0.2">
      <c r="A541" s="1">
        <f ca="1">IF(COUNTIF($D542:$L548," ")=70,"",MAX($A$1:A540)+1)</f>
        <v>541</v>
      </c>
      <c r="B541" s="2" t="str">
        <f>IF($C541="","",$C541)</f>
        <v>Садыков Д.Ж.</v>
      </c>
      <c r="C541" s="3" t="str">
        <f>IF(ISERROR(VLOOKUP((ROW()-1)/9+1,'[1]Преподавательский состав'!$A$2:$B$181,2,FALSE)),"",VLOOKUP((ROW()-1)/9+1,'[1]Преподавательский состав'!$A$2:$B$181,2,FALSE))</f>
        <v>Садыков Д.Ж.</v>
      </c>
      <c r="D541" s="3" t="str">
        <f>IF($C541="","",T(" 8.00"))</f>
        <v xml:space="preserve"> 8.00</v>
      </c>
      <c r="E541" s="3" t="str">
        <f>IF($C541="","",T(" 9.40"))</f>
        <v xml:space="preserve"> 9.40</v>
      </c>
      <c r="F541" s="3" t="str">
        <f>IF($C541="","",T("11.20"))</f>
        <v>11.20</v>
      </c>
      <c r="G541" s="4" t="str">
        <f>IF($C541="","",T(""))</f>
        <v/>
      </c>
      <c r="H541" s="4" t="str">
        <f>IF($C541="","",T("13.30"))</f>
        <v>13.30</v>
      </c>
      <c r="I541" s="4" t="str">
        <f>IF($C541="","",T("15.10"))</f>
        <v>15.10</v>
      </c>
      <c r="J541" s="3" t="str">
        <f>IF($C541="","",T("17.00"))</f>
        <v>17.00</v>
      </c>
      <c r="K541" s="3" t="str">
        <f>IF($C541="","",T("18.40"))</f>
        <v>18.40</v>
      </c>
      <c r="L541" s="3"/>
      <c r="M541" s="25"/>
      <c r="AD541" s="20"/>
      <c r="AE541" s="20"/>
      <c r="AF541" s="20"/>
      <c r="AG541" s="20"/>
      <c r="AH541" s="20"/>
      <c r="AI541" s="20"/>
      <c r="AJ541" s="20"/>
      <c r="AK541" s="20"/>
      <c r="AL541" s="20"/>
      <c r="AM541" s="20"/>
      <c r="AN541" s="11" t="str">
        <f t="shared" si="517"/>
        <v/>
      </c>
      <c r="AO541" s="10" t="str">
        <f t="shared" si="496"/>
        <v/>
      </c>
      <c r="AP541" s="10" t="str">
        <f t="shared" si="496"/>
        <v/>
      </c>
      <c r="AQ541" s="10" t="str">
        <f t="shared" si="496"/>
        <v/>
      </c>
      <c r="AR541" s="10" t="str">
        <f t="shared" si="496"/>
        <v/>
      </c>
      <c r="AS541" s="10" t="str">
        <f t="shared" si="496"/>
        <v/>
      </c>
      <c r="AT541" s="10" t="str">
        <f t="shared" ref="AT541:AX604" si="543">IF(AI541="","",CONCATENATE(AI541," ",$AN541))</f>
        <v/>
      </c>
      <c r="AU541" s="10" t="str">
        <f t="shared" si="543"/>
        <v/>
      </c>
      <c r="AV541" s="10" t="str">
        <f t="shared" si="543"/>
        <v/>
      </c>
      <c r="AW541" s="10" t="str">
        <f t="shared" si="543"/>
        <v/>
      </c>
      <c r="AX541" s="10" t="str">
        <f t="shared" si="543"/>
        <v/>
      </c>
      <c r="AZ541" s="12" t="str">
        <f t="shared" si="497"/>
        <v/>
      </c>
      <c r="BA541" s="12" t="str">
        <f t="shared" si="497"/>
        <v/>
      </c>
      <c r="BB541" s="12" t="str">
        <f t="shared" si="497"/>
        <v/>
      </c>
      <c r="BC541" s="12" t="str">
        <f t="shared" si="497"/>
        <v/>
      </c>
      <c r="BD541" s="12" t="str">
        <f t="shared" si="497"/>
        <v/>
      </c>
      <c r="BE541" s="12" t="str">
        <f t="shared" ref="BE541:BI604" si="544">IF(AI541="","",ROW())</f>
        <v/>
      </c>
      <c r="BF541" s="12" t="str">
        <f t="shared" si="544"/>
        <v/>
      </c>
      <c r="BG541" s="12" t="str">
        <f t="shared" si="544"/>
        <v/>
      </c>
      <c r="BH541" s="12" t="str">
        <f t="shared" si="544"/>
        <v/>
      </c>
      <c r="BI541" s="12" t="str">
        <f t="shared" si="544"/>
        <v/>
      </c>
    </row>
    <row r="542" spans="1:61" ht="23.25" customHeight="1" x14ac:dyDescent="0.2">
      <c r="A542" s="1">
        <f ca="1">IF(COUNTIF($D542:$L542," ")=10,"",IF(VLOOKUP(MAX($A$1:A541),$A$1:C541,3,FALSE)=0,"",MAX($A$1:A541)+1))</f>
        <v>542</v>
      </c>
      <c r="B542" s="13" t="str">
        <f>$B541</f>
        <v>Садыков Д.Ж.</v>
      </c>
      <c r="C542" s="2" t="str">
        <f ca="1">IF($B542="","",$R$2)</f>
        <v>Пн 23.11.20</v>
      </c>
      <c r="D542" s="14" t="str">
        <f t="shared" ref="D542:K542" ca="1" si="545">IF($B542&gt;"",IF(ISERROR(SEARCH($B542,S$2))," ",MID(S$2,FIND("%курс ",S$2,FIND($B542,S$2))+6,7)&amp;"
("&amp;MID(S$2,FIND("ауд.",S$2,FIND($B542,S$2))+4,FIND("№",S$2,FIND("ауд.",S$2,FIND($B542,S$2)))-(FIND("ауд.",S$2,FIND($B542,S$2))+4))&amp;")"),"")</f>
        <v xml:space="preserve"> </v>
      </c>
      <c r="E542" s="14" t="str">
        <f t="shared" ca="1" si="545"/>
        <v xml:space="preserve"> </v>
      </c>
      <c r="F542" s="14" t="str">
        <f t="shared" ca="1" si="545"/>
        <v>П -9 -3
(ДОТ)</v>
      </c>
      <c r="G542" s="14" t="str">
        <f t="shared" ca="1" si="545"/>
        <v xml:space="preserve"> </v>
      </c>
      <c r="H542" s="14" t="str">
        <f t="shared" ca="1" si="545"/>
        <v>П -9 -3
(ДОТ)</v>
      </c>
      <c r="I542" s="14" t="str">
        <f t="shared" ca="1" si="545"/>
        <v>П -9 -3
(ДОТ)</v>
      </c>
      <c r="J542" s="14" t="str">
        <f t="shared" ca="1" si="545"/>
        <v>П -9 -3
(ДОТ)</v>
      </c>
      <c r="K542" s="14" t="str">
        <f t="shared" ca="1" si="545"/>
        <v xml:space="preserve"> </v>
      </c>
      <c r="L542" s="14"/>
      <c r="M542" s="25"/>
      <c r="AD542" s="20" t="str">
        <f t="shared" ref="AD542:AJ548" ca="1" si="546">IF(D542=" ","",IF(D542="","",CONCATENATE($C542," ",D$1," ",MID(D542,10,5))))</f>
        <v/>
      </c>
      <c r="AE542" s="20" t="str">
        <f t="shared" ca="1" si="546"/>
        <v/>
      </c>
      <c r="AF542" s="20" t="str">
        <f t="shared" ca="1" si="546"/>
        <v>Пн 23.11.20 11.20 ДОТ)</v>
      </c>
      <c r="AG542" s="20" t="str">
        <f t="shared" ca="1" si="546"/>
        <v/>
      </c>
      <c r="AH542" s="20" t="str">
        <f t="shared" ca="1" si="546"/>
        <v>Пн 23.11.20 13.30 ДОТ)</v>
      </c>
      <c r="AI542" s="20" t="str">
        <f t="shared" ca="1" si="546"/>
        <v>Пн 23.11.20 15.10 ДОТ)</v>
      </c>
      <c r="AJ542" s="20" t="str">
        <f t="shared" ca="1" si="546"/>
        <v>Пн 23.11.20 17.00 ДОТ)</v>
      </c>
      <c r="AK542" s="20" t="e">
        <f>IF(#REF!=" ","",IF(#REF!="","",CONCATENATE($C542," ",#REF!," ",MID(#REF!,10,5))))</f>
        <v>#REF!</v>
      </c>
      <c r="AL542" s="20" t="str">
        <f t="shared" ca="1" si="520"/>
        <v/>
      </c>
      <c r="AM542" s="20" t="str">
        <f t="shared" si="520"/>
        <v/>
      </c>
      <c r="AN542" s="11" t="str">
        <f t="shared" ca="1" si="517"/>
        <v>Садыков</v>
      </c>
      <c r="AO542" s="10" t="str">
        <f t="shared" ref="AO542:AS605" ca="1" si="547">IF(AD542="","",CONCATENATE(AD542," ",$AN542))</f>
        <v/>
      </c>
      <c r="AP542" s="10" t="str">
        <f t="shared" ca="1" si="547"/>
        <v/>
      </c>
      <c r="AQ542" s="10" t="str">
        <f t="shared" ca="1" si="547"/>
        <v>Пн 23.11.20 11.20 ДОТ) Садыков</v>
      </c>
      <c r="AR542" s="10" t="str">
        <f t="shared" ca="1" si="547"/>
        <v/>
      </c>
      <c r="AS542" s="10" t="str">
        <f t="shared" ca="1" si="547"/>
        <v>Пн 23.11.20 13.30 ДОТ) Садыков</v>
      </c>
      <c r="AT542" s="10" t="str">
        <f t="shared" ca="1" si="543"/>
        <v>Пн 23.11.20 15.10 ДОТ) Садыков</v>
      </c>
      <c r="AU542" s="10" t="str">
        <f t="shared" ca="1" si="543"/>
        <v>Пн 23.11.20 17.00 ДОТ) Садыков</v>
      </c>
      <c r="AV542" s="10" t="e">
        <f t="shared" si="543"/>
        <v>#REF!</v>
      </c>
      <c r="AW542" s="10" t="str">
        <f t="shared" ca="1" si="543"/>
        <v/>
      </c>
      <c r="AX542" s="10" t="str">
        <f t="shared" si="543"/>
        <v/>
      </c>
      <c r="AZ542" s="12" t="str">
        <f t="shared" ref="AZ542:BD605" ca="1" si="548">IF(AD542="","",ROW())</f>
        <v/>
      </c>
      <c r="BA542" s="12" t="str">
        <f t="shared" ca="1" si="548"/>
        <v/>
      </c>
      <c r="BB542" s="12">
        <f t="shared" ca="1" si="548"/>
        <v>542</v>
      </c>
      <c r="BC542" s="12" t="str">
        <f t="shared" ca="1" si="548"/>
        <v/>
      </c>
      <c r="BD542" s="12">
        <f t="shared" ca="1" si="548"/>
        <v>542</v>
      </c>
      <c r="BE542" s="12">
        <f t="shared" ca="1" si="544"/>
        <v>542</v>
      </c>
      <c r="BF542" s="12">
        <f t="shared" ca="1" si="544"/>
        <v>542</v>
      </c>
      <c r="BG542" s="12" t="e">
        <f t="shared" si="544"/>
        <v>#REF!</v>
      </c>
      <c r="BH542" s="12" t="str">
        <f t="shared" ca="1" si="544"/>
        <v/>
      </c>
      <c r="BI542" s="12" t="str">
        <f t="shared" si="544"/>
        <v/>
      </c>
    </row>
    <row r="543" spans="1:61" ht="23.25" customHeight="1" x14ac:dyDescent="0.2">
      <c r="A543" s="1">
        <f ca="1">IF(COUNTIF($D543:$L543," ")=10,"",IF(VLOOKUP(MAX($A$1:A542),$A$1:C542,3,FALSE)=0,"",MAX($A$1:A542)+1))</f>
        <v>543</v>
      </c>
      <c r="B543" s="13" t="str">
        <f>$B541</f>
        <v>Садыков Д.Ж.</v>
      </c>
      <c r="C543" s="2" t="str">
        <f ca="1">IF($B543="","",$R$3)</f>
        <v>Вт 24.11.20</v>
      </c>
      <c r="D543" s="14" t="str">
        <f t="shared" ref="D543:K543" ca="1" si="549">IF($B543&gt;"",IF(ISERROR(SEARCH($B543,S$3))," ",MID(S$3,FIND("%курс ",S$3,FIND($B543,S$3))+6,7)&amp;"
("&amp;MID(S$3,FIND("ауд.",S$3,FIND($B543,S$3))+4,FIND("№",S$3,FIND("ауд.",S$3,FIND($B543,S$3)))-(FIND("ауд.",S$3,FIND($B543,S$3))+4))&amp;")"),"")</f>
        <v xml:space="preserve"> </v>
      </c>
      <c r="E543" s="14" t="str">
        <f t="shared" ca="1" si="549"/>
        <v xml:space="preserve"> </v>
      </c>
      <c r="F543" s="14" t="str">
        <f t="shared" ca="1" si="549"/>
        <v xml:space="preserve"> </v>
      </c>
      <c r="G543" s="14" t="str">
        <f t="shared" ca="1" si="549"/>
        <v xml:space="preserve"> </v>
      </c>
      <c r="H543" s="14" t="str">
        <f t="shared" ca="1" si="549"/>
        <v>П -11-2
(ДОТ)</v>
      </c>
      <c r="I543" s="14" t="str">
        <f t="shared" ca="1" si="549"/>
        <v>П -11-2
(ДОТ)</v>
      </c>
      <c r="J543" s="14" t="str">
        <f t="shared" ca="1" si="549"/>
        <v>П -11-2
(ДОТ)</v>
      </c>
      <c r="K543" s="14" t="str">
        <f t="shared" ca="1" si="549"/>
        <v xml:space="preserve"> </v>
      </c>
      <c r="L543" s="14"/>
      <c r="M543" s="25"/>
      <c r="AD543" s="20" t="str">
        <f t="shared" ca="1" si="546"/>
        <v/>
      </c>
      <c r="AE543" s="20" t="str">
        <f t="shared" ca="1" si="546"/>
        <v/>
      </c>
      <c r="AF543" s="20" t="str">
        <f t="shared" ca="1" si="546"/>
        <v/>
      </c>
      <c r="AG543" s="20" t="str">
        <f t="shared" ca="1" si="546"/>
        <v/>
      </c>
      <c r="AH543" s="20" t="str">
        <f t="shared" ca="1" si="546"/>
        <v>Вт 24.11.20 13.30 ДОТ)</v>
      </c>
      <c r="AI543" s="20" t="str">
        <f t="shared" ca="1" si="546"/>
        <v>Вт 24.11.20 15.10 ДОТ)</v>
      </c>
      <c r="AJ543" s="20" t="str">
        <f t="shared" ca="1" si="546"/>
        <v>Вт 24.11.20 17.00 ДОТ)</v>
      </c>
      <c r="AK543" s="20" t="e">
        <f>IF(#REF!=" ","",IF(#REF!="","",CONCATENATE($C543," ",#REF!," ",MID(#REF!,10,5))))</f>
        <v>#REF!</v>
      </c>
      <c r="AL543" s="20" t="str">
        <f t="shared" ca="1" si="520"/>
        <v/>
      </c>
      <c r="AM543" s="20" t="str">
        <f t="shared" si="520"/>
        <v/>
      </c>
      <c r="AN543" s="11" t="str">
        <f t="shared" ca="1" si="517"/>
        <v>Садыков</v>
      </c>
      <c r="AO543" s="10" t="str">
        <f t="shared" ca="1" si="547"/>
        <v/>
      </c>
      <c r="AP543" s="10" t="str">
        <f t="shared" ca="1" si="547"/>
        <v/>
      </c>
      <c r="AQ543" s="10" t="str">
        <f t="shared" ca="1" si="547"/>
        <v/>
      </c>
      <c r="AR543" s="10" t="str">
        <f t="shared" ca="1" si="547"/>
        <v/>
      </c>
      <c r="AS543" s="10" t="str">
        <f t="shared" ca="1" si="547"/>
        <v>Вт 24.11.20 13.30 ДОТ) Садыков</v>
      </c>
      <c r="AT543" s="10" t="str">
        <f t="shared" ca="1" si="543"/>
        <v>Вт 24.11.20 15.10 ДОТ) Садыков</v>
      </c>
      <c r="AU543" s="10" t="str">
        <f t="shared" ca="1" si="543"/>
        <v>Вт 24.11.20 17.00 ДОТ) Садыков</v>
      </c>
      <c r="AV543" s="10" t="e">
        <f t="shared" si="543"/>
        <v>#REF!</v>
      </c>
      <c r="AW543" s="10" t="str">
        <f t="shared" ca="1" si="543"/>
        <v/>
      </c>
      <c r="AX543" s="10" t="str">
        <f t="shared" si="543"/>
        <v/>
      </c>
      <c r="AZ543" s="12" t="str">
        <f t="shared" ca="1" si="548"/>
        <v/>
      </c>
      <c r="BA543" s="12" t="str">
        <f t="shared" ca="1" si="548"/>
        <v/>
      </c>
      <c r="BB543" s="12" t="str">
        <f t="shared" ca="1" si="548"/>
        <v/>
      </c>
      <c r="BC543" s="12" t="str">
        <f t="shared" ca="1" si="548"/>
        <v/>
      </c>
      <c r="BD543" s="12">
        <f t="shared" ca="1" si="548"/>
        <v>543</v>
      </c>
      <c r="BE543" s="12">
        <f t="shared" ca="1" si="544"/>
        <v>543</v>
      </c>
      <c r="BF543" s="12">
        <f t="shared" ca="1" si="544"/>
        <v>543</v>
      </c>
      <c r="BG543" s="12" t="e">
        <f t="shared" si="544"/>
        <v>#REF!</v>
      </c>
      <c r="BH543" s="12" t="str">
        <f t="shared" ca="1" si="544"/>
        <v/>
      </c>
      <c r="BI543" s="12" t="str">
        <f t="shared" si="544"/>
        <v/>
      </c>
    </row>
    <row r="544" spans="1:61" ht="23.25" customHeight="1" x14ac:dyDescent="0.2">
      <c r="A544" s="1">
        <f ca="1">IF(COUNTIF($D544:$L544," ")=10,"",IF(VLOOKUP(MAX($A$1:A543),$A$1:C543,3,FALSE)=0,"",MAX($A$1:A543)+1))</f>
        <v>544</v>
      </c>
      <c r="B544" s="13" t="str">
        <f>$B541</f>
        <v>Садыков Д.Ж.</v>
      </c>
      <c r="C544" s="2" t="str">
        <f ca="1">IF($B544="","",$R$4)</f>
        <v>Ср 25.11.20</v>
      </c>
      <c r="D544" s="14" t="str">
        <f t="shared" ref="D544:K544" ca="1" si="550">IF($B544&gt;"",IF(ISERROR(SEARCH($B544,S$4))," ",MID(S$4,FIND("%курс ",S$4,FIND($B544,S$4))+6,7)&amp;"
("&amp;MID(S$4,FIND("ауд.",S$4,FIND($B544,S$4))+4,FIND("№",S$4,FIND("ауд.",S$4,FIND($B544,S$4)))-(FIND("ауд.",S$4,FIND($B544,S$4))+4))&amp;")"),"")</f>
        <v xml:space="preserve"> </v>
      </c>
      <c r="E544" s="14" t="str">
        <f t="shared" ca="1" si="550"/>
        <v xml:space="preserve"> </v>
      </c>
      <c r="F544" s="14" t="str">
        <f t="shared" ca="1" si="550"/>
        <v xml:space="preserve"> </v>
      </c>
      <c r="G544" s="14" t="str">
        <f t="shared" ca="1" si="550"/>
        <v xml:space="preserve"> </v>
      </c>
      <c r="H544" s="14" t="str">
        <f t="shared" ca="1" si="550"/>
        <v xml:space="preserve"> </v>
      </c>
      <c r="I544" s="14" t="str">
        <f t="shared" ca="1" si="550"/>
        <v>П -11-2
(ДОТ)</v>
      </c>
      <c r="J544" s="14" t="str">
        <f t="shared" ca="1" si="550"/>
        <v>П -11-2
(ДОТ)</v>
      </c>
      <c r="K544" s="14" t="str">
        <f t="shared" ca="1" si="550"/>
        <v xml:space="preserve"> </v>
      </c>
      <c r="L544" s="14"/>
      <c r="M544" s="25"/>
      <c r="AD544" s="20" t="str">
        <f t="shared" ca="1" si="546"/>
        <v/>
      </c>
      <c r="AE544" s="20" t="str">
        <f t="shared" ca="1" si="546"/>
        <v/>
      </c>
      <c r="AF544" s="20" t="str">
        <f t="shared" ca="1" si="546"/>
        <v/>
      </c>
      <c r="AG544" s="20" t="str">
        <f t="shared" ca="1" si="546"/>
        <v/>
      </c>
      <c r="AH544" s="20" t="str">
        <f t="shared" ca="1" si="546"/>
        <v/>
      </c>
      <c r="AI544" s="20" t="str">
        <f t="shared" ca="1" si="546"/>
        <v>Ср 25.11.20 15.10 ДОТ)</v>
      </c>
      <c r="AJ544" s="20" t="str">
        <f t="shared" ca="1" si="546"/>
        <v>Ср 25.11.20 17.00 ДОТ)</v>
      </c>
      <c r="AK544" s="20" t="e">
        <f>IF(#REF!=" ","",IF(#REF!="","",CONCATENATE($C544," ",#REF!," ",MID(#REF!,10,5))))</f>
        <v>#REF!</v>
      </c>
      <c r="AL544" s="20" t="str">
        <f t="shared" ca="1" si="520"/>
        <v/>
      </c>
      <c r="AM544" s="20" t="str">
        <f t="shared" si="520"/>
        <v/>
      </c>
      <c r="AN544" s="11" t="str">
        <f t="shared" ca="1" si="517"/>
        <v>Садыков</v>
      </c>
      <c r="AO544" s="10" t="str">
        <f t="shared" ca="1" si="547"/>
        <v/>
      </c>
      <c r="AP544" s="10" t="str">
        <f t="shared" ca="1" si="547"/>
        <v/>
      </c>
      <c r="AQ544" s="10" t="str">
        <f t="shared" ca="1" si="547"/>
        <v/>
      </c>
      <c r="AR544" s="10" t="str">
        <f t="shared" ca="1" si="547"/>
        <v/>
      </c>
      <c r="AS544" s="10" t="str">
        <f t="shared" ca="1" si="547"/>
        <v/>
      </c>
      <c r="AT544" s="10" t="str">
        <f t="shared" ca="1" si="543"/>
        <v>Ср 25.11.20 15.10 ДОТ) Садыков</v>
      </c>
      <c r="AU544" s="10" t="str">
        <f t="shared" ca="1" si="543"/>
        <v>Ср 25.11.20 17.00 ДОТ) Садыков</v>
      </c>
      <c r="AV544" s="10" t="e">
        <f t="shared" si="543"/>
        <v>#REF!</v>
      </c>
      <c r="AW544" s="10" t="str">
        <f t="shared" ca="1" si="543"/>
        <v/>
      </c>
      <c r="AX544" s="10" t="str">
        <f t="shared" si="543"/>
        <v/>
      </c>
      <c r="AZ544" s="12" t="str">
        <f t="shared" ca="1" si="548"/>
        <v/>
      </c>
      <c r="BA544" s="12" t="str">
        <f t="shared" ca="1" si="548"/>
        <v/>
      </c>
      <c r="BB544" s="12" t="str">
        <f t="shared" ca="1" si="548"/>
        <v/>
      </c>
      <c r="BC544" s="12" t="str">
        <f t="shared" ca="1" si="548"/>
        <v/>
      </c>
      <c r="BD544" s="12" t="str">
        <f t="shared" ca="1" si="548"/>
        <v/>
      </c>
      <c r="BE544" s="12">
        <f t="shared" ca="1" si="544"/>
        <v>544</v>
      </c>
      <c r="BF544" s="12">
        <f t="shared" ca="1" si="544"/>
        <v>544</v>
      </c>
      <c r="BG544" s="12" t="e">
        <f t="shared" si="544"/>
        <v>#REF!</v>
      </c>
      <c r="BH544" s="12" t="str">
        <f t="shared" ca="1" si="544"/>
        <v/>
      </c>
      <c r="BI544" s="12" t="str">
        <f t="shared" si="544"/>
        <v/>
      </c>
    </row>
    <row r="545" spans="1:61" ht="23.25" customHeight="1" x14ac:dyDescent="0.2">
      <c r="A545" s="1">
        <f ca="1">IF(COUNTIF($D545:$L545," ")=10,"",IF(VLOOKUP(MAX($A$1:A544),$A$1:C544,3,FALSE)=0,"",MAX($A$1:A544)+1))</f>
        <v>545</v>
      </c>
      <c r="B545" s="13" t="str">
        <f>$B541</f>
        <v>Садыков Д.Ж.</v>
      </c>
      <c r="C545" s="2" t="str">
        <f ca="1">IF($B545="","",$R$5)</f>
        <v>Чт 26.11.20</v>
      </c>
      <c r="D545" s="23" t="str">
        <f t="shared" ref="D545:K545" ca="1" si="551">IF($B545&gt;"",IF(ISERROR(SEARCH($B545,S$5))," ",MID(S$5,FIND("%курс ",S$5,FIND($B545,S$5))+6,7)&amp;"
("&amp;MID(S$5,FIND("ауд.",S$5,FIND($B545,S$5))+4,FIND("№",S$5,FIND("ауд.",S$5,FIND($B545,S$5)))-(FIND("ауд.",S$5,FIND($B545,S$5))+4))&amp;")"),"")</f>
        <v xml:space="preserve"> </v>
      </c>
      <c r="E545" s="23" t="str">
        <f t="shared" ca="1" si="551"/>
        <v xml:space="preserve"> </v>
      </c>
      <c r="F545" s="23" t="str">
        <f t="shared" ca="1" si="551"/>
        <v xml:space="preserve"> </v>
      </c>
      <c r="G545" s="23" t="str">
        <f t="shared" ca="1" si="551"/>
        <v xml:space="preserve"> </v>
      </c>
      <c r="H545" s="23" t="str">
        <f t="shared" ca="1" si="551"/>
        <v>П -11-2
(ДОТ)</v>
      </c>
      <c r="I545" s="23" t="str">
        <f t="shared" ca="1" si="551"/>
        <v>П -9 -3
(ДОТ)</v>
      </c>
      <c r="J545" s="23" t="str">
        <f t="shared" ca="1" si="551"/>
        <v>П -9 -3
(ДОТ)</v>
      </c>
      <c r="K545" s="23" t="str">
        <f t="shared" ca="1" si="551"/>
        <v xml:space="preserve"> </v>
      </c>
      <c r="L545" s="23"/>
      <c r="M545" s="25"/>
      <c r="AD545" s="20" t="str">
        <f t="shared" ca="1" si="546"/>
        <v/>
      </c>
      <c r="AE545" s="20" t="str">
        <f t="shared" ca="1" si="546"/>
        <v/>
      </c>
      <c r="AF545" s="20" t="str">
        <f t="shared" ca="1" si="546"/>
        <v/>
      </c>
      <c r="AG545" s="20" t="str">
        <f t="shared" ca="1" si="546"/>
        <v/>
      </c>
      <c r="AH545" s="20" t="str">
        <f t="shared" ca="1" si="546"/>
        <v>Чт 26.11.20 13.30 ДОТ)</v>
      </c>
      <c r="AI545" s="20" t="str">
        <f t="shared" ca="1" si="546"/>
        <v>Чт 26.11.20 15.10 ДОТ)</v>
      </c>
      <c r="AJ545" s="20" t="str">
        <f t="shared" ca="1" si="546"/>
        <v>Чт 26.11.20 17.00 ДОТ)</v>
      </c>
      <c r="AK545" s="20" t="e">
        <f>IF(#REF!=" ","",IF(#REF!="","",CONCATENATE($C545," ",#REF!," ",MID(#REF!,10,5))))</f>
        <v>#REF!</v>
      </c>
      <c r="AL545" s="20" t="str">
        <f t="shared" ca="1" si="520"/>
        <v/>
      </c>
      <c r="AM545" s="20" t="str">
        <f t="shared" si="520"/>
        <v/>
      </c>
      <c r="AN545" s="11" t="str">
        <f t="shared" ca="1" si="517"/>
        <v>Садыков</v>
      </c>
      <c r="AO545" s="10" t="str">
        <f t="shared" ca="1" si="547"/>
        <v/>
      </c>
      <c r="AP545" s="10" t="str">
        <f t="shared" ca="1" si="547"/>
        <v/>
      </c>
      <c r="AQ545" s="10" t="str">
        <f t="shared" ca="1" si="547"/>
        <v/>
      </c>
      <c r="AR545" s="10" t="str">
        <f t="shared" ca="1" si="547"/>
        <v/>
      </c>
      <c r="AS545" s="10" t="str">
        <f t="shared" ca="1" si="547"/>
        <v>Чт 26.11.20 13.30 ДОТ) Садыков</v>
      </c>
      <c r="AT545" s="10" t="str">
        <f t="shared" ca="1" si="543"/>
        <v>Чт 26.11.20 15.10 ДОТ) Садыков</v>
      </c>
      <c r="AU545" s="10" t="str">
        <f t="shared" ca="1" si="543"/>
        <v>Чт 26.11.20 17.00 ДОТ) Садыков</v>
      </c>
      <c r="AV545" s="10" t="e">
        <f t="shared" si="543"/>
        <v>#REF!</v>
      </c>
      <c r="AW545" s="10" t="str">
        <f t="shared" ca="1" si="543"/>
        <v/>
      </c>
      <c r="AX545" s="10" t="str">
        <f t="shared" si="543"/>
        <v/>
      </c>
      <c r="AZ545" s="12" t="str">
        <f t="shared" ca="1" si="548"/>
        <v/>
      </c>
      <c r="BA545" s="12" t="str">
        <f t="shared" ca="1" si="548"/>
        <v/>
      </c>
      <c r="BB545" s="12" t="str">
        <f t="shared" ca="1" si="548"/>
        <v/>
      </c>
      <c r="BC545" s="12" t="str">
        <f t="shared" ca="1" si="548"/>
        <v/>
      </c>
      <c r="BD545" s="12">
        <f t="shared" ca="1" si="548"/>
        <v>545</v>
      </c>
      <c r="BE545" s="12">
        <f t="shared" ca="1" si="544"/>
        <v>545</v>
      </c>
      <c r="BF545" s="12">
        <f t="shared" ca="1" si="544"/>
        <v>545</v>
      </c>
      <c r="BG545" s="12" t="e">
        <f t="shared" si="544"/>
        <v>#REF!</v>
      </c>
      <c r="BH545" s="12" t="str">
        <f t="shared" ca="1" si="544"/>
        <v/>
      </c>
      <c r="BI545" s="12" t="str">
        <f t="shared" si="544"/>
        <v/>
      </c>
    </row>
    <row r="546" spans="1:61" ht="23.25" customHeight="1" x14ac:dyDescent="0.2">
      <c r="A546" s="1">
        <f ca="1">IF(COUNTIF($D546:$L546," ")=10,"",IF(VLOOKUP(MAX($A$1:A545),$A$1:C545,3,FALSE)=0,"",MAX($A$1:A545)+1))</f>
        <v>546</v>
      </c>
      <c r="B546" s="13" t="str">
        <f>$B541</f>
        <v>Садыков Д.Ж.</v>
      </c>
      <c r="C546" s="2" t="str">
        <f ca="1">IF($B546="","",$R$6)</f>
        <v>Пт 27.11.20</v>
      </c>
      <c r="D546" s="23" t="str">
        <f t="shared" ref="D546:K546" ca="1" si="552">IF($B546&gt;"",IF(ISERROR(SEARCH($B546,S$6))," ",MID(S$6,FIND("%курс ",S$6,FIND($B546,S$6))+6,7)&amp;"
("&amp;MID(S$6,FIND("ауд.",S$6,FIND($B546,S$6))+4,FIND("№",S$6,FIND("ауд.",S$6,FIND($B546,S$6)))-(FIND("ауд.",S$6,FIND($B546,S$6))+4))&amp;")"),"")</f>
        <v xml:space="preserve"> </v>
      </c>
      <c r="E546" s="23" t="str">
        <f t="shared" ca="1" si="552"/>
        <v xml:space="preserve"> </v>
      </c>
      <c r="F546" s="23" t="str">
        <f t="shared" ca="1" si="552"/>
        <v xml:space="preserve"> </v>
      </c>
      <c r="G546" s="23" t="str">
        <f t="shared" ca="1" si="552"/>
        <v xml:space="preserve"> </v>
      </c>
      <c r="H546" s="23" t="str">
        <f t="shared" ca="1" si="552"/>
        <v xml:space="preserve"> </v>
      </c>
      <c r="I546" s="23" t="str">
        <f t="shared" ca="1" si="552"/>
        <v>П -11-2
(ДОТ)</v>
      </c>
      <c r="J546" s="23" t="str">
        <f t="shared" ca="1" si="552"/>
        <v>П -11-2
(ДОТ)</v>
      </c>
      <c r="K546" s="23" t="str">
        <f t="shared" ca="1" si="552"/>
        <v xml:space="preserve"> </v>
      </c>
      <c r="L546" s="23"/>
      <c r="M546" s="17"/>
      <c r="AD546" s="20" t="str">
        <f t="shared" ca="1" si="546"/>
        <v/>
      </c>
      <c r="AE546" s="20" t="str">
        <f t="shared" ca="1" si="546"/>
        <v/>
      </c>
      <c r="AF546" s="20" t="str">
        <f t="shared" ca="1" si="546"/>
        <v/>
      </c>
      <c r="AG546" s="20" t="str">
        <f t="shared" ca="1" si="546"/>
        <v/>
      </c>
      <c r="AH546" s="20" t="str">
        <f t="shared" ca="1" si="546"/>
        <v/>
      </c>
      <c r="AI546" s="20" t="str">
        <f t="shared" ca="1" si="546"/>
        <v>Пт 27.11.20 15.10 ДОТ)</v>
      </c>
      <c r="AJ546" s="20" t="str">
        <f t="shared" ca="1" si="546"/>
        <v>Пт 27.11.20 17.00 ДОТ)</v>
      </c>
      <c r="AK546" s="20" t="e">
        <f>IF(#REF!=" ","",IF(#REF!="","",CONCATENATE($C546," ",#REF!," ",MID(#REF!,10,5))))</f>
        <v>#REF!</v>
      </c>
      <c r="AL546" s="20" t="str">
        <f t="shared" ca="1" si="520"/>
        <v/>
      </c>
      <c r="AM546" s="20" t="str">
        <f t="shared" si="520"/>
        <v/>
      </c>
      <c r="AN546" s="11" t="str">
        <f t="shared" ca="1" si="517"/>
        <v>Садыков</v>
      </c>
      <c r="AO546" s="10" t="str">
        <f t="shared" ca="1" si="547"/>
        <v/>
      </c>
      <c r="AP546" s="10" t="str">
        <f t="shared" ca="1" si="547"/>
        <v/>
      </c>
      <c r="AQ546" s="10" t="str">
        <f t="shared" ca="1" si="547"/>
        <v/>
      </c>
      <c r="AR546" s="10" t="str">
        <f t="shared" ca="1" si="547"/>
        <v/>
      </c>
      <c r="AS546" s="10" t="str">
        <f t="shared" ca="1" si="547"/>
        <v/>
      </c>
      <c r="AT546" s="10" t="str">
        <f t="shared" ca="1" si="543"/>
        <v>Пт 27.11.20 15.10 ДОТ) Садыков</v>
      </c>
      <c r="AU546" s="10" t="str">
        <f t="shared" ca="1" si="543"/>
        <v>Пт 27.11.20 17.00 ДОТ) Садыков</v>
      </c>
      <c r="AV546" s="10" t="e">
        <f t="shared" si="543"/>
        <v>#REF!</v>
      </c>
      <c r="AW546" s="10" t="str">
        <f t="shared" ca="1" si="543"/>
        <v/>
      </c>
      <c r="AX546" s="10" t="str">
        <f t="shared" si="543"/>
        <v/>
      </c>
      <c r="AZ546" s="12" t="str">
        <f t="shared" ca="1" si="548"/>
        <v/>
      </c>
      <c r="BA546" s="12" t="str">
        <f t="shared" ca="1" si="548"/>
        <v/>
      </c>
      <c r="BB546" s="12" t="str">
        <f t="shared" ca="1" si="548"/>
        <v/>
      </c>
      <c r="BC546" s="12" t="str">
        <f t="shared" ca="1" si="548"/>
        <v/>
      </c>
      <c r="BD546" s="12" t="str">
        <f t="shared" ca="1" si="548"/>
        <v/>
      </c>
      <c r="BE546" s="12">
        <f t="shared" ca="1" si="544"/>
        <v>546</v>
      </c>
      <c r="BF546" s="12">
        <f t="shared" ca="1" si="544"/>
        <v>546</v>
      </c>
      <c r="BG546" s="12" t="e">
        <f t="shared" si="544"/>
        <v>#REF!</v>
      </c>
      <c r="BH546" s="12" t="str">
        <f t="shared" ca="1" si="544"/>
        <v/>
      </c>
      <c r="BI546" s="12" t="str">
        <f t="shared" si="544"/>
        <v/>
      </c>
    </row>
    <row r="547" spans="1:61" ht="23.25" customHeight="1" x14ac:dyDescent="0.2">
      <c r="A547" s="1">
        <f ca="1">IF(COUNTIF($D547:$L547," ")=10,"",IF(VLOOKUP(MAX($A$1:A546),$A$1:C546,3,FALSE)=0,"",MAX($A$1:A546)+1))</f>
        <v>547</v>
      </c>
      <c r="B547" s="13" t="str">
        <f>$B541</f>
        <v>Садыков Д.Ж.</v>
      </c>
      <c r="C547" s="2" t="str">
        <f ca="1">IF($B547="","",$R$7)</f>
        <v>Сб 28.11.20</v>
      </c>
      <c r="D547" s="23" t="str">
        <f t="shared" ref="D547:K547" ca="1" si="553">IF($B547&gt;"",IF(ISERROR(SEARCH($B547,S$7))," ",MID(S$7,FIND("%курс ",S$7,FIND($B547,S$7))+6,7)&amp;"
("&amp;MID(S$7,FIND("ауд.",S$7,FIND($B547,S$7))+4,FIND("№",S$7,FIND("ауд.",S$7,FIND($B547,S$7)))-(FIND("ауд.",S$7,FIND($B547,S$7))+4))&amp;")"),"")</f>
        <v xml:space="preserve"> </v>
      </c>
      <c r="E547" s="23" t="str">
        <f t="shared" ca="1" si="553"/>
        <v xml:space="preserve"> </v>
      </c>
      <c r="F547" s="23" t="str">
        <f t="shared" ca="1" si="553"/>
        <v xml:space="preserve"> </v>
      </c>
      <c r="G547" s="23" t="str">
        <f t="shared" ca="1" si="553"/>
        <v xml:space="preserve"> </v>
      </c>
      <c r="H547" s="23" t="str">
        <f t="shared" ca="1" si="553"/>
        <v xml:space="preserve"> </v>
      </c>
      <c r="I547" s="23" t="str">
        <f t="shared" ca="1" si="553"/>
        <v xml:space="preserve"> </v>
      </c>
      <c r="J547" s="23" t="str">
        <f t="shared" ca="1" si="553"/>
        <v xml:space="preserve"> </v>
      </c>
      <c r="K547" s="23" t="str">
        <f t="shared" ca="1" si="553"/>
        <v xml:space="preserve"> </v>
      </c>
      <c r="L547" s="23"/>
      <c r="M547" s="25"/>
      <c r="AD547" s="20" t="str">
        <f t="shared" ca="1" si="546"/>
        <v/>
      </c>
      <c r="AE547" s="20" t="str">
        <f t="shared" ca="1" si="546"/>
        <v/>
      </c>
      <c r="AF547" s="20" t="str">
        <f t="shared" ca="1" si="546"/>
        <v/>
      </c>
      <c r="AG547" s="20" t="str">
        <f t="shared" ca="1" si="546"/>
        <v/>
      </c>
      <c r="AH547" s="20" t="str">
        <f t="shared" ca="1" si="546"/>
        <v/>
      </c>
      <c r="AI547" s="20" t="str">
        <f t="shared" ca="1" si="546"/>
        <v/>
      </c>
      <c r="AJ547" s="20" t="str">
        <f t="shared" ca="1" si="546"/>
        <v/>
      </c>
      <c r="AK547" s="20" t="e">
        <f>IF(#REF!=" ","",IF(#REF!="","",CONCATENATE($C547," ",#REF!," ",MID(#REF!,10,5))))</f>
        <v>#REF!</v>
      </c>
      <c r="AL547" s="20" t="str">
        <f t="shared" ca="1" si="520"/>
        <v/>
      </c>
      <c r="AM547" s="20" t="str">
        <f t="shared" si="520"/>
        <v/>
      </c>
      <c r="AN547" s="11" t="str">
        <f t="shared" ca="1" si="517"/>
        <v>Садыков</v>
      </c>
      <c r="AO547" s="10" t="str">
        <f t="shared" ca="1" si="547"/>
        <v/>
      </c>
      <c r="AP547" s="10" t="str">
        <f t="shared" ca="1" si="547"/>
        <v/>
      </c>
      <c r="AQ547" s="10" t="str">
        <f t="shared" ca="1" si="547"/>
        <v/>
      </c>
      <c r="AR547" s="10" t="str">
        <f t="shared" ca="1" si="547"/>
        <v/>
      </c>
      <c r="AS547" s="10" t="str">
        <f t="shared" ca="1" si="547"/>
        <v/>
      </c>
      <c r="AT547" s="10" t="str">
        <f t="shared" ca="1" si="543"/>
        <v/>
      </c>
      <c r="AU547" s="10" t="str">
        <f t="shared" ca="1" si="543"/>
        <v/>
      </c>
      <c r="AV547" s="10" t="e">
        <f t="shared" si="543"/>
        <v>#REF!</v>
      </c>
      <c r="AW547" s="10" t="str">
        <f t="shared" ca="1" si="543"/>
        <v/>
      </c>
      <c r="AX547" s="10" t="str">
        <f t="shared" si="543"/>
        <v/>
      </c>
      <c r="AZ547" s="12" t="str">
        <f t="shared" ca="1" si="548"/>
        <v/>
      </c>
      <c r="BA547" s="12" t="str">
        <f t="shared" ca="1" si="548"/>
        <v/>
      </c>
      <c r="BB547" s="12" t="str">
        <f t="shared" ca="1" si="548"/>
        <v/>
      </c>
      <c r="BC547" s="12" t="str">
        <f t="shared" ca="1" si="548"/>
        <v/>
      </c>
      <c r="BD547" s="12" t="str">
        <f t="shared" ca="1" si="548"/>
        <v/>
      </c>
      <c r="BE547" s="12" t="str">
        <f t="shared" ca="1" si="544"/>
        <v/>
      </c>
      <c r="BF547" s="12" t="str">
        <f t="shared" ca="1" si="544"/>
        <v/>
      </c>
      <c r="BG547" s="12" t="e">
        <f t="shared" si="544"/>
        <v>#REF!</v>
      </c>
      <c r="BH547" s="12" t="str">
        <f t="shared" ca="1" si="544"/>
        <v/>
      </c>
      <c r="BI547" s="12" t="str">
        <f t="shared" si="544"/>
        <v/>
      </c>
    </row>
    <row r="548" spans="1:61" ht="23.25" customHeight="1" x14ac:dyDescent="0.2">
      <c r="A548" s="1">
        <f ca="1">IF(COUNTIF($D548:$L548," ")=10,"",IF(VLOOKUP(MAX($A$1:A547),$A$1:C547,3,FALSE)=0,"",MAX($A$1:A547)+1))</f>
        <v>548</v>
      </c>
      <c r="B548" s="13" t="str">
        <f>$B541</f>
        <v>Садыков Д.Ж.</v>
      </c>
      <c r="C548" s="2" t="str">
        <f ca="1">IF($B548="","",$R$8)</f>
        <v>Вс 29.11.20</v>
      </c>
      <c r="D548" s="23" t="str">
        <f t="shared" ref="D548:K548" ca="1" si="554">IF($B548&gt;"",IF(ISERROR(SEARCH($B548,S$8))," ",MID(S$8,FIND("%курс ",S$8,FIND($B548,S$8))+6,7)&amp;"
("&amp;MID(S$8,FIND("ауд.",S$8,FIND($B548,S$8))+4,FIND("№",S$8,FIND("ауд.",S$8,FIND($B548,S$8)))-(FIND("ауд.",S$8,FIND($B548,S$8))+4))&amp;")"),"")</f>
        <v xml:space="preserve"> </v>
      </c>
      <c r="E548" s="23" t="str">
        <f t="shared" ca="1" si="554"/>
        <v xml:space="preserve"> </v>
      </c>
      <c r="F548" s="23" t="str">
        <f t="shared" ca="1" si="554"/>
        <v xml:space="preserve"> </v>
      </c>
      <c r="G548" s="23" t="str">
        <f t="shared" ca="1" si="554"/>
        <v xml:space="preserve"> </v>
      </c>
      <c r="H548" s="23" t="str">
        <f t="shared" ca="1" si="554"/>
        <v xml:space="preserve"> </v>
      </c>
      <c r="I548" s="23" t="str">
        <f t="shared" ca="1" si="554"/>
        <v xml:space="preserve"> </v>
      </c>
      <c r="J548" s="23" t="str">
        <f t="shared" ca="1" si="554"/>
        <v xml:space="preserve"> </v>
      </c>
      <c r="K548" s="23" t="str">
        <f t="shared" ca="1" si="554"/>
        <v xml:space="preserve"> </v>
      </c>
      <c r="L548" s="23"/>
      <c r="M548" s="25"/>
      <c r="AD548" s="20" t="str">
        <f t="shared" ca="1" si="546"/>
        <v/>
      </c>
      <c r="AE548" s="20" t="str">
        <f t="shared" ca="1" si="546"/>
        <v/>
      </c>
      <c r="AF548" s="20" t="str">
        <f t="shared" ca="1" si="546"/>
        <v/>
      </c>
      <c r="AG548" s="20" t="str">
        <f t="shared" ca="1" si="546"/>
        <v/>
      </c>
      <c r="AH548" s="20" t="str">
        <f t="shared" ca="1" si="546"/>
        <v/>
      </c>
      <c r="AI548" s="20" t="str">
        <f t="shared" ca="1" si="546"/>
        <v/>
      </c>
      <c r="AJ548" s="20" t="str">
        <f t="shared" ca="1" si="546"/>
        <v/>
      </c>
      <c r="AK548" s="20" t="e">
        <f>IF(#REF!=" ","",IF(#REF!="","",CONCATENATE($C548," ",#REF!," ",MID(#REF!,10,5))))</f>
        <v>#REF!</v>
      </c>
      <c r="AL548" s="20" t="str">
        <f t="shared" ca="1" si="520"/>
        <v/>
      </c>
      <c r="AM548" s="20" t="str">
        <f t="shared" si="520"/>
        <v/>
      </c>
      <c r="AN548" s="11" t="str">
        <f t="shared" ca="1" si="517"/>
        <v>Садыков</v>
      </c>
      <c r="AO548" s="10" t="str">
        <f t="shared" ca="1" si="547"/>
        <v/>
      </c>
      <c r="AP548" s="10" t="str">
        <f t="shared" ca="1" si="547"/>
        <v/>
      </c>
      <c r="AQ548" s="10" t="str">
        <f t="shared" ca="1" si="547"/>
        <v/>
      </c>
      <c r="AR548" s="10" t="str">
        <f t="shared" ca="1" si="547"/>
        <v/>
      </c>
      <c r="AS548" s="10" t="str">
        <f t="shared" ca="1" si="547"/>
        <v/>
      </c>
      <c r="AT548" s="10" t="str">
        <f t="shared" ca="1" si="543"/>
        <v/>
      </c>
      <c r="AU548" s="10" t="str">
        <f t="shared" ca="1" si="543"/>
        <v/>
      </c>
      <c r="AV548" s="10" t="e">
        <f t="shared" si="543"/>
        <v>#REF!</v>
      </c>
      <c r="AW548" s="10" t="str">
        <f t="shared" ca="1" si="543"/>
        <v/>
      </c>
      <c r="AX548" s="10" t="str">
        <f t="shared" si="543"/>
        <v/>
      </c>
      <c r="AZ548" s="12" t="str">
        <f t="shared" ca="1" si="548"/>
        <v/>
      </c>
      <c r="BA548" s="12" t="str">
        <f t="shared" ca="1" si="548"/>
        <v/>
      </c>
      <c r="BB548" s="12" t="str">
        <f t="shared" ca="1" si="548"/>
        <v/>
      </c>
      <c r="BC548" s="12" t="str">
        <f t="shared" ca="1" si="548"/>
        <v/>
      </c>
      <c r="BD548" s="12" t="str">
        <f t="shared" ca="1" si="548"/>
        <v/>
      </c>
      <c r="BE548" s="12" t="str">
        <f t="shared" ca="1" si="544"/>
        <v/>
      </c>
      <c r="BF548" s="12" t="str">
        <f t="shared" ca="1" si="544"/>
        <v/>
      </c>
      <c r="BG548" s="12" t="e">
        <f t="shared" si="544"/>
        <v>#REF!</v>
      </c>
      <c r="BH548" s="12" t="str">
        <f t="shared" ca="1" si="544"/>
        <v/>
      </c>
      <c r="BI548" s="12" t="str">
        <f t="shared" si="544"/>
        <v/>
      </c>
    </row>
    <row r="549" spans="1:61" ht="23.25" customHeight="1" x14ac:dyDescent="0.2">
      <c r="A549" s="1">
        <f ca="1">IF(COUNTIF($D549:$L549," ")=10,"",IF(VLOOKUP(MAX($A$1:A548),$A$1:C548,3,FALSE)=0,"",MAX($A$1:A548)+1))</f>
        <v>549</v>
      </c>
      <c r="C549" s="2"/>
      <c r="D549" s="23"/>
      <c r="E549" s="23"/>
      <c r="F549" s="23"/>
      <c r="G549" s="23"/>
      <c r="H549" s="23"/>
      <c r="I549" s="23"/>
      <c r="J549" s="23"/>
      <c r="K549" s="23"/>
      <c r="L549" s="23"/>
      <c r="M549" s="25"/>
      <c r="AD549" s="28"/>
      <c r="AE549" s="28"/>
      <c r="AF549" s="28"/>
      <c r="AG549" s="28"/>
      <c r="AH549" s="28"/>
      <c r="AI549" s="28"/>
      <c r="AJ549" s="28"/>
      <c r="AK549" s="28"/>
      <c r="AL549" s="28"/>
      <c r="AM549" s="28"/>
      <c r="AN549" s="11" t="str">
        <f t="shared" si="517"/>
        <v/>
      </c>
      <c r="AO549" s="29" t="str">
        <f t="shared" si="547"/>
        <v/>
      </c>
      <c r="AP549" s="29" t="str">
        <f t="shared" si="547"/>
        <v/>
      </c>
      <c r="AQ549" s="29" t="str">
        <f t="shared" si="547"/>
        <v/>
      </c>
      <c r="AR549" s="29" t="str">
        <f t="shared" si="547"/>
        <v/>
      </c>
      <c r="AS549" s="29" t="str">
        <f t="shared" si="547"/>
        <v/>
      </c>
      <c r="AT549" s="29" t="str">
        <f t="shared" si="543"/>
        <v/>
      </c>
      <c r="AU549" s="29" t="str">
        <f t="shared" si="543"/>
        <v/>
      </c>
      <c r="AV549" s="29" t="str">
        <f t="shared" si="543"/>
        <v/>
      </c>
      <c r="AW549" s="29" t="str">
        <f t="shared" si="543"/>
        <v/>
      </c>
      <c r="AX549" s="29" t="str">
        <f t="shared" si="543"/>
        <v/>
      </c>
      <c r="AZ549" s="12" t="str">
        <f t="shared" si="548"/>
        <v/>
      </c>
      <c r="BA549" s="12" t="str">
        <f t="shared" si="548"/>
        <v/>
      </c>
      <c r="BB549" s="12" t="str">
        <f t="shared" si="548"/>
        <v/>
      </c>
      <c r="BC549" s="12" t="str">
        <f t="shared" si="548"/>
        <v/>
      </c>
      <c r="BD549" s="12" t="str">
        <f t="shared" si="548"/>
        <v/>
      </c>
      <c r="BE549" s="12" t="str">
        <f t="shared" si="544"/>
        <v/>
      </c>
      <c r="BF549" s="12" t="str">
        <f t="shared" si="544"/>
        <v/>
      </c>
      <c r="BG549" s="12" t="str">
        <f t="shared" si="544"/>
        <v/>
      </c>
      <c r="BH549" s="12" t="str">
        <f t="shared" si="544"/>
        <v/>
      </c>
      <c r="BI549" s="12" t="str">
        <f t="shared" si="544"/>
        <v/>
      </c>
    </row>
    <row r="550" spans="1:61" s="13" customFormat="1" ht="23.25" customHeight="1" x14ac:dyDescent="0.2">
      <c r="A550" s="1">
        <f ca="1">IF(COUNTIF($D551:$L557," ")=70,"",MAX($A$1:A549)+1)</f>
        <v>550</v>
      </c>
      <c r="B550" s="2" t="str">
        <f>IF($C550="","",$C550)</f>
        <v>Самойлов А.М.</v>
      </c>
      <c r="C550" s="3" t="str">
        <f>IF(ISERROR(VLOOKUP((ROW()-1)/9+1,'[1]Преподавательский состав'!$A$2:$B$181,2,FALSE)),"",VLOOKUP((ROW()-1)/9+1,'[1]Преподавательский состав'!$A$2:$B$181,2,FALSE))</f>
        <v>Самойлов А.М.</v>
      </c>
      <c r="D550" s="3" t="str">
        <f>IF($C550="","",T(" 8.00"))</f>
        <v xml:space="preserve"> 8.00</v>
      </c>
      <c r="E550" s="3" t="str">
        <f>IF($C550="","",T(" 9.40"))</f>
        <v xml:space="preserve"> 9.40</v>
      </c>
      <c r="F550" s="3" t="str">
        <f>IF($C550="","",T("11.20"))</f>
        <v>11.20</v>
      </c>
      <c r="G550" s="4" t="str">
        <f>IF($C550="","",T(""))</f>
        <v/>
      </c>
      <c r="H550" s="3" t="str">
        <f>IF($C550="","",T("13.30"))</f>
        <v>13.30</v>
      </c>
      <c r="I550" s="3" t="str">
        <f>IF($C550="","",T("15.10"))</f>
        <v>15.10</v>
      </c>
      <c r="J550" s="3" t="str">
        <f>IF($C550="","",T("17.00"))</f>
        <v>17.00</v>
      </c>
      <c r="K550" s="3" t="str">
        <f>IF($C550="","",T("18.40"))</f>
        <v>18.40</v>
      </c>
      <c r="L550" s="3"/>
      <c r="M550" s="25"/>
      <c r="O550" s="16"/>
      <c r="P550" s="16"/>
      <c r="R550" s="30"/>
      <c r="S550" s="30"/>
      <c r="T550" s="30"/>
      <c r="U550" s="30"/>
      <c r="V550" s="30"/>
      <c r="W550" s="30"/>
      <c r="X550" s="30"/>
      <c r="Y550" s="30"/>
      <c r="Z550" s="30"/>
      <c r="AA550" s="30"/>
      <c r="AB550" s="30"/>
      <c r="AD550" s="31"/>
      <c r="AE550" s="31"/>
      <c r="AF550" s="31"/>
      <c r="AG550" s="31"/>
      <c r="AH550" s="31"/>
      <c r="AI550" s="31"/>
      <c r="AJ550" s="31"/>
      <c r="AK550" s="31"/>
      <c r="AL550" s="31"/>
      <c r="AM550" s="31"/>
      <c r="AN550" s="32" t="str">
        <f t="shared" si="517"/>
        <v/>
      </c>
      <c r="AO550" s="32" t="str">
        <f t="shared" si="547"/>
        <v/>
      </c>
      <c r="AP550" s="32" t="str">
        <f t="shared" si="547"/>
        <v/>
      </c>
      <c r="AQ550" s="32" t="str">
        <f t="shared" si="547"/>
        <v/>
      </c>
      <c r="AR550" s="32" t="str">
        <f t="shared" si="547"/>
        <v/>
      </c>
      <c r="AS550" s="32" t="str">
        <f t="shared" si="547"/>
        <v/>
      </c>
      <c r="AT550" s="32" t="str">
        <f t="shared" si="543"/>
        <v/>
      </c>
      <c r="AU550" s="32" t="str">
        <f t="shared" si="543"/>
        <v/>
      </c>
      <c r="AV550" s="32" t="str">
        <f t="shared" si="543"/>
        <v/>
      </c>
      <c r="AW550" s="32" t="str">
        <f t="shared" si="543"/>
        <v/>
      </c>
      <c r="AX550" s="32" t="str">
        <f t="shared" si="543"/>
        <v/>
      </c>
      <c r="AZ550" s="17" t="str">
        <f t="shared" si="548"/>
        <v/>
      </c>
      <c r="BA550" s="17" t="str">
        <f t="shared" si="548"/>
        <v/>
      </c>
      <c r="BB550" s="17" t="str">
        <f t="shared" si="548"/>
        <v/>
      </c>
      <c r="BC550" s="17" t="str">
        <f t="shared" si="548"/>
        <v/>
      </c>
      <c r="BD550" s="17" t="str">
        <f t="shared" si="548"/>
        <v/>
      </c>
      <c r="BE550" s="17" t="str">
        <f t="shared" si="544"/>
        <v/>
      </c>
      <c r="BF550" s="17" t="str">
        <f t="shared" si="544"/>
        <v/>
      </c>
      <c r="BG550" s="17" t="str">
        <f t="shared" si="544"/>
        <v/>
      </c>
      <c r="BH550" s="17" t="str">
        <f t="shared" si="544"/>
        <v/>
      </c>
      <c r="BI550" s="17" t="str">
        <f t="shared" si="544"/>
        <v/>
      </c>
    </row>
    <row r="551" spans="1:61" s="13" customFormat="1" ht="23.25" customHeight="1" x14ac:dyDescent="0.2">
      <c r="A551" s="1">
        <f ca="1">IF(COUNTIF($D551:$L551," ")=10,"",IF(VLOOKUP(MAX($A$1:A550),$A$1:C550,3,FALSE)=0,"",MAX($A$1:A550)+1))</f>
        <v>551</v>
      </c>
      <c r="B551" s="13" t="str">
        <f>$B550</f>
        <v>Самойлов А.М.</v>
      </c>
      <c r="C551" s="2" t="str">
        <f ca="1">IF($B551="","",$R$2)</f>
        <v>Пн 23.11.20</v>
      </c>
      <c r="D551" s="14" t="str">
        <f t="shared" ref="D551:K551" ca="1" si="555">IF($B551&gt;"",IF(ISERROR(SEARCH($B551,S$2))," ",MID(S$2,FIND("%курс ",S$2,FIND($B551,S$2))+6,7)&amp;"
("&amp;MID(S$2,FIND("ауд.",S$2,FIND($B551,S$2))+4,FIND("№",S$2,FIND("ауд.",S$2,FIND($B551,S$2)))-(FIND("ауд.",S$2,FIND($B551,S$2))+4))&amp;")"),"")</f>
        <v>С -9 -1
(с/зал (СКК им. Блинова))</v>
      </c>
      <c r="E551" s="14" t="str">
        <f t="shared" ca="1" si="555"/>
        <v>С -9 -1
(с/зал (СКК им. Блинова))</v>
      </c>
      <c r="F551" s="14" t="str">
        <f t="shared" ca="1" si="555"/>
        <v>С -9 -3
(ДОТ)</v>
      </c>
      <c r="G551" s="14" t="str">
        <f t="shared" ca="1" si="555"/>
        <v xml:space="preserve"> </v>
      </c>
      <c r="H551" s="14" t="str">
        <f t="shared" ca="1" si="555"/>
        <v>С -11-1
(с/зал (СКК им. Блинова))</v>
      </c>
      <c r="I551" s="14" t="str">
        <f t="shared" ca="1" si="555"/>
        <v>П -11-1
(с/зал (СКК им. Блинова))</v>
      </c>
      <c r="J551" s="14" t="str">
        <f t="shared" ca="1" si="555"/>
        <v>П -9 -2
(ДОТ)</v>
      </c>
      <c r="K551" s="14" t="str">
        <f t="shared" ca="1" si="555"/>
        <v xml:space="preserve"> </v>
      </c>
      <c r="L551" s="14"/>
      <c r="M551" s="25"/>
      <c r="O551" s="16"/>
      <c r="P551" s="16"/>
      <c r="R551" s="30"/>
      <c r="S551" s="30"/>
      <c r="T551" s="30"/>
      <c r="U551" s="30"/>
      <c r="V551" s="30"/>
      <c r="W551" s="30"/>
      <c r="X551" s="30"/>
      <c r="Y551" s="30"/>
      <c r="Z551" s="30"/>
      <c r="AA551" s="30"/>
      <c r="AB551" s="30"/>
      <c r="AD551" s="31" t="str">
        <f t="shared" ref="AD551:AJ557" ca="1" si="556">IF(D551=" ","",IF(D551="","",CONCATENATE($C551," ",D$1," ",MID(D551,10,5))))</f>
        <v>Пн 23.11.20  8.00 с/зал</v>
      </c>
      <c r="AE551" s="31" t="str">
        <f t="shared" ca="1" si="556"/>
        <v>Пн 23.11.20  9.40 с/зал</v>
      </c>
      <c r="AF551" s="31" t="str">
        <f t="shared" ca="1" si="556"/>
        <v>Пн 23.11.20 11.20 ДОТ)</v>
      </c>
      <c r="AG551" s="31" t="str">
        <f t="shared" ca="1" si="556"/>
        <v/>
      </c>
      <c r="AH551" s="31" t="str">
        <f t="shared" ca="1" si="556"/>
        <v>Пн 23.11.20 13.30 с/зал</v>
      </c>
      <c r="AI551" s="31" t="str">
        <f t="shared" ca="1" si="556"/>
        <v>Пн 23.11.20 15.10 с/зал</v>
      </c>
      <c r="AJ551" s="31" t="str">
        <f t="shared" ca="1" si="556"/>
        <v>Пн 23.11.20 17.00 ДОТ)</v>
      </c>
      <c r="AK551" s="31" t="e">
        <f>IF(#REF!=" ","",IF(#REF!="","",CONCATENATE($C551," ",#REF!," ",MID(#REF!,10,5))))</f>
        <v>#REF!</v>
      </c>
      <c r="AL551" s="31" t="str">
        <f t="shared" ca="1" si="520"/>
        <v/>
      </c>
      <c r="AM551" s="31" t="str">
        <f t="shared" si="520"/>
        <v/>
      </c>
      <c r="AN551" s="32" t="str">
        <f t="shared" ca="1" si="517"/>
        <v>Самойлов</v>
      </c>
      <c r="AO551" s="32" t="str">
        <f t="shared" ca="1" si="547"/>
        <v>Пн 23.11.20  8.00 с/зал Самойлов</v>
      </c>
      <c r="AP551" s="32" t="str">
        <f t="shared" ca="1" si="547"/>
        <v>Пн 23.11.20  9.40 с/зал Самойлов</v>
      </c>
      <c r="AQ551" s="32" t="str">
        <f t="shared" ca="1" si="547"/>
        <v>Пн 23.11.20 11.20 ДОТ) Самойлов</v>
      </c>
      <c r="AR551" s="32" t="str">
        <f t="shared" ca="1" si="547"/>
        <v/>
      </c>
      <c r="AS551" s="32" t="str">
        <f t="shared" ca="1" si="547"/>
        <v>Пн 23.11.20 13.30 с/зал Самойлов</v>
      </c>
      <c r="AT551" s="32" t="str">
        <f t="shared" ca="1" si="543"/>
        <v>Пн 23.11.20 15.10 с/зал Самойлов</v>
      </c>
      <c r="AU551" s="32" t="str">
        <f t="shared" ca="1" si="543"/>
        <v>Пн 23.11.20 17.00 ДОТ) Самойлов</v>
      </c>
      <c r="AV551" s="32" t="e">
        <f t="shared" si="543"/>
        <v>#REF!</v>
      </c>
      <c r="AW551" s="32" t="str">
        <f t="shared" ca="1" si="543"/>
        <v/>
      </c>
      <c r="AX551" s="32" t="str">
        <f t="shared" si="543"/>
        <v/>
      </c>
      <c r="AZ551" s="17">
        <f t="shared" ca="1" si="548"/>
        <v>551</v>
      </c>
      <c r="BA551" s="17">
        <f t="shared" ca="1" si="548"/>
        <v>551</v>
      </c>
      <c r="BB551" s="17">
        <f t="shared" ca="1" si="548"/>
        <v>551</v>
      </c>
      <c r="BC551" s="17" t="str">
        <f t="shared" ca="1" si="548"/>
        <v/>
      </c>
      <c r="BD551" s="17">
        <f t="shared" ca="1" si="548"/>
        <v>551</v>
      </c>
      <c r="BE551" s="17">
        <f t="shared" ca="1" si="544"/>
        <v>551</v>
      </c>
      <c r="BF551" s="17">
        <f t="shared" ca="1" si="544"/>
        <v>551</v>
      </c>
      <c r="BG551" s="17" t="e">
        <f t="shared" si="544"/>
        <v>#REF!</v>
      </c>
      <c r="BH551" s="17" t="str">
        <f t="shared" ca="1" si="544"/>
        <v/>
      </c>
      <c r="BI551" s="17" t="str">
        <f t="shared" si="544"/>
        <v/>
      </c>
    </row>
    <row r="552" spans="1:61" s="13" customFormat="1" ht="23.25" customHeight="1" x14ac:dyDescent="0.2">
      <c r="A552" s="1">
        <f ca="1">IF(COUNTIF($D552:$L552," ")=10,"",IF(VLOOKUP(MAX($A$1:A551),$A$1:C551,3,FALSE)=0,"",MAX($A$1:A551)+1))</f>
        <v>552</v>
      </c>
      <c r="B552" s="13" t="str">
        <f>$B550</f>
        <v>Самойлов А.М.</v>
      </c>
      <c r="C552" s="2" t="str">
        <f ca="1">IF($B552="","",$R$3)</f>
        <v>Вт 24.11.20</v>
      </c>
      <c r="D552" s="14" t="str">
        <f t="shared" ref="D552:K552" ca="1" si="557">IF($B552&gt;"",IF(ISERROR(SEARCH($B552,S$3))," ",MID(S$3,FIND("%курс ",S$3,FIND($B552,S$3))+6,7)&amp;"
("&amp;MID(S$3,FIND("ауд.",S$3,FIND($B552,S$3))+4,FIND("№",S$3,FIND("ауд.",S$3,FIND($B552,S$3)))-(FIND("ауд.",S$3,FIND($B552,S$3))+4))&amp;")"),"")</f>
        <v xml:space="preserve"> </v>
      </c>
      <c r="E552" s="14" t="str">
        <f t="shared" ca="1" si="557"/>
        <v>СА-11-2
(ДОТ)</v>
      </c>
      <c r="F552" s="14" t="str">
        <f t="shared" ca="1" si="557"/>
        <v>П -11-3
(с/зал (СКК им. Блинова))</v>
      </c>
      <c r="G552" s="14" t="str">
        <f t="shared" ca="1" si="557"/>
        <v xml:space="preserve"> </v>
      </c>
      <c r="H552" s="14" t="str">
        <f t="shared" ca="1" si="557"/>
        <v>П -11-1
(с/зал (СКК им. Блинова))</v>
      </c>
      <c r="I552" s="14" t="str">
        <f t="shared" ca="1" si="557"/>
        <v>С -11-1
(с/зал (СКК им. Блинова))</v>
      </c>
      <c r="J552" s="14" t="str">
        <f t="shared" ca="1" si="557"/>
        <v>П -11-2
(ДОТ)</v>
      </c>
      <c r="K552" s="14" t="str">
        <f t="shared" ca="1" si="557"/>
        <v xml:space="preserve"> </v>
      </c>
      <c r="L552" s="14"/>
      <c r="M552" s="25"/>
      <c r="O552" s="16"/>
      <c r="P552" s="16"/>
      <c r="R552" s="30"/>
      <c r="S552" s="30"/>
      <c r="T552" s="30"/>
      <c r="U552" s="30"/>
      <c r="V552" s="30"/>
      <c r="W552" s="30"/>
      <c r="X552" s="30"/>
      <c r="Y552" s="30"/>
      <c r="Z552" s="30"/>
      <c r="AA552" s="30"/>
      <c r="AB552" s="30"/>
      <c r="AD552" s="31" t="str">
        <f t="shared" ca="1" si="556"/>
        <v/>
      </c>
      <c r="AE552" s="31" t="str">
        <f t="shared" ca="1" si="556"/>
        <v>Вт 24.11.20  9.40 ДОТ)</v>
      </c>
      <c r="AF552" s="31" t="str">
        <f t="shared" ca="1" si="556"/>
        <v>Вт 24.11.20 11.20 с/зал</v>
      </c>
      <c r="AG552" s="31" t="str">
        <f t="shared" ca="1" si="556"/>
        <v/>
      </c>
      <c r="AH552" s="31" t="str">
        <f t="shared" ca="1" si="556"/>
        <v>Вт 24.11.20 13.30 с/зал</v>
      </c>
      <c r="AI552" s="31" t="str">
        <f t="shared" ca="1" si="556"/>
        <v>Вт 24.11.20 15.10 с/зал</v>
      </c>
      <c r="AJ552" s="31" t="str">
        <f t="shared" ca="1" si="556"/>
        <v>Вт 24.11.20 17.00 ДОТ)</v>
      </c>
      <c r="AK552" s="31" t="e">
        <f>IF(#REF!=" ","",IF(#REF!="","",CONCATENATE($C552," ",#REF!," ",MID(#REF!,10,5))))</f>
        <v>#REF!</v>
      </c>
      <c r="AL552" s="31" t="str">
        <f t="shared" ca="1" si="520"/>
        <v/>
      </c>
      <c r="AM552" s="31" t="str">
        <f t="shared" si="520"/>
        <v/>
      </c>
      <c r="AN552" s="32" t="str">
        <f t="shared" ca="1" si="517"/>
        <v>Самойлов</v>
      </c>
      <c r="AO552" s="32" t="str">
        <f t="shared" ca="1" si="547"/>
        <v/>
      </c>
      <c r="AP552" s="32" t="str">
        <f t="shared" ca="1" si="547"/>
        <v>Вт 24.11.20  9.40 ДОТ) Самойлов</v>
      </c>
      <c r="AQ552" s="32" t="str">
        <f t="shared" ca="1" si="547"/>
        <v>Вт 24.11.20 11.20 с/зал Самойлов</v>
      </c>
      <c r="AR552" s="32" t="str">
        <f t="shared" ca="1" si="547"/>
        <v/>
      </c>
      <c r="AS552" s="32" t="str">
        <f t="shared" ca="1" si="547"/>
        <v>Вт 24.11.20 13.30 с/зал Самойлов</v>
      </c>
      <c r="AT552" s="32" t="str">
        <f t="shared" ca="1" si="543"/>
        <v>Вт 24.11.20 15.10 с/зал Самойлов</v>
      </c>
      <c r="AU552" s="32" t="str">
        <f t="shared" ca="1" si="543"/>
        <v>Вт 24.11.20 17.00 ДОТ) Самойлов</v>
      </c>
      <c r="AV552" s="32" t="e">
        <f t="shared" si="543"/>
        <v>#REF!</v>
      </c>
      <c r="AW552" s="32" t="str">
        <f t="shared" ca="1" si="543"/>
        <v/>
      </c>
      <c r="AX552" s="32" t="str">
        <f t="shared" si="543"/>
        <v/>
      </c>
      <c r="AZ552" s="17" t="str">
        <f t="shared" ca="1" si="548"/>
        <v/>
      </c>
      <c r="BA552" s="17">
        <f t="shared" ca="1" si="548"/>
        <v>552</v>
      </c>
      <c r="BB552" s="17">
        <f t="shared" ca="1" si="548"/>
        <v>552</v>
      </c>
      <c r="BC552" s="17" t="str">
        <f t="shared" ca="1" si="548"/>
        <v/>
      </c>
      <c r="BD552" s="17">
        <f t="shared" ca="1" si="548"/>
        <v>552</v>
      </c>
      <c r="BE552" s="17">
        <f t="shared" ca="1" si="544"/>
        <v>552</v>
      </c>
      <c r="BF552" s="17">
        <f t="shared" ca="1" si="544"/>
        <v>552</v>
      </c>
      <c r="BG552" s="17" t="e">
        <f t="shared" si="544"/>
        <v>#REF!</v>
      </c>
      <c r="BH552" s="17" t="str">
        <f t="shared" ca="1" si="544"/>
        <v/>
      </c>
      <c r="BI552" s="17" t="str">
        <f t="shared" si="544"/>
        <v/>
      </c>
    </row>
    <row r="553" spans="1:61" s="13" customFormat="1" ht="23.25" customHeight="1" x14ac:dyDescent="0.2">
      <c r="A553" s="1">
        <f ca="1">IF(COUNTIF($D553:$L553," ")=10,"",IF(VLOOKUP(MAX($A$1:A552),$A$1:C552,3,FALSE)=0,"",MAX($A$1:A552)+1))</f>
        <v>553</v>
      </c>
      <c r="B553" s="13" t="str">
        <f>$B550</f>
        <v>Самойлов А.М.</v>
      </c>
      <c r="C553" s="2" t="str">
        <f ca="1">IF($B553="","",$R$4)</f>
        <v>Ср 25.11.20</v>
      </c>
      <c r="D553" s="14" t="str">
        <f t="shared" ref="D553:K553" ca="1" si="558">IF($B553&gt;"",IF(ISERROR(SEARCH($B553,S$4))," ",MID(S$4,FIND("%курс ",S$4,FIND($B553,S$4))+6,7)&amp;"
("&amp;MID(S$4,FIND("ауд.",S$4,FIND($B553,S$4))+4,FIND("№",S$4,FIND("ауд.",S$4,FIND($B553,S$4)))-(FIND("ауд.",S$4,FIND($B553,S$4))+4))&amp;")"),"")</f>
        <v>П -9 -1
(с/зал (СКК им. Блинова))</v>
      </c>
      <c r="E553" s="14" t="str">
        <f t="shared" ca="1" si="558"/>
        <v>С -9 -1
(с/зал (СКК им. Блинова))</v>
      </c>
      <c r="F553" s="14" t="str">
        <f t="shared" ca="1" si="558"/>
        <v>П -9 -4
(с/зал (СКК им. Блинова))</v>
      </c>
      <c r="G553" s="14" t="str">
        <f t="shared" ca="1" si="558"/>
        <v xml:space="preserve"> </v>
      </c>
      <c r="H553" s="14" t="str">
        <f t="shared" ca="1" si="558"/>
        <v>П -11-1
(с/зал (СКК им. Блинова))</v>
      </c>
      <c r="I553" s="14" t="str">
        <f t="shared" ca="1" si="558"/>
        <v>П -11-1
(с/зал (СКК им. Блинова))</v>
      </c>
      <c r="J553" s="14" t="str">
        <f t="shared" ca="1" si="558"/>
        <v xml:space="preserve"> </v>
      </c>
      <c r="K553" s="14" t="str">
        <f t="shared" ca="1" si="558"/>
        <v xml:space="preserve"> </v>
      </c>
      <c r="L553" s="14"/>
      <c r="M553" s="25"/>
      <c r="O553" s="16"/>
      <c r="P553" s="16"/>
      <c r="R553" s="30"/>
      <c r="S553" s="30"/>
      <c r="T553" s="30"/>
      <c r="U553" s="30"/>
      <c r="V553" s="30"/>
      <c r="W553" s="30"/>
      <c r="X553" s="30"/>
      <c r="Y553" s="30"/>
      <c r="Z553" s="30"/>
      <c r="AA553" s="30"/>
      <c r="AB553" s="30"/>
      <c r="AD553" s="31" t="str">
        <f t="shared" ca="1" si="556"/>
        <v>Ср 25.11.20  8.00 с/зал</v>
      </c>
      <c r="AE553" s="31" t="str">
        <f t="shared" ca="1" si="556"/>
        <v>Ср 25.11.20  9.40 с/зал</v>
      </c>
      <c r="AF553" s="31" t="str">
        <f t="shared" ca="1" si="556"/>
        <v>Ср 25.11.20 11.20 с/зал</v>
      </c>
      <c r="AG553" s="31" t="str">
        <f t="shared" ca="1" si="556"/>
        <v/>
      </c>
      <c r="AH553" s="31" t="str">
        <f t="shared" ca="1" si="556"/>
        <v>Ср 25.11.20 13.30 с/зал</v>
      </c>
      <c r="AI553" s="31" t="str">
        <f t="shared" ca="1" si="556"/>
        <v>Ср 25.11.20 15.10 с/зал</v>
      </c>
      <c r="AJ553" s="31" t="str">
        <f t="shared" ca="1" si="556"/>
        <v/>
      </c>
      <c r="AK553" s="31" t="e">
        <f>IF(#REF!=" ","",IF(#REF!="","",CONCATENATE($C553," ",#REF!," ",MID(#REF!,10,5))))</f>
        <v>#REF!</v>
      </c>
      <c r="AL553" s="31" t="str">
        <f t="shared" ca="1" si="520"/>
        <v/>
      </c>
      <c r="AM553" s="31" t="str">
        <f t="shared" si="520"/>
        <v/>
      </c>
      <c r="AN553" s="32" t="str">
        <f t="shared" ca="1" si="517"/>
        <v>Самойлов</v>
      </c>
      <c r="AO553" s="32" t="str">
        <f t="shared" ca="1" si="547"/>
        <v>Ср 25.11.20  8.00 с/зал Самойлов</v>
      </c>
      <c r="AP553" s="32" t="str">
        <f t="shared" ca="1" si="547"/>
        <v>Ср 25.11.20  9.40 с/зал Самойлов</v>
      </c>
      <c r="AQ553" s="32" t="str">
        <f t="shared" ca="1" si="547"/>
        <v>Ср 25.11.20 11.20 с/зал Самойлов</v>
      </c>
      <c r="AR553" s="32" t="str">
        <f t="shared" ca="1" si="547"/>
        <v/>
      </c>
      <c r="AS553" s="32" t="str">
        <f t="shared" ca="1" si="547"/>
        <v>Ср 25.11.20 13.30 с/зал Самойлов</v>
      </c>
      <c r="AT553" s="32" t="str">
        <f t="shared" ca="1" si="543"/>
        <v>Ср 25.11.20 15.10 с/зал Самойлов</v>
      </c>
      <c r="AU553" s="32" t="str">
        <f t="shared" ca="1" si="543"/>
        <v/>
      </c>
      <c r="AV553" s="32" t="e">
        <f t="shared" si="543"/>
        <v>#REF!</v>
      </c>
      <c r="AW553" s="32" t="str">
        <f t="shared" ca="1" si="543"/>
        <v/>
      </c>
      <c r="AX553" s="32" t="str">
        <f t="shared" si="543"/>
        <v/>
      </c>
      <c r="AZ553" s="17">
        <f t="shared" ca="1" si="548"/>
        <v>553</v>
      </c>
      <c r="BA553" s="17">
        <f t="shared" ca="1" si="548"/>
        <v>553</v>
      </c>
      <c r="BB553" s="17">
        <f t="shared" ca="1" si="548"/>
        <v>553</v>
      </c>
      <c r="BC553" s="17" t="str">
        <f t="shared" ca="1" si="548"/>
        <v/>
      </c>
      <c r="BD553" s="17">
        <f t="shared" ca="1" si="548"/>
        <v>553</v>
      </c>
      <c r="BE553" s="17">
        <f t="shared" ca="1" si="544"/>
        <v>553</v>
      </c>
      <c r="BF553" s="17" t="str">
        <f t="shared" ca="1" si="544"/>
        <v/>
      </c>
      <c r="BG553" s="17" t="e">
        <f t="shared" si="544"/>
        <v>#REF!</v>
      </c>
      <c r="BH553" s="17" t="str">
        <f t="shared" ca="1" si="544"/>
        <v/>
      </c>
      <c r="BI553" s="17" t="str">
        <f t="shared" si="544"/>
        <v/>
      </c>
    </row>
    <row r="554" spans="1:61" s="13" customFormat="1" ht="23.25" customHeight="1" x14ac:dyDescent="0.2">
      <c r="A554" s="1">
        <f ca="1">IF(COUNTIF($D554:$L554," ")=10,"",IF(VLOOKUP(MAX($A$1:A553),$A$1:C553,3,FALSE)=0,"",MAX($A$1:A553)+1))</f>
        <v>554</v>
      </c>
      <c r="B554" s="13" t="str">
        <f>$B550</f>
        <v>Самойлов А.М.</v>
      </c>
      <c r="C554" s="2" t="str">
        <f ca="1">IF($B554="","",$R$5)</f>
        <v>Чт 26.11.20</v>
      </c>
      <c r="D554" s="23" t="str">
        <f t="shared" ref="D554:K554" ca="1" si="559">IF($B554&gt;"",IF(ISERROR(SEARCH($B554,S$5))," ",MID(S$5,FIND("%курс ",S$5,FIND($B554,S$5))+6,7)&amp;"
("&amp;MID(S$5,FIND("ауд.",S$5,FIND($B554,S$5))+4,FIND("№",S$5,FIND("ауд.",S$5,FIND($B554,S$5)))-(FIND("ауд.",S$5,FIND($B554,S$5))+4))&amp;")"),"")</f>
        <v xml:space="preserve"> </v>
      </c>
      <c r="E554" s="23" t="str">
        <f t="shared" ca="1" si="559"/>
        <v>СА -9-3
(ДОТ)</v>
      </c>
      <c r="F554" s="23" t="str">
        <f t="shared" ca="1" si="559"/>
        <v>П -9 -4
(с/зал (СКК им. Блинова))</v>
      </c>
      <c r="G554" s="23" t="str">
        <f t="shared" ca="1" si="559"/>
        <v xml:space="preserve"> </v>
      </c>
      <c r="H554" s="23" t="str">
        <f t="shared" ca="1" si="559"/>
        <v>П -11-1
(с/зал (СКК им. Блинова))</v>
      </c>
      <c r="I554" s="23" t="str">
        <f t="shared" ca="1" si="559"/>
        <v>П -11-1
(с/зал (СКК им. Блинова))</v>
      </c>
      <c r="J554" s="23" t="str">
        <f t="shared" ca="1" si="559"/>
        <v xml:space="preserve"> </v>
      </c>
      <c r="K554" s="23" t="str">
        <f t="shared" ca="1" si="559"/>
        <v xml:space="preserve"> </v>
      </c>
      <c r="L554" s="23"/>
      <c r="M554" s="17"/>
      <c r="O554" s="16"/>
      <c r="P554" s="16"/>
      <c r="R554" s="30"/>
      <c r="S554" s="30"/>
      <c r="T554" s="30"/>
      <c r="U554" s="30"/>
      <c r="V554" s="30"/>
      <c r="W554" s="30"/>
      <c r="X554" s="30"/>
      <c r="Y554" s="30"/>
      <c r="Z554" s="30"/>
      <c r="AA554" s="30"/>
      <c r="AB554" s="30"/>
      <c r="AD554" s="31" t="str">
        <f t="shared" ca="1" si="556"/>
        <v/>
      </c>
      <c r="AE554" s="31" t="str">
        <f t="shared" ca="1" si="556"/>
        <v>Чт 26.11.20  9.40 ДОТ)</v>
      </c>
      <c r="AF554" s="31" t="str">
        <f t="shared" ca="1" si="556"/>
        <v>Чт 26.11.20 11.20 с/зал</v>
      </c>
      <c r="AG554" s="31" t="str">
        <f t="shared" ca="1" si="556"/>
        <v/>
      </c>
      <c r="AH554" s="31" t="str">
        <f t="shared" ca="1" si="556"/>
        <v>Чт 26.11.20 13.30 с/зал</v>
      </c>
      <c r="AI554" s="31" t="str">
        <f t="shared" ca="1" si="556"/>
        <v>Чт 26.11.20 15.10 с/зал</v>
      </c>
      <c r="AJ554" s="31" t="str">
        <f t="shared" ca="1" si="556"/>
        <v/>
      </c>
      <c r="AK554" s="31" t="e">
        <f>IF(#REF!=" ","",IF(#REF!="","",CONCATENATE($C554," ",#REF!," ",MID(#REF!,10,5))))</f>
        <v>#REF!</v>
      </c>
      <c r="AL554" s="31" t="str">
        <f t="shared" ca="1" si="520"/>
        <v/>
      </c>
      <c r="AM554" s="31" t="str">
        <f t="shared" si="520"/>
        <v/>
      </c>
      <c r="AN554" s="32" t="str">
        <f t="shared" ca="1" si="517"/>
        <v>Самойлов</v>
      </c>
      <c r="AO554" s="32" t="str">
        <f t="shared" ca="1" si="547"/>
        <v/>
      </c>
      <c r="AP554" s="32" t="str">
        <f t="shared" ca="1" si="547"/>
        <v>Чт 26.11.20  9.40 ДОТ) Самойлов</v>
      </c>
      <c r="AQ554" s="32" t="str">
        <f t="shared" ca="1" si="547"/>
        <v>Чт 26.11.20 11.20 с/зал Самойлов</v>
      </c>
      <c r="AR554" s="32" t="str">
        <f t="shared" ca="1" si="547"/>
        <v/>
      </c>
      <c r="AS554" s="32" t="str">
        <f t="shared" ca="1" si="547"/>
        <v>Чт 26.11.20 13.30 с/зал Самойлов</v>
      </c>
      <c r="AT554" s="32" t="str">
        <f t="shared" ca="1" si="543"/>
        <v>Чт 26.11.20 15.10 с/зал Самойлов</v>
      </c>
      <c r="AU554" s="32" t="str">
        <f t="shared" ca="1" si="543"/>
        <v/>
      </c>
      <c r="AV554" s="32" t="e">
        <f t="shared" si="543"/>
        <v>#REF!</v>
      </c>
      <c r="AW554" s="32" t="str">
        <f t="shared" ca="1" si="543"/>
        <v/>
      </c>
      <c r="AX554" s="32" t="str">
        <f t="shared" si="543"/>
        <v/>
      </c>
      <c r="AZ554" s="17" t="str">
        <f t="shared" ca="1" si="548"/>
        <v/>
      </c>
      <c r="BA554" s="17">
        <f t="shared" ca="1" si="548"/>
        <v>554</v>
      </c>
      <c r="BB554" s="17">
        <f t="shared" ca="1" si="548"/>
        <v>554</v>
      </c>
      <c r="BC554" s="17" t="str">
        <f t="shared" ca="1" si="548"/>
        <v/>
      </c>
      <c r="BD554" s="17">
        <f t="shared" ca="1" si="548"/>
        <v>554</v>
      </c>
      <c r="BE554" s="17">
        <f t="shared" ca="1" si="544"/>
        <v>554</v>
      </c>
      <c r="BF554" s="17" t="str">
        <f t="shared" ca="1" si="544"/>
        <v/>
      </c>
      <c r="BG554" s="17" t="e">
        <f t="shared" si="544"/>
        <v>#REF!</v>
      </c>
      <c r="BH554" s="17" t="str">
        <f t="shared" ca="1" si="544"/>
        <v/>
      </c>
      <c r="BI554" s="17" t="str">
        <f t="shared" si="544"/>
        <v/>
      </c>
    </row>
    <row r="555" spans="1:61" s="13" customFormat="1" ht="23.25" customHeight="1" x14ac:dyDescent="0.2">
      <c r="A555" s="1">
        <f ca="1">IF(COUNTIF($D555:$L555," ")=10,"",IF(VLOOKUP(MAX($A$1:A554),$A$1:C554,3,FALSE)=0,"",MAX($A$1:A554)+1))</f>
        <v>555</v>
      </c>
      <c r="B555" s="13" t="str">
        <f>$B550</f>
        <v>Самойлов А.М.</v>
      </c>
      <c r="C555" s="2" t="str">
        <f ca="1">IF($B555="","",$R$6)</f>
        <v>Пт 27.11.20</v>
      </c>
      <c r="D555" s="23" t="str">
        <f t="shared" ref="D555:K555" ca="1" si="560">IF($B555&gt;"",IF(ISERROR(SEARCH($B555,S$6))," ",MID(S$6,FIND("%курс ",S$6,FIND($B555,S$6))+6,7)&amp;"
("&amp;MID(S$6,FIND("ауд.",S$6,FIND($B555,S$6))+4,FIND("№",S$6,FIND("ауд.",S$6,FIND($B555,S$6)))-(FIND("ауд.",S$6,FIND($B555,S$6))+4))&amp;")"),"")</f>
        <v>П -11-3
(с/зал (СКК им. Блинова))</v>
      </c>
      <c r="E555" s="23" t="str">
        <f t="shared" ca="1" si="560"/>
        <v>ЗИ -9-1
(с/зал (СКК им. Блинова))</v>
      </c>
      <c r="F555" s="23" t="str">
        <f t="shared" ca="1" si="560"/>
        <v>С -9 -1
(с/зал (СКК им. Блинова))</v>
      </c>
      <c r="G555" s="23" t="str">
        <f t="shared" ca="1" si="560"/>
        <v xml:space="preserve"> </v>
      </c>
      <c r="H555" s="23" t="str">
        <f t="shared" ca="1" si="560"/>
        <v>П -11-1
(с/зал (СКК им. Блинова))</v>
      </c>
      <c r="I555" s="23" t="str">
        <f t="shared" ca="1" si="560"/>
        <v>С -9 -2
(ДОТ)</v>
      </c>
      <c r="J555" s="23" t="str">
        <f t="shared" ca="1" si="560"/>
        <v>П -9 -2
(ДОТ)</v>
      </c>
      <c r="K555" s="23" t="str">
        <f t="shared" ca="1" si="560"/>
        <v xml:space="preserve"> </v>
      </c>
      <c r="L555" s="23"/>
      <c r="M555" s="25"/>
      <c r="O555" s="16"/>
      <c r="P555" s="16"/>
      <c r="R555" s="30"/>
      <c r="S555" s="30"/>
      <c r="T555" s="30"/>
      <c r="U555" s="30"/>
      <c r="V555" s="30"/>
      <c r="W555" s="30"/>
      <c r="X555" s="30"/>
      <c r="Y555" s="30"/>
      <c r="Z555" s="30"/>
      <c r="AA555" s="30"/>
      <c r="AB555" s="30"/>
      <c r="AD555" s="31" t="str">
        <f t="shared" ca="1" si="556"/>
        <v>Пт 27.11.20  8.00 с/зал</v>
      </c>
      <c r="AE555" s="31" t="str">
        <f t="shared" ca="1" si="556"/>
        <v>Пт 27.11.20  9.40 с/зал</v>
      </c>
      <c r="AF555" s="31" t="str">
        <f t="shared" ca="1" si="556"/>
        <v>Пт 27.11.20 11.20 с/зал</v>
      </c>
      <c r="AG555" s="31" t="str">
        <f t="shared" ca="1" si="556"/>
        <v/>
      </c>
      <c r="AH555" s="31" t="str">
        <f t="shared" ca="1" si="556"/>
        <v>Пт 27.11.20 13.30 с/зал</v>
      </c>
      <c r="AI555" s="31" t="str">
        <f t="shared" ca="1" si="556"/>
        <v>Пт 27.11.20 15.10 ДОТ)</v>
      </c>
      <c r="AJ555" s="31" t="str">
        <f t="shared" ca="1" si="556"/>
        <v>Пт 27.11.20 17.00 ДОТ)</v>
      </c>
      <c r="AK555" s="31" t="e">
        <f>IF(#REF!=" ","",IF(#REF!="","",CONCATENATE($C555," ",#REF!," ",MID(#REF!,10,5))))</f>
        <v>#REF!</v>
      </c>
      <c r="AL555" s="31" t="str">
        <f t="shared" ca="1" si="520"/>
        <v/>
      </c>
      <c r="AM555" s="31" t="str">
        <f t="shared" si="520"/>
        <v/>
      </c>
      <c r="AN555" s="32" t="str">
        <f t="shared" ca="1" si="517"/>
        <v>Самойлов</v>
      </c>
      <c r="AO555" s="32" t="str">
        <f t="shared" ca="1" si="547"/>
        <v>Пт 27.11.20  8.00 с/зал Самойлов</v>
      </c>
      <c r="AP555" s="32" t="str">
        <f t="shared" ca="1" si="547"/>
        <v>Пт 27.11.20  9.40 с/зал Самойлов</v>
      </c>
      <c r="AQ555" s="32" t="str">
        <f t="shared" ca="1" si="547"/>
        <v>Пт 27.11.20 11.20 с/зал Самойлов</v>
      </c>
      <c r="AR555" s="32" t="str">
        <f t="shared" ca="1" si="547"/>
        <v/>
      </c>
      <c r="AS555" s="32" t="str">
        <f t="shared" ca="1" si="547"/>
        <v>Пт 27.11.20 13.30 с/зал Самойлов</v>
      </c>
      <c r="AT555" s="32" t="str">
        <f t="shared" ca="1" si="543"/>
        <v>Пт 27.11.20 15.10 ДОТ) Самойлов</v>
      </c>
      <c r="AU555" s="32" t="str">
        <f t="shared" ca="1" si="543"/>
        <v>Пт 27.11.20 17.00 ДОТ) Самойлов</v>
      </c>
      <c r="AV555" s="32" t="e">
        <f t="shared" si="543"/>
        <v>#REF!</v>
      </c>
      <c r="AW555" s="32" t="str">
        <f t="shared" ca="1" si="543"/>
        <v/>
      </c>
      <c r="AX555" s="32" t="str">
        <f t="shared" si="543"/>
        <v/>
      </c>
      <c r="AZ555" s="17">
        <f t="shared" ca="1" si="548"/>
        <v>555</v>
      </c>
      <c r="BA555" s="17">
        <f t="shared" ca="1" si="548"/>
        <v>555</v>
      </c>
      <c r="BB555" s="17">
        <f t="shared" ca="1" si="548"/>
        <v>555</v>
      </c>
      <c r="BC555" s="17" t="str">
        <f t="shared" ca="1" si="548"/>
        <v/>
      </c>
      <c r="BD555" s="17">
        <f t="shared" ca="1" si="548"/>
        <v>555</v>
      </c>
      <c r="BE555" s="17">
        <f t="shared" ca="1" si="544"/>
        <v>555</v>
      </c>
      <c r="BF555" s="17">
        <f t="shared" ca="1" si="544"/>
        <v>555</v>
      </c>
      <c r="BG555" s="17" t="e">
        <f t="shared" si="544"/>
        <v>#REF!</v>
      </c>
      <c r="BH555" s="17" t="str">
        <f t="shared" ca="1" si="544"/>
        <v/>
      </c>
      <c r="BI555" s="17" t="str">
        <f t="shared" si="544"/>
        <v/>
      </c>
    </row>
    <row r="556" spans="1:61" s="13" customFormat="1" ht="23.25" customHeight="1" x14ac:dyDescent="0.2">
      <c r="A556" s="1">
        <f ca="1">IF(COUNTIF($D556:$L556," ")=10,"",IF(VLOOKUP(MAX($A$1:A555),$A$1:C555,3,FALSE)=0,"",MAX($A$1:A555)+1))</f>
        <v>556</v>
      </c>
      <c r="B556" s="13" t="str">
        <f>$B550</f>
        <v>Самойлов А.М.</v>
      </c>
      <c r="C556" s="2" t="str">
        <f ca="1">IF($B556="","",$R$7)</f>
        <v>Сб 28.11.20</v>
      </c>
      <c r="D556" s="23" t="str">
        <f t="shared" ref="D556:K556" ca="1" si="561">IF($B556&gt;"",IF(ISERROR(SEARCH($B556,S$7))," ",MID(S$7,FIND("%курс ",S$7,FIND($B556,S$7))+6,7)&amp;"
("&amp;MID(S$7,FIND("ауд.",S$7,FIND($B556,S$7))+4,FIND("№",S$7,FIND("ауд.",S$7,FIND($B556,S$7)))-(FIND("ауд.",S$7,FIND($B556,S$7))+4))&amp;")"),"")</f>
        <v>П -9 -1
(с/зал (СКК им. Блинова))</v>
      </c>
      <c r="E556" s="23" t="str">
        <f t="shared" ca="1" si="561"/>
        <v>С -9 -1
(с/зал (СКК им. Блинова))</v>
      </c>
      <c r="F556" s="23" t="str">
        <f t="shared" ca="1" si="561"/>
        <v>П -11-1
(с/зал (СКК им. Блинова))</v>
      </c>
      <c r="G556" s="23" t="str">
        <f t="shared" ca="1" si="561"/>
        <v xml:space="preserve"> </v>
      </c>
      <c r="H556" s="23" t="str">
        <f t="shared" ca="1" si="561"/>
        <v>П -9 -2
(ДОТ)</v>
      </c>
      <c r="I556" s="23" t="str">
        <f t="shared" ca="1" si="561"/>
        <v xml:space="preserve"> </v>
      </c>
      <c r="J556" s="23" t="str">
        <f t="shared" ca="1" si="561"/>
        <v xml:space="preserve"> </v>
      </c>
      <c r="K556" s="23" t="str">
        <f t="shared" ca="1" si="561"/>
        <v xml:space="preserve"> </v>
      </c>
      <c r="L556" s="23"/>
      <c r="M556" s="25"/>
      <c r="O556" s="16"/>
      <c r="P556" s="16"/>
      <c r="R556" s="30"/>
      <c r="S556" s="30"/>
      <c r="T556" s="30"/>
      <c r="U556" s="30"/>
      <c r="V556" s="30"/>
      <c r="W556" s="30"/>
      <c r="X556" s="30"/>
      <c r="Y556" s="30"/>
      <c r="Z556" s="30"/>
      <c r="AA556" s="30"/>
      <c r="AB556" s="30"/>
      <c r="AD556" s="31" t="str">
        <f t="shared" ca="1" si="556"/>
        <v>Сб 28.11.20  8.00 с/зал</v>
      </c>
      <c r="AE556" s="31" t="str">
        <f t="shared" ca="1" si="556"/>
        <v>Сб 28.11.20  9.40 с/зал</v>
      </c>
      <c r="AF556" s="31" t="str">
        <f t="shared" ca="1" si="556"/>
        <v>Сб 28.11.20 11.20 с/зал</v>
      </c>
      <c r="AG556" s="31" t="str">
        <f t="shared" ca="1" si="556"/>
        <v/>
      </c>
      <c r="AH556" s="31" t="str">
        <f t="shared" ca="1" si="556"/>
        <v>Сб 28.11.20 13.30 ДОТ)</v>
      </c>
      <c r="AI556" s="31" t="str">
        <f t="shared" ca="1" si="556"/>
        <v/>
      </c>
      <c r="AJ556" s="31" t="str">
        <f t="shared" ca="1" si="556"/>
        <v/>
      </c>
      <c r="AK556" s="31" t="e">
        <f>IF(#REF!=" ","",IF(#REF!="","",CONCATENATE($C556," ",#REF!," ",MID(#REF!,10,5))))</f>
        <v>#REF!</v>
      </c>
      <c r="AL556" s="31" t="str">
        <f t="shared" ca="1" si="520"/>
        <v/>
      </c>
      <c r="AM556" s="31" t="str">
        <f t="shared" si="520"/>
        <v/>
      </c>
      <c r="AN556" s="32" t="str">
        <f t="shared" ca="1" si="517"/>
        <v>Самойлов</v>
      </c>
      <c r="AO556" s="32" t="str">
        <f t="shared" ca="1" si="547"/>
        <v>Сб 28.11.20  8.00 с/зал Самойлов</v>
      </c>
      <c r="AP556" s="32" t="str">
        <f t="shared" ca="1" si="547"/>
        <v>Сб 28.11.20  9.40 с/зал Самойлов</v>
      </c>
      <c r="AQ556" s="32" t="str">
        <f t="shared" ca="1" si="547"/>
        <v>Сб 28.11.20 11.20 с/зал Самойлов</v>
      </c>
      <c r="AR556" s="32" t="str">
        <f t="shared" ca="1" si="547"/>
        <v/>
      </c>
      <c r="AS556" s="32" t="str">
        <f t="shared" ca="1" si="547"/>
        <v>Сб 28.11.20 13.30 ДОТ) Самойлов</v>
      </c>
      <c r="AT556" s="32" t="str">
        <f t="shared" ca="1" si="543"/>
        <v/>
      </c>
      <c r="AU556" s="32" t="str">
        <f t="shared" ca="1" si="543"/>
        <v/>
      </c>
      <c r="AV556" s="32" t="e">
        <f t="shared" si="543"/>
        <v>#REF!</v>
      </c>
      <c r="AW556" s="32" t="str">
        <f t="shared" ca="1" si="543"/>
        <v/>
      </c>
      <c r="AX556" s="32" t="str">
        <f t="shared" si="543"/>
        <v/>
      </c>
      <c r="AZ556" s="17">
        <f t="shared" ca="1" si="548"/>
        <v>556</v>
      </c>
      <c r="BA556" s="17">
        <f t="shared" ca="1" si="548"/>
        <v>556</v>
      </c>
      <c r="BB556" s="17">
        <f t="shared" ca="1" si="548"/>
        <v>556</v>
      </c>
      <c r="BC556" s="17" t="str">
        <f t="shared" ca="1" si="548"/>
        <v/>
      </c>
      <c r="BD556" s="17">
        <f t="shared" ca="1" si="548"/>
        <v>556</v>
      </c>
      <c r="BE556" s="17" t="str">
        <f t="shared" ca="1" si="544"/>
        <v/>
      </c>
      <c r="BF556" s="17" t="str">
        <f t="shared" ca="1" si="544"/>
        <v/>
      </c>
      <c r="BG556" s="17" t="e">
        <f t="shared" si="544"/>
        <v>#REF!</v>
      </c>
      <c r="BH556" s="17" t="str">
        <f t="shared" ca="1" si="544"/>
        <v/>
      </c>
      <c r="BI556" s="17" t="str">
        <f t="shared" si="544"/>
        <v/>
      </c>
    </row>
    <row r="557" spans="1:61" s="13" customFormat="1" ht="23.25" customHeight="1" x14ac:dyDescent="0.2">
      <c r="A557" s="1">
        <f ca="1">IF(COUNTIF($D557:$L557," ")=10,"",IF(VLOOKUP(MAX($A$1:A556),$A$1:C556,3,FALSE)=0,"",MAX($A$1:A556)+1))</f>
        <v>557</v>
      </c>
      <c r="B557" s="13" t="str">
        <f>$B550</f>
        <v>Самойлов А.М.</v>
      </c>
      <c r="C557" s="2" t="str">
        <f ca="1">IF($B557="","",$R$8)</f>
        <v>Вс 29.11.20</v>
      </c>
      <c r="D557" s="23" t="str">
        <f t="shared" ref="D557:K557" ca="1" si="562">IF($B557&gt;"",IF(ISERROR(SEARCH($B557,S$8))," ",MID(S$8,FIND("%курс ",S$8,FIND($B557,S$8))+6,7)&amp;"
("&amp;MID(S$8,FIND("ауд.",S$8,FIND($B557,S$8))+4,FIND("№",S$8,FIND("ауд.",S$8,FIND($B557,S$8)))-(FIND("ауд.",S$8,FIND($B557,S$8))+4))&amp;")"),"")</f>
        <v xml:space="preserve"> </v>
      </c>
      <c r="E557" s="23" t="str">
        <f t="shared" ca="1" si="562"/>
        <v xml:space="preserve"> </v>
      </c>
      <c r="F557" s="23" t="str">
        <f t="shared" ca="1" si="562"/>
        <v xml:space="preserve"> </v>
      </c>
      <c r="G557" s="23" t="str">
        <f t="shared" ca="1" si="562"/>
        <v xml:space="preserve"> </v>
      </c>
      <c r="H557" s="23" t="str">
        <f t="shared" ca="1" si="562"/>
        <v xml:space="preserve"> </v>
      </c>
      <c r="I557" s="23" t="str">
        <f t="shared" ca="1" si="562"/>
        <v xml:space="preserve"> </v>
      </c>
      <c r="J557" s="23" t="str">
        <f t="shared" ca="1" si="562"/>
        <v xml:space="preserve"> </v>
      </c>
      <c r="K557" s="23" t="str">
        <f t="shared" ca="1" si="562"/>
        <v xml:space="preserve"> </v>
      </c>
      <c r="L557" s="23"/>
      <c r="M557" s="25"/>
      <c r="O557" s="16"/>
      <c r="P557" s="16"/>
      <c r="R557" s="30"/>
      <c r="S557" s="30"/>
      <c r="T557" s="30"/>
      <c r="U557" s="30"/>
      <c r="V557" s="30"/>
      <c r="W557" s="30"/>
      <c r="X557" s="30"/>
      <c r="Y557" s="30"/>
      <c r="Z557" s="30"/>
      <c r="AA557" s="30"/>
      <c r="AB557" s="30"/>
      <c r="AD557" s="31" t="str">
        <f t="shared" ca="1" si="556"/>
        <v/>
      </c>
      <c r="AE557" s="31" t="str">
        <f t="shared" ca="1" si="556"/>
        <v/>
      </c>
      <c r="AF557" s="31" t="str">
        <f t="shared" ca="1" si="556"/>
        <v/>
      </c>
      <c r="AG557" s="31" t="str">
        <f t="shared" ca="1" si="556"/>
        <v/>
      </c>
      <c r="AH557" s="31" t="str">
        <f t="shared" ca="1" si="556"/>
        <v/>
      </c>
      <c r="AI557" s="31" t="str">
        <f t="shared" ca="1" si="556"/>
        <v/>
      </c>
      <c r="AJ557" s="31" t="str">
        <f t="shared" ca="1" si="556"/>
        <v/>
      </c>
      <c r="AK557" s="31" t="e">
        <f>IF(#REF!=" ","",IF(#REF!="","",CONCATENATE($C557," ",#REF!," ",MID(#REF!,10,5))))</f>
        <v>#REF!</v>
      </c>
      <c r="AL557" s="31" t="str">
        <f t="shared" ca="1" si="520"/>
        <v/>
      </c>
      <c r="AM557" s="31" t="str">
        <f t="shared" si="520"/>
        <v/>
      </c>
      <c r="AN557" s="32" t="str">
        <f t="shared" ca="1" si="517"/>
        <v>Самойлов</v>
      </c>
      <c r="AO557" s="32" t="str">
        <f t="shared" ca="1" si="547"/>
        <v/>
      </c>
      <c r="AP557" s="32" t="str">
        <f t="shared" ca="1" si="547"/>
        <v/>
      </c>
      <c r="AQ557" s="32" t="str">
        <f t="shared" ca="1" si="547"/>
        <v/>
      </c>
      <c r="AR557" s="32" t="str">
        <f t="shared" ca="1" si="547"/>
        <v/>
      </c>
      <c r="AS557" s="32" t="str">
        <f t="shared" ca="1" si="547"/>
        <v/>
      </c>
      <c r="AT557" s="32" t="str">
        <f t="shared" ca="1" si="543"/>
        <v/>
      </c>
      <c r="AU557" s="32" t="str">
        <f t="shared" ca="1" si="543"/>
        <v/>
      </c>
      <c r="AV557" s="32" t="e">
        <f t="shared" si="543"/>
        <v>#REF!</v>
      </c>
      <c r="AW557" s="32" t="str">
        <f t="shared" ca="1" si="543"/>
        <v/>
      </c>
      <c r="AX557" s="32" t="str">
        <f t="shared" si="543"/>
        <v/>
      </c>
      <c r="AZ557" s="17" t="str">
        <f t="shared" ca="1" si="548"/>
        <v/>
      </c>
      <c r="BA557" s="17" t="str">
        <f t="shared" ca="1" si="548"/>
        <v/>
      </c>
      <c r="BB557" s="17" t="str">
        <f t="shared" ca="1" si="548"/>
        <v/>
      </c>
      <c r="BC557" s="17" t="str">
        <f t="shared" ca="1" si="548"/>
        <v/>
      </c>
      <c r="BD557" s="17" t="str">
        <f t="shared" ca="1" si="548"/>
        <v/>
      </c>
      <c r="BE557" s="17" t="str">
        <f t="shared" ca="1" si="544"/>
        <v/>
      </c>
      <c r="BF557" s="17" t="str">
        <f t="shared" ca="1" si="544"/>
        <v/>
      </c>
      <c r="BG557" s="17" t="e">
        <f t="shared" si="544"/>
        <v>#REF!</v>
      </c>
      <c r="BH557" s="17" t="str">
        <f t="shared" ca="1" si="544"/>
        <v/>
      </c>
      <c r="BI557" s="17" t="str">
        <f t="shared" si="544"/>
        <v/>
      </c>
    </row>
    <row r="558" spans="1:61" s="13" customFormat="1" ht="23.25" customHeight="1" x14ac:dyDescent="0.2">
      <c r="A558" s="1">
        <f ca="1">IF(COUNTIF($D558:$L558," ")=10,"",IF(VLOOKUP(MAX($A$1:A557),$A$1:C557,3,FALSE)=0,"",MAX($A$1:A557)+1))</f>
        <v>558</v>
      </c>
      <c r="C558" s="2"/>
      <c r="D558" s="23"/>
      <c r="E558" s="23"/>
      <c r="F558" s="23"/>
      <c r="G558" s="23"/>
      <c r="H558" s="23"/>
      <c r="I558" s="23"/>
      <c r="J558" s="23"/>
      <c r="K558" s="23"/>
      <c r="L558" s="23"/>
      <c r="M558" s="25"/>
      <c r="O558" s="16"/>
      <c r="P558" s="16"/>
      <c r="R558" s="30"/>
      <c r="S558" s="30"/>
      <c r="T558" s="30"/>
      <c r="U558" s="30"/>
      <c r="V558" s="30"/>
      <c r="W558" s="30"/>
      <c r="X558" s="30"/>
      <c r="Y558" s="30"/>
      <c r="Z558" s="30"/>
      <c r="AA558" s="30"/>
      <c r="AB558" s="30"/>
      <c r="AD558" s="31"/>
      <c r="AE558" s="31"/>
      <c r="AF558" s="31"/>
      <c r="AG558" s="31"/>
      <c r="AH558" s="31"/>
      <c r="AI558" s="31"/>
      <c r="AJ558" s="31"/>
      <c r="AK558" s="31"/>
      <c r="AL558" s="31"/>
      <c r="AM558" s="31"/>
      <c r="AN558" s="32" t="str">
        <f t="shared" si="517"/>
        <v/>
      </c>
      <c r="AO558" s="32" t="str">
        <f t="shared" si="547"/>
        <v/>
      </c>
      <c r="AP558" s="32" t="str">
        <f t="shared" si="547"/>
        <v/>
      </c>
      <c r="AQ558" s="32" t="str">
        <f t="shared" si="547"/>
        <v/>
      </c>
      <c r="AR558" s="32" t="str">
        <f t="shared" si="547"/>
        <v/>
      </c>
      <c r="AS558" s="32" t="str">
        <f t="shared" si="547"/>
        <v/>
      </c>
      <c r="AT558" s="32" t="str">
        <f t="shared" si="543"/>
        <v/>
      </c>
      <c r="AU558" s="32" t="str">
        <f t="shared" si="543"/>
        <v/>
      </c>
      <c r="AV558" s="32" t="str">
        <f t="shared" si="543"/>
        <v/>
      </c>
      <c r="AW558" s="32" t="str">
        <f t="shared" si="543"/>
        <v/>
      </c>
      <c r="AX558" s="32" t="str">
        <f t="shared" si="543"/>
        <v/>
      </c>
      <c r="AZ558" s="17" t="str">
        <f t="shared" si="548"/>
        <v/>
      </c>
      <c r="BA558" s="17" t="str">
        <f t="shared" si="548"/>
        <v/>
      </c>
      <c r="BB558" s="17" t="str">
        <f t="shared" si="548"/>
        <v/>
      </c>
      <c r="BC558" s="17" t="str">
        <f t="shared" si="548"/>
        <v/>
      </c>
      <c r="BD558" s="17" t="str">
        <f t="shared" si="548"/>
        <v/>
      </c>
      <c r="BE558" s="17" t="str">
        <f t="shared" si="544"/>
        <v/>
      </c>
      <c r="BF558" s="17" t="str">
        <f t="shared" si="544"/>
        <v/>
      </c>
      <c r="BG558" s="17" t="str">
        <f t="shared" si="544"/>
        <v/>
      </c>
      <c r="BH558" s="17" t="str">
        <f t="shared" si="544"/>
        <v/>
      </c>
      <c r="BI558" s="17" t="str">
        <f t="shared" si="544"/>
        <v/>
      </c>
    </row>
    <row r="559" spans="1:61" s="13" customFormat="1" ht="23.25" customHeight="1" x14ac:dyDescent="0.2">
      <c r="A559" s="1">
        <f ca="1">IF(COUNTIF($D560:$L566," ")=70,"",MAX($A$1:A558)+1)</f>
        <v>559</v>
      </c>
      <c r="B559" s="2" t="str">
        <f>IF($C559="","",$C559)</f>
        <v>Сержанова К.И.</v>
      </c>
      <c r="C559" s="3" t="str">
        <f>IF(ISERROR(VLOOKUP((ROW()-1)/9+1,'[1]Преподавательский состав'!$A$2:$B$181,2,FALSE)),"",VLOOKUP((ROW()-1)/9+1,'[1]Преподавательский состав'!$A$2:$B$181,2,FALSE))</f>
        <v>Сержанова К.И.</v>
      </c>
      <c r="D559" s="3" t="str">
        <f>IF($C559="","",T(" 8.00"))</f>
        <v xml:space="preserve"> 8.00</v>
      </c>
      <c r="E559" s="3" t="str">
        <f>IF($C559="","",T(" 9.40"))</f>
        <v xml:space="preserve"> 9.40</v>
      </c>
      <c r="F559" s="3" t="str">
        <f>IF($C559="","",T("11.20"))</f>
        <v>11.20</v>
      </c>
      <c r="G559" s="4" t="str">
        <f>IF($C559="","",T(""))</f>
        <v/>
      </c>
      <c r="H559" s="3" t="str">
        <f>IF($C559="","",T("13.30"))</f>
        <v>13.30</v>
      </c>
      <c r="I559" s="3" t="str">
        <f>IF($C559="","",T("15.10"))</f>
        <v>15.10</v>
      </c>
      <c r="J559" s="3" t="str">
        <f>IF($C559="","",T("17.00"))</f>
        <v>17.00</v>
      </c>
      <c r="K559" s="3" t="str">
        <f>IF($C559="","",T("18.40"))</f>
        <v>18.40</v>
      </c>
      <c r="L559" s="3"/>
      <c r="M559" s="25"/>
      <c r="O559" s="16"/>
      <c r="P559" s="16"/>
      <c r="R559" s="30"/>
      <c r="S559" s="30"/>
      <c r="T559" s="30"/>
      <c r="U559" s="30"/>
      <c r="V559" s="30"/>
      <c r="W559" s="30"/>
      <c r="X559" s="30"/>
      <c r="Y559" s="30"/>
      <c r="Z559" s="30"/>
      <c r="AA559" s="30"/>
      <c r="AB559" s="30"/>
      <c r="AD559" s="31"/>
      <c r="AE559" s="31"/>
      <c r="AF559" s="31"/>
      <c r="AG559" s="31"/>
      <c r="AH559" s="31"/>
      <c r="AI559" s="31"/>
      <c r="AJ559" s="31"/>
      <c r="AK559" s="31"/>
      <c r="AL559" s="31"/>
      <c r="AM559" s="31"/>
      <c r="AN559" s="32" t="str">
        <f t="shared" si="517"/>
        <v/>
      </c>
      <c r="AO559" s="32" t="str">
        <f t="shared" si="547"/>
        <v/>
      </c>
      <c r="AP559" s="32" t="str">
        <f t="shared" si="547"/>
        <v/>
      </c>
      <c r="AQ559" s="32" t="str">
        <f t="shared" si="547"/>
        <v/>
      </c>
      <c r="AR559" s="32" t="str">
        <f t="shared" si="547"/>
        <v/>
      </c>
      <c r="AS559" s="32" t="str">
        <f t="shared" si="547"/>
        <v/>
      </c>
      <c r="AT559" s="32" t="str">
        <f t="shared" si="543"/>
        <v/>
      </c>
      <c r="AU559" s="32" t="str">
        <f t="shared" si="543"/>
        <v/>
      </c>
      <c r="AV559" s="32" t="str">
        <f t="shared" si="543"/>
        <v/>
      </c>
      <c r="AW559" s="32" t="str">
        <f t="shared" si="543"/>
        <v/>
      </c>
      <c r="AX559" s="32" t="str">
        <f t="shared" si="543"/>
        <v/>
      </c>
      <c r="AZ559" s="17" t="str">
        <f t="shared" si="548"/>
        <v/>
      </c>
      <c r="BA559" s="17" t="str">
        <f t="shared" si="548"/>
        <v/>
      </c>
      <c r="BB559" s="17" t="str">
        <f t="shared" si="548"/>
        <v/>
      </c>
      <c r="BC559" s="17" t="str">
        <f t="shared" si="548"/>
        <v/>
      </c>
      <c r="BD559" s="17" t="str">
        <f t="shared" si="548"/>
        <v/>
      </c>
      <c r="BE559" s="17" t="str">
        <f t="shared" si="544"/>
        <v/>
      </c>
      <c r="BF559" s="17" t="str">
        <f t="shared" si="544"/>
        <v/>
      </c>
      <c r="BG559" s="17" t="str">
        <f t="shared" si="544"/>
        <v/>
      </c>
      <c r="BH559" s="17" t="str">
        <f t="shared" si="544"/>
        <v/>
      </c>
      <c r="BI559" s="17" t="str">
        <f t="shared" si="544"/>
        <v/>
      </c>
    </row>
    <row r="560" spans="1:61" s="13" customFormat="1" ht="23.25" customHeight="1" x14ac:dyDescent="0.2">
      <c r="A560" s="1">
        <f ca="1">IF(COUNTIF($D560:$L560," ")=10,"",IF(VLOOKUP(MAX($A$1:A559),$A$1:C559,3,FALSE)=0,"",MAX($A$1:A559)+1))</f>
        <v>560</v>
      </c>
      <c r="B560" s="13" t="str">
        <f>$B559</f>
        <v>Сержанова К.И.</v>
      </c>
      <c r="C560" s="2" t="str">
        <f ca="1">IF($B560="","",$R$2)</f>
        <v>Пн 23.11.20</v>
      </c>
      <c r="D560" s="14" t="str">
        <f t="shared" ref="D560:K560" ca="1" si="563">IF($B560&gt;"",IF(ISERROR(SEARCH($B560,S$2))," ",MID(S$2,FIND("%курс ",S$2,FIND($B560,S$2))+6,7)&amp;"
("&amp;MID(S$2,FIND("ауд.",S$2,FIND($B560,S$2))+4,FIND("№",S$2,FIND("ауд.",S$2,FIND($B560,S$2)))-(FIND("ауд.",S$2,FIND($B560,S$2))+4))&amp;")"),"")</f>
        <v xml:space="preserve"> </v>
      </c>
      <c r="E560" s="14" t="str">
        <f t="shared" ca="1" si="563"/>
        <v xml:space="preserve"> </v>
      </c>
      <c r="F560" s="14" t="str">
        <f t="shared" ca="1" si="563"/>
        <v xml:space="preserve"> </v>
      </c>
      <c r="G560" s="14" t="str">
        <f t="shared" ca="1" si="563"/>
        <v xml:space="preserve"> </v>
      </c>
      <c r="H560" s="14" t="str">
        <f t="shared" ca="1" si="563"/>
        <v xml:space="preserve"> </v>
      </c>
      <c r="I560" s="14" t="str">
        <f t="shared" ca="1" si="563"/>
        <v xml:space="preserve"> </v>
      </c>
      <c r="J560" s="14" t="str">
        <f t="shared" ca="1" si="563"/>
        <v xml:space="preserve"> </v>
      </c>
      <c r="K560" s="14" t="str">
        <f t="shared" ca="1" si="563"/>
        <v xml:space="preserve"> </v>
      </c>
      <c r="L560" s="14"/>
      <c r="M560" s="25"/>
      <c r="O560" s="16"/>
      <c r="P560" s="16"/>
      <c r="R560" s="30"/>
      <c r="S560" s="30"/>
      <c r="T560" s="30"/>
      <c r="U560" s="30"/>
      <c r="V560" s="30"/>
      <c r="W560" s="30"/>
      <c r="X560" s="30"/>
      <c r="Y560" s="30"/>
      <c r="Z560" s="30"/>
      <c r="AA560" s="30"/>
      <c r="AB560" s="30"/>
      <c r="AD560" s="31" t="str">
        <f t="shared" ref="AD560:AJ566" ca="1" si="564">IF(D560=" ","",IF(D560="","",CONCATENATE($C560," ",D$1," ",MID(D560,10,5))))</f>
        <v/>
      </c>
      <c r="AE560" s="31" t="str">
        <f t="shared" ca="1" si="564"/>
        <v/>
      </c>
      <c r="AF560" s="31" t="str">
        <f t="shared" ca="1" si="564"/>
        <v/>
      </c>
      <c r="AG560" s="31" t="str">
        <f t="shared" ca="1" si="564"/>
        <v/>
      </c>
      <c r="AH560" s="31" t="str">
        <f t="shared" ca="1" si="564"/>
        <v/>
      </c>
      <c r="AI560" s="31" t="str">
        <f t="shared" ca="1" si="564"/>
        <v/>
      </c>
      <c r="AJ560" s="31" t="str">
        <f t="shared" ca="1" si="564"/>
        <v/>
      </c>
      <c r="AK560" s="31" t="e">
        <f>IF(#REF!=" ","",IF(#REF!="","",CONCATENATE($C560," ",#REF!," ",MID(#REF!,10,5))))</f>
        <v>#REF!</v>
      </c>
      <c r="AL560" s="31" t="str">
        <f t="shared" ca="1" si="520"/>
        <v/>
      </c>
      <c r="AM560" s="31" t="str">
        <f t="shared" si="520"/>
        <v/>
      </c>
      <c r="AN560" s="32" t="str">
        <f t="shared" ca="1" si="517"/>
        <v>Сержанова</v>
      </c>
      <c r="AO560" s="32" t="str">
        <f t="shared" ca="1" si="547"/>
        <v/>
      </c>
      <c r="AP560" s="32" t="str">
        <f t="shared" ca="1" si="547"/>
        <v/>
      </c>
      <c r="AQ560" s="32" t="str">
        <f t="shared" ca="1" si="547"/>
        <v/>
      </c>
      <c r="AR560" s="32" t="str">
        <f t="shared" ca="1" si="547"/>
        <v/>
      </c>
      <c r="AS560" s="32" t="str">
        <f t="shared" ca="1" si="547"/>
        <v/>
      </c>
      <c r="AT560" s="32" t="str">
        <f t="shared" ca="1" si="543"/>
        <v/>
      </c>
      <c r="AU560" s="32" t="str">
        <f t="shared" ca="1" si="543"/>
        <v/>
      </c>
      <c r="AV560" s="32" t="e">
        <f t="shared" si="543"/>
        <v>#REF!</v>
      </c>
      <c r="AW560" s="32" t="str">
        <f t="shared" ca="1" si="543"/>
        <v/>
      </c>
      <c r="AX560" s="32" t="str">
        <f t="shared" si="543"/>
        <v/>
      </c>
      <c r="AZ560" s="17" t="str">
        <f t="shared" ca="1" si="548"/>
        <v/>
      </c>
      <c r="BA560" s="17" t="str">
        <f t="shared" ca="1" si="548"/>
        <v/>
      </c>
      <c r="BB560" s="17" t="str">
        <f t="shared" ca="1" si="548"/>
        <v/>
      </c>
      <c r="BC560" s="17" t="str">
        <f t="shared" ca="1" si="548"/>
        <v/>
      </c>
      <c r="BD560" s="17" t="str">
        <f t="shared" ca="1" si="548"/>
        <v/>
      </c>
      <c r="BE560" s="17" t="str">
        <f t="shared" ca="1" si="544"/>
        <v/>
      </c>
      <c r="BF560" s="17" t="str">
        <f t="shared" ca="1" si="544"/>
        <v/>
      </c>
      <c r="BG560" s="17" t="e">
        <f t="shared" si="544"/>
        <v>#REF!</v>
      </c>
      <c r="BH560" s="17" t="str">
        <f t="shared" ca="1" si="544"/>
        <v/>
      </c>
      <c r="BI560" s="17" t="str">
        <f t="shared" si="544"/>
        <v/>
      </c>
    </row>
    <row r="561" spans="1:61" s="13" customFormat="1" ht="23.25" customHeight="1" x14ac:dyDescent="0.2">
      <c r="A561" s="1">
        <f ca="1">IF(COUNTIF($D561:$L561," ")=10,"",IF(VLOOKUP(MAX($A$1:A560),$A$1:C560,3,FALSE)=0,"",MAX($A$1:A560)+1))</f>
        <v>561</v>
      </c>
      <c r="B561" s="13" t="str">
        <f>$B559</f>
        <v>Сержанова К.И.</v>
      </c>
      <c r="C561" s="2" t="str">
        <f ca="1">IF($B561="","",$R$3)</f>
        <v>Вт 24.11.20</v>
      </c>
      <c r="D561" s="14" t="str">
        <f t="shared" ref="D561:K561" ca="1" si="565">IF($B561&gt;"",IF(ISERROR(SEARCH($B561,S$3))," ",MID(S$3,FIND("%курс ",S$3,FIND($B561,S$3))+6,7)&amp;"
("&amp;MID(S$3,FIND("ауд.",S$3,FIND($B561,S$3))+4,FIND("№",S$3,FIND("ауд.",S$3,FIND($B561,S$3)))-(FIND("ауд.",S$3,FIND($B561,S$3))+4))&amp;")"),"")</f>
        <v xml:space="preserve"> </v>
      </c>
      <c r="E561" s="14" t="str">
        <f t="shared" ca="1" si="565"/>
        <v>П -9 -2
(ДОТ)</v>
      </c>
      <c r="F561" s="14" t="str">
        <f t="shared" ca="1" si="565"/>
        <v>П -9 -2
(ДОТ)</v>
      </c>
      <c r="G561" s="14" t="str">
        <f t="shared" ca="1" si="565"/>
        <v xml:space="preserve"> </v>
      </c>
      <c r="H561" s="14" t="str">
        <f t="shared" ca="1" si="565"/>
        <v>П -9 -2
(ДОТ)</v>
      </c>
      <c r="I561" s="14" t="str">
        <f t="shared" ca="1" si="565"/>
        <v>СА -9-2
(ДОТ)</v>
      </c>
      <c r="J561" s="14" t="str">
        <f t="shared" ca="1" si="565"/>
        <v>СА -9-2
(ДОТ)</v>
      </c>
      <c r="K561" s="14" t="str">
        <f t="shared" ca="1" si="565"/>
        <v xml:space="preserve"> </v>
      </c>
      <c r="L561" s="14"/>
      <c r="M561" s="25"/>
      <c r="O561" s="16"/>
      <c r="P561" s="16"/>
      <c r="R561" s="30"/>
      <c r="S561" s="30"/>
      <c r="T561" s="30"/>
      <c r="U561" s="30"/>
      <c r="V561" s="30"/>
      <c r="W561" s="30"/>
      <c r="X561" s="30"/>
      <c r="Y561" s="30"/>
      <c r="Z561" s="30"/>
      <c r="AA561" s="30"/>
      <c r="AB561" s="30"/>
      <c r="AD561" s="31" t="str">
        <f t="shared" ca="1" si="564"/>
        <v/>
      </c>
      <c r="AE561" s="31" t="str">
        <f t="shared" ca="1" si="564"/>
        <v>Вт 24.11.20  9.40 ДОТ)</v>
      </c>
      <c r="AF561" s="31" t="str">
        <f t="shared" ca="1" si="564"/>
        <v>Вт 24.11.20 11.20 ДОТ)</v>
      </c>
      <c r="AG561" s="31" t="str">
        <f t="shared" ca="1" si="564"/>
        <v/>
      </c>
      <c r="AH561" s="31" t="str">
        <f t="shared" ca="1" si="564"/>
        <v>Вт 24.11.20 13.30 ДОТ)</v>
      </c>
      <c r="AI561" s="31" t="str">
        <f t="shared" ca="1" si="564"/>
        <v>Вт 24.11.20 15.10 ДОТ)</v>
      </c>
      <c r="AJ561" s="31" t="str">
        <f t="shared" ca="1" si="564"/>
        <v>Вт 24.11.20 17.00 ДОТ)</v>
      </c>
      <c r="AK561" s="31" t="e">
        <f>IF(#REF!=" ","",IF(#REF!="","",CONCATENATE($C561," ",#REF!," ",MID(#REF!,10,5))))</f>
        <v>#REF!</v>
      </c>
      <c r="AL561" s="31" t="str">
        <f t="shared" ca="1" si="520"/>
        <v/>
      </c>
      <c r="AM561" s="31" t="str">
        <f t="shared" si="520"/>
        <v/>
      </c>
      <c r="AN561" s="32" t="str">
        <f t="shared" ca="1" si="517"/>
        <v>Сержанова</v>
      </c>
      <c r="AO561" s="32" t="str">
        <f t="shared" ca="1" si="547"/>
        <v/>
      </c>
      <c r="AP561" s="32" t="str">
        <f t="shared" ca="1" si="547"/>
        <v>Вт 24.11.20  9.40 ДОТ) Сержанова</v>
      </c>
      <c r="AQ561" s="32" t="str">
        <f t="shared" ca="1" si="547"/>
        <v>Вт 24.11.20 11.20 ДОТ) Сержанова</v>
      </c>
      <c r="AR561" s="32" t="str">
        <f t="shared" ca="1" si="547"/>
        <v/>
      </c>
      <c r="AS561" s="32" t="str">
        <f t="shared" ca="1" si="547"/>
        <v>Вт 24.11.20 13.30 ДОТ) Сержанова</v>
      </c>
      <c r="AT561" s="32" t="str">
        <f t="shared" ca="1" si="543"/>
        <v>Вт 24.11.20 15.10 ДОТ) Сержанова</v>
      </c>
      <c r="AU561" s="32" t="str">
        <f t="shared" ca="1" si="543"/>
        <v>Вт 24.11.20 17.00 ДОТ) Сержанова</v>
      </c>
      <c r="AV561" s="32" t="e">
        <f t="shared" si="543"/>
        <v>#REF!</v>
      </c>
      <c r="AW561" s="32" t="str">
        <f t="shared" ca="1" si="543"/>
        <v/>
      </c>
      <c r="AX561" s="32" t="str">
        <f t="shared" si="543"/>
        <v/>
      </c>
      <c r="AZ561" s="17" t="str">
        <f t="shared" ca="1" si="548"/>
        <v/>
      </c>
      <c r="BA561" s="17">
        <f t="shared" ca="1" si="548"/>
        <v>561</v>
      </c>
      <c r="BB561" s="17">
        <f t="shared" ca="1" si="548"/>
        <v>561</v>
      </c>
      <c r="BC561" s="17" t="str">
        <f t="shared" ca="1" si="548"/>
        <v/>
      </c>
      <c r="BD561" s="17">
        <f t="shared" ca="1" si="548"/>
        <v>561</v>
      </c>
      <c r="BE561" s="17">
        <f t="shared" ca="1" si="544"/>
        <v>561</v>
      </c>
      <c r="BF561" s="17">
        <f t="shared" ca="1" si="544"/>
        <v>561</v>
      </c>
      <c r="BG561" s="17" t="e">
        <f t="shared" si="544"/>
        <v>#REF!</v>
      </c>
      <c r="BH561" s="17" t="str">
        <f t="shared" ca="1" si="544"/>
        <v/>
      </c>
      <c r="BI561" s="17" t="str">
        <f t="shared" si="544"/>
        <v/>
      </c>
    </row>
    <row r="562" spans="1:61" s="13" customFormat="1" ht="23.25" customHeight="1" x14ac:dyDescent="0.2">
      <c r="A562" s="1">
        <f ca="1">IF(COUNTIF($D562:$L562," ")=10,"",IF(VLOOKUP(MAX($A$1:A561),$A$1:C561,3,FALSE)=0,"",MAX($A$1:A561)+1))</f>
        <v>562</v>
      </c>
      <c r="B562" s="13" t="str">
        <f>$B559</f>
        <v>Сержанова К.И.</v>
      </c>
      <c r="C562" s="2" t="str">
        <f ca="1">IF($B562="","",$R$4)</f>
        <v>Ср 25.11.20</v>
      </c>
      <c r="D562" s="14" t="str">
        <f t="shared" ref="D562:K562" ca="1" si="566">IF($B562&gt;"",IF(ISERROR(SEARCH($B562,S$4))," ",MID(S$4,FIND("%курс ",S$4,FIND($B562,S$4))+6,7)&amp;"
("&amp;MID(S$4,FIND("ауд.",S$4,FIND($B562,S$4))+4,FIND("№",S$4,FIND("ауд.",S$4,FIND($B562,S$4)))-(FIND("ауд.",S$4,FIND($B562,S$4))+4))&amp;")"),"")</f>
        <v xml:space="preserve"> </v>
      </c>
      <c r="E562" s="14" t="str">
        <f t="shared" ca="1" si="566"/>
        <v xml:space="preserve"> </v>
      </c>
      <c r="F562" s="14" t="str">
        <f t="shared" ca="1" si="566"/>
        <v xml:space="preserve"> </v>
      </c>
      <c r="G562" s="14" t="str">
        <f t="shared" ca="1" si="566"/>
        <v xml:space="preserve"> </v>
      </c>
      <c r="H562" s="14" t="str">
        <f t="shared" ca="1" si="566"/>
        <v xml:space="preserve"> </v>
      </c>
      <c r="I562" s="14" t="str">
        <f t="shared" ca="1" si="566"/>
        <v xml:space="preserve"> </v>
      </c>
      <c r="J562" s="14" t="str">
        <f t="shared" ca="1" si="566"/>
        <v xml:space="preserve"> </v>
      </c>
      <c r="K562" s="14" t="str">
        <f t="shared" ca="1" si="566"/>
        <v xml:space="preserve"> </v>
      </c>
      <c r="L562" s="14"/>
      <c r="M562" s="17"/>
      <c r="O562" s="16"/>
      <c r="P562" s="16"/>
      <c r="R562" s="30"/>
      <c r="S562" s="30"/>
      <c r="T562" s="30"/>
      <c r="U562" s="30"/>
      <c r="V562" s="30"/>
      <c r="W562" s="30"/>
      <c r="X562" s="30"/>
      <c r="Y562" s="30"/>
      <c r="Z562" s="30"/>
      <c r="AA562" s="30"/>
      <c r="AB562" s="30"/>
      <c r="AD562" s="31" t="str">
        <f t="shared" ca="1" si="564"/>
        <v/>
      </c>
      <c r="AE562" s="31" t="str">
        <f t="shared" ca="1" si="564"/>
        <v/>
      </c>
      <c r="AF562" s="31" t="str">
        <f t="shared" ca="1" si="564"/>
        <v/>
      </c>
      <c r="AG562" s="31" t="str">
        <f t="shared" ca="1" si="564"/>
        <v/>
      </c>
      <c r="AH562" s="31" t="str">
        <f t="shared" ca="1" si="564"/>
        <v/>
      </c>
      <c r="AI562" s="31" t="str">
        <f t="shared" ca="1" si="564"/>
        <v/>
      </c>
      <c r="AJ562" s="31" t="str">
        <f t="shared" ca="1" si="564"/>
        <v/>
      </c>
      <c r="AK562" s="31" t="e">
        <f>IF(#REF!=" ","",IF(#REF!="","",CONCATENATE($C562," ",#REF!," ",MID(#REF!,10,5))))</f>
        <v>#REF!</v>
      </c>
      <c r="AL562" s="31" t="str">
        <f t="shared" ca="1" si="520"/>
        <v/>
      </c>
      <c r="AM562" s="31" t="str">
        <f t="shared" si="520"/>
        <v/>
      </c>
      <c r="AN562" s="32" t="str">
        <f t="shared" ca="1" si="517"/>
        <v>Сержанова</v>
      </c>
      <c r="AO562" s="32" t="str">
        <f t="shared" ca="1" si="547"/>
        <v/>
      </c>
      <c r="AP562" s="32" t="str">
        <f t="shared" ca="1" si="547"/>
        <v/>
      </c>
      <c r="AQ562" s="32" t="str">
        <f t="shared" ca="1" si="547"/>
        <v/>
      </c>
      <c r="AR562" s="32" t="str">
        <f t="shared" ca="1" si="547"/>
        <v/>
      </c>
      <c r="AS562" s="32" t="str">
        <f t="shared" ca="1" si="547"/>
        <v/>
      </c>
      <c r="AT562" s="32" t="str">
        <f t="shared" ca="1" si="543"/>
        <v/>
      </c>
      <c r="AU562" s="32" t="str">
        <f t="shared" ca="1" si="543"/>
        <v/>
      </c>
      <c r="AV562" s="32" t="e">
        <f t="shared" si="543"/>
        <v>#REF!</v>
      </c>
      <c r="AW562" s="32" t="str">
        <f t="shared" ca="1" si="543"/>
        <v/>
      </c>
      <c r="AX562" s="32" t="str">
        <f t="shared" si="543"/>
        <v/>
      </c>
      <c r="AZ562" s="17" t="str">
        <f t="shared" ca="1" si="548"/>
        <v/>
      </c>
      <c r="BA562" s="17" t="str">
        <f t="shared" ca="1" si="548"/>
        <v/>
      </c>
      <c r="BB562" s="17" t="str">
        <f t="shared" ca="1" si="548"/>
        <v/>
      </c>
      <c r="BC562" s="17" t="str">
        <f t="shared" ca="1" si="548"/>
        <v/>
      </c>
      <c r="BD562" s="17" t="str">
        <f t="shared" ca="1" si="548"/>
        <v/>
      </c>
      <c r="BE562" s="17" t="str">
        <f t="shared" ca="1" si="544"/>
        <v/>
      </c>
      <c r="BF562" s="17" t="str">
        <f t="shared" ca="1" si="544"/>
        <v/>
      </c>
      <c r="BG562" s="17" t="e">
        <f t="shared" si="544"/>
        <v>#REF!</v>
      </c>
      <c r="BH562" s="17" t="str">
        <f t="shared" ca="1" si="544"/>
        <v/>
      </c>
      <c r="BI562" s="17" t="str">
        <f t="shared" si="544"/>
        <v/>
      </c>
    </row>
    <row r="563" spans="1:61" s="13" customFormat="1" ht="23.25" customHeight="1" x14ac:dyDescent="0.2">
      <c r="A563" s="1">
        <f ca="1">IF(COUNTIF($D563:$L563," ")=10,"",IF(VLOOKUP(MAX($A$1:A562),$A$1:C562,3,FALSE)=0,"",MAX($A$1:A562)+1))</f>
        <v>563</v>
      </c>
      <c r="B563" s="13" t="str">
        <f>$B559</f>
        <v>Сержанова К.И.</v>
      </c>
      <c r="C563" s="2" t="str">
        <f ca="1">IF($B563="","",$R$5)</f>
        <v>Чт 26.11.20</v>
      </c>
      <c r="D563" s="23" t="str">
        <f t="shared" ref="D563:K563" ca="1" si="567">IF($B563&gt;"",IF(ISERROR(SEARCH($B563,S$5))," ",MID(S$5,FIND("%курс ",S$5,FIND($B563,S$5))+6,7)&amp;"
("&amp;MID(S$5,FIND("ауд.",S$5,FIND($B563,S$5))+4,FIND("№",S$5,FIND("ауд.",S$5,FIND($B563,S$5)))-(FIND("ауд.",S$5,FIND($B563,S$5))+4))&amp;")"),"")</f>
        <v xml:space="preserve"> </v>
      </c>
      <c r="E563" s="23" t="str">
        <f t="shared" ca="1" si="567"/>
        <v xml:space="preserve"> </v>
      </c>
      <c r="F563" s="23" t="str">
        <f t="shared" ca="1" si="567"/>
        <v>П -9 -2
(ДОТ)</v>
      </c>
      <c r="G563" s="23" t="str">
        <f t="shared" ca="1" si="567"/>
        <v xml:space="preserve"> </v>
      </c>
      <c r="H563" s="23" t="str">
        <f t="shared" ca="1" si="567"/>
        <v>П -9 -2
(ДОТ)</v>
      </c>
      <c r="I563" s="23" t="str">
        <f t="shared" ca="1" si="567"/>
        <v>СА -9-2
(ДОТ)</v>
      </c>
      <c r="J563" s="23" t="str">
        <f t="shared" ca="1" si="567"/>
        <v>П -9 -2
(ДОТ)</v>
      </c>
      <c r="K563" s="23" t="str">
        <f t="shared" ca="1" si="567"/>
        <v>П -9 -2
(ДОТ)</v>
      </c>
      <c r="L563" s="23"/>
      <c r="M563" s="25"/>
      <c r="O563" s="16"/>
      <c r="P563" s="16"/>
      <c r="R563" s="30"/>
      <c r="S563" s="30"/>
      <c r="T563" s="30"/>
      <c r="U563" s="30"/>
      <c r="V563" s="30"/>
      <c r="W563" s="30"/>
      <c r="X563" s="30"/>
      <c r="Y563" s="30"/>
      <c r="Z563" s="30"/>
      <c r="AA563" s="30"/>
      <c r="AB563" s="30"/>
      <c r="AD563" s="31" t="str">
        <f t="shared" ca="1" si="564"/>
        <v/>
      </c>
      <c r="AE563" s="31" t="str">
        <f t="shared" ca="1" si="564"/>
        <v/>
      </c>
      <c r="AF563" s="31" t="str">
        <f t="shared" ca="1" si="564"/>
        <v>Чт 26.11.20 11.20 ДОТ)</v>
      </c>
      <c r="AG563" s="31" t="str">
        <f t="shared" ca="1" si="564"/>
        <v/>
      </c>
      <c r="AH563" s="31" t="str">
        <f t="shared" ca="1" si="564"/>
        <v>Чт 26.11.20 13.30 ДОТ)</v>
      </c>
      <c r="AI563" s="31" t="str">
        <f t="shared" ca="1" si="564"/>
        <v>Чт 26.11.20 15.10 ДОТ)</v>
      </c>
      <c r="AJ563" s="31" t="str">
        <f t="shared" ca="1" si="564"/>
        <v>Чт 26.11.20 17.00 ДОТ)</v>
      </c>
      <c r="AK563" s="31" t="e">
        <f>IF(#REF!=" ","",IF(#REF!="","",CONCATENATE($C563," ",#REF!," ",MID(#REF!,10,5))))</f>
        <v>#REF!</v>
      </c>
      <c r="AL563" s="31" t="str">
        <f t="shared" ca="1" si="520"/>
        <v>Чт 26.11.20 18.40 ДОТ)</v>
      </c>
      <c r="AM563" s="31" t="str">
        <f t="shared" si="520"/>
        <v/>
      </c>
      <c r="AN563" s="32" t="str">
        <f t="shared" ca="1" si="517"/>
        <v>Сержанова</v>
      </c>
      <c r="AO563" s="32" t="str">
        <f t="shared" ca="1" si="547"/>
        <v/>
      </c>
      <c r="AP563" s="32" t="str">
        <f t="shared" ca="1" si="547"/>
        <v/>
      </c>
      <c r="AQ563" s="32" t="str">
        <f t="shared" ca="1" si="547"/>
        <v>Чт 26.11.20 11.20 ДОТ) Сержанова</v>
      </c>
      <c r="AR563" s="32" t="str">
        <f t="shared" ca="1" si="547"/>
        <v/>
      </c>
      <c r="AS563" s="32" t="str">
        <f t="shared" ca="1" si="547"/>
        <v>Чт 26.11.20 13.30 ДОТ) Сержанова</v>
      </c>
      <c r="AT563" s="32" t="str">
        <f t="shared" ca="1" si="543"/>
        <v>Чт 26.11.20 15.10 ДОТ) Сержанова</v>
      </c>
      <c r="AU563" s="32" t="str">
        <f t="shared" ca="1" si="543"/>
        <v>Чт 26.11.20 17.00 ДОТ) Сержанова</v>
      </c>
      <c r="AV563" s="32" t="e">
        <f t="shared" si="543"/>
        <v>#REF!</v>
      </c>
      <c r="AW563" s="32" t="str">
        <f t="shared" ca="1" si="543"/>
        <v>Чт 26.11.20 18.40 ДОТ) Сержанова</v>
      </c>
      <c r="AX563" s="32" t="str">
        <f t="shared" si="543"/>
        <v/>
      </c>
      <c r="AZ563" s="17" t="str">
        <f t="shared" ca="1" si="548"/>
        <v/>
      </c>
      <c r="BA563" s="17" t="str">
        <f t="shared" ca="1" si="548"/>
        <v/>
      </c>
      <c r="BB563" s="17">
        <f t="shared" ca="1" si="548"/>
        <v>563</v>
      </c>
      <c r="BC563" s="17" t="str">
        <f t="shared" ca="1" si="548"/>
        <v/>
      </c>
      <c r="BD563" s="17">
        <f t="shared" ca="1" si="548"/>
        <v>563</v>
      </c>
      <c r="BE563" s="17">
        <f t="shared" ca="1" si="544"/>
        <v>563</v>
      </c>
      <c r="BF563" s="17">
        <f t="shared" ca="1" si="544"/>
        <v>563</v>
      </c>
      <c r="BG563" s="17" t="e">
        <f t="shared" si="544"/>
        <v>#REF!</v>
      </c>
      <c r="BH563" s="17">
        <f t="shared" ca="1" si="544"/>
        <v>563</v>
      </c>
      <c r="BI563" s="17" t="str">
        <f t="shared" si="544"/>
        <v/>
      </c>
    </row>
    <row r="564" spans="1:61" s="13" customFormat="1" ht="23.25" customHeight="1" x14ac:dyDescent="0.2">
      <c r="A564" s="1">
        <f ca="1">IF(COUNTIF($D564:$L564," ")=10,"",IF(VLOOKUP(MAX($A$1:A563),$A$1:C563,3,FALSE)=0,"",MAX($A$1:A563)+1))</f>
        <v>564</v>
      </c>
      <c r="B564" s="13" t="str">
        <f>$B559</f>
        <v>Сержанова К.И.</v>
      </c>
      <c r="C564" s="2" t="str">
        <f ca="1">IF($B564="","",$R$6)</f>
        <v>Пт 27.11.20</v>
      </c>
      <c r="D564" s="23" t="str">
        <f t="shared" ref="D564:K564" ca="1" si="568">IF($B564&gt;"",IF(ISERROR(SEARCH($B564,S$6))," ",MID(S$6,FIND("%курс ",S$6,FIND($B564,S$6))+6,7)&amp;"
("&amp;MID(S$6,FIND("ауд.",S$6,FIND($B564,S$6))+4,FIND("№",S$6,FIND("ауд.",S$6,FIND($B564,S$6)))-(FIND("ауд.",S$6,FIND($B564,S$6))+4))&amp;")"),"")</f>
        <v xml:space="preserve"> </v>
      </c>
      <c r="E564" s="23" t="str">
        <f t="shared" ca="1" si="568"/>
        <v>П -9 -2
(ДОТ)</v>
      </c>
      <c r="F564" s="23" t="str">
        <f t="shared" ca="1" si="568"/>
        <v xml:space="preserve"> </v>
      </c>
      <c r="G564" s="23" t="str">
        <f t="shared" ca="1" si="568"/>
        <v xml:space="preserve"> </v>
      </c>
      <c r="H564" s="23" t="str">
        <f t="shared" ca="1" si="568"/>
        <v>П -9 -2
(ДОТ)</v>
      </c>
      <c r="I564" s="23" t="str">
        <f t="shared" ca="1" si="568"/>
        <v>СА -9-2
(ДОТ)</v>
      </c>
      <c r="J564" s="23" t="str">
        <f t="shared" ca="1" si="568"/>
        <v>СА -9-2
(ДОТ)</v>
      </c>
      <c r="K564" s="23" t="str">
        <f t="shared" ca="1" si="568"/>
        <v>П -9 -2
(ДОТ)</v>
      </c>
      <c r="L564" s="23"/>
      <c r="M564" s="25"/>
      <c r="O564" s="16"/>
      <c r="P564" s="16"/>
      <c r="R564" s="30"/>
      <c r="S564" s="30"/>
      <c r="T564" s="30"/>
      <c r="U564" s="30"/>
      <c r="V564" s="30"/>
      <c r="W564" s="30"/>
      <c r="X564" s="30"/>
      <c r="Y564" s="30"/>
      <c r="Z564" s="30"/>
      <c r="AA564" s="30"/>
      <c r="AB564" s="30"/>
      <c r="AD564" s="31" t="str">
        <f t="shared" ca="1" si="564"/>
        <v/>
      </c>
      <c r="AE564" s="31" t="str">
        <f t="shared" ca="1" si="564"/>
        <v>Пт 27.11.20  9.40 ДОТ)</v>
      </c>
      <c r="AF564" s="31" t="str">
        <f t="shared" ca="1" si="564"/>
        <v/>
      </c>
      <c r="AG564" s="31" t="str">
        <f t="shared" ca="1" si="564"/>
        <v/>
      </c>
      <c r="AH564" s="31" t="str">
        <f t="shared" ca="1" si="564"/>
        <v>Пт 27.11.20 13.30 ДОТ)</v>
      </c>
      <c r="AI564" s="31" t="str">
        <f t="shared" ca="1" si="564"/>
        <v>Пт 27.11.20 15.10 ДОТ)</v>
      </c>
      <c r="AJ564" s="31" t="str">
        <f t="shared" ca="1" si="564"/>
        <v>Пт 27.11.20 17.00 ДОТ)</v>
      </c>
      <c r="AK564" s="31" t="e">
        <f>IF(#REF!=" ","",IF(#REF!="","",CONCATENATE($C564," ",#REF!," ",MID(#REF!,10,5))))</f>
        <v>#REF!</v>
      </c>
      <c r="AL564" s="31" t="str">
        <f t="shared" ca="1" si="520"/>
        <v>Пт 27.11.20 18.40 ДОТ)</v>
      </c>
      <c r="AM564" s="31" t="str">
        <f t="shared" si="520"/>
        <v/>
      </c>
      <c r="AN564" s="32" t="str">
        <f t="shared" ca="1" si="517"/>
        <v>Сержанова</v>
      </c>
      <c r="AO564" s="32" t="str">
        <f t="shared" ca="1" si="547"/>
        <v/>
      </c>
      <c r="AP564" s="32" t="str">
        <f t="shared" ca="1" si="547"/>
        <v>Пт 27.11.20  9.40 ДОТ) Сержанова</v>
      </c>
      <c r="AQ564" s="32" t="str">
        <f t="shared" ca="1" si="547"/>
        <v/>
      </c>
      <c r="AR564" s="32" t="str">
        <f t="shared" ca="1" si="547"/>
        <v/>
      </c>
      <c r="AS564" s="32" t="str">
        <f t="shared" ca="1" si="547"/>
        <v>Пт 27.11.20 13.30 ДОТ) Сержанова</v>
      </c>
      <c r="AT564" s="32" t="str">
        <f t="shared" ca="1" si="543"/>
        <v>Пт 27.11.20 15.10 ДОТ) Сержанова</v>
      </c>
      <c r="AU564" s="32" t="str">
        <f t="shared" ca="1" si="543"/>
        <v>Пт 27.11.20 17.00 ДОТ) Сержанова</v>
      </c>
      <c r="AV564" s="32" t="e">
        <f t="shared" si="543"/>
        <v>#REF!</v>
      </c>
      <c r="AW564" s="32" t="str">
        <f t="shared" ca="1" si="543"/>
        <v>Пт 27.11.20 18.40 ДОТ) Сержанова</v>
      </c>
      <c r="AX564" s="32" t="str">
        <f t="shared" si="543"/>
        <v/>
      </c>
      <c r="AZ564" s="17" t="str">
        <f t="shared" ca="1" si="548"/>
        <v/>
      </c>
      <c r="BA564" s="17">
        <f t="shared" ca="1" si="548"/>
        <v>564</v>
      </c>
      <c r="BB564" s="17" t="str">
        <f t="shared" ca="1" si="548"/>
        <v/>
      </c>
      <c r="BC564" s="17" t="str">
        <f t="shared" ca="1" si="548"/>
        <v/>
      </c>
      <c r="BD564" s="17">
        <f t="shared" ca="1" si="548"/>
        <v>564</v>
      </c>
      <c r="BE564" s="17">
        <f t="shared" ca="1" si="544"/>
        <v>564</v>
      </c>
      <c r="BF564" s="17">
        <f t="shared" ca="1" si="544"/>
        <v>564</v>
      </c>
      <c r="BG564" s="17" t="e">
        <f t="shared" si="544"/>
        <v>#REF!</v>
      </c>
      <c r="BH564" s="17">
        <f t="shared" ca="1" si="544"/>
        <v>564</v>
      </c>
      <c r="BI564" s="17" t="str">
        <f t="shared" si="544"/>
        <v/>
      </c>
    </row>
    <row r="565" spans="1:61" s="13" customFormat="1" ht="23.25" customHeight="1" x14ac:dyDescent="0.2">
      <c r="A565" s="1">
        <f ca="1">IF(COUNTIF($D565:$L565," ")=10,"",IF(VLOOKUP(MAX($A$1:A564),$A$1:C564,3,FALSE)=0,"",MAX($A$1:A564)+1))</f>
        <v>565</v>
      </c>
      <c r="B565" s="13" t="str">
        <f>$B559</f>
        <v>Сержанова К.И.</v>
      </c>
      <c r="C565" s="2" t="str">
        <f ca="1">IF($B565="","",$R$7)</f>
        <v>Сб 28.11.20</v>
      </c>
      <c r="D565" s="23" t="str">
        <f t="shared" ref="D565:K565" ca="1" si="569">IF($B565&gt;"",IF(ISERROR(SEARCH($B565,S$7))," ",MID(S$7,FIND("%курс ",S$7,FIND($B565,S$7))+6,7)&amp;"
("&amp;MID(S$7,FIND("ауд.",S$7,FIND($B565,S$7))+4,FIND("№",S$7,FIND("ауд.",S$7,FIND($B565,S$7)))-(FIND("ауд.",S$7,FIND($B565,S$7))+4))&amp;")"),"")</f>
        <v xml:space="preserve"> </v>
      </c>
      <c r="E565" s="23" t="str">
        <f t="shared" ca="1" si="569"/>
        <v xml:space="preserve"> </v>
      </c>
      <c r="F565" s="23" t="str">
        <f t="shared" ca="1" si="569"/>
        <v xml:space="preserve"> </v>
      </c>
      <c r="G565" s="23" t="str">
        <f t="shared" ca="1" si="569"/>
        <v xml:space="preserve"> </v>
      </c>
      <c r="H565" s="23" t="str">
        <f t="shared" ca="1" si="569"/>
        <v xml:space="preserve"> </v>
      </c>
      <c r="I565" s="23" t="str">
        <f t="shared" ca="1" si="569"/>
        <v xml:space="preserve"> </v>
      </c>
      <c r="J565" s="23" t="str">
        <f t="shared" ca="1" si="569"/>
        <v xml:space="preserve"> </v>
      </c>
      <c r="K565" s="23" t="str">
        <f t="shared" ca="1" si="569"/>
        <v xml:space="preserve"> </v>
      </c>
      <c r="L565" s="23"/>
      <c r="M565" s="25"/>
      <c r="O565" s="16"/>
      <c r="P565" s="16"/>
      <c r="R565" s="30"/>
      <c r="S565" s="30"/>
      <c r="T565" s="30"/>
      <c r="U565" s="30"/>
      <c r="V565" s="30"/>
      <c r="W565" s="30"/>
      <c r="X565" s="30"/>
      <c r="Y565" s="30"/>
      <c r="Z565" s="30"/>
      <c r="AA565" s="30"/>
      <c r="AB565" s="30"/>
      <c r="AD565" s="31" t="str">
        <f t="shared" ca="1" si="564"/>
        <v/>
      </c>
      <c r="AE565" s="31" t="str">
        <f t="shared" ca="1" si="564"/>
        <v/>
      </c>
      <c r="AF565" s="31" t="str">
        <f t="shared" ca="1" si="564"/>
        <v/>
      </c>
      <c r="AG565" s="31" t="str">
        <f t="shared" ca="1" si="564"/>
        <v/>
      </c>
      <c r="AH565" s="31" t="str">
        <f t="shared" ca="1" si="564"/>
        <v/>
      </c>
      <c r="AI565" s="31" t="str">
        <f t="shared" ca="1" si="564"/>
        <v/>
      </c>
      <c r="AJ565" s="31" t="str">
        <f t="shared" ca="1" si="564"/>
        <v/>
      </c>
      <c r="AK565" s="31" t="e">
        <f>IF(#REF!=" ","",IF(#REF!="","",CONCATENATE($C565," ",#REF!," ",MID(#REF!,10,5))))</f>
        <v>#REF!</v>
      </c>
      <c r="AL565" s="31" t="str">
        <f t="shared" ca="1" si="520"/>
        <v/>
      </c>
      <c r="AM565" s="31" t="str">
        <f t="shared" si="520"/>
        <v/>
      </c>
      <c r="AN565" s="32" t="str">
        <f t="shared" ca="1" si="517"/>
        <v>Сержанова</v>
      </c>
      <c r="AO565" s="32" t="str">
        <f t="shared" ca="1" si="547"/>
        <v/>
      </c>
      <c r="AP565" s="32" t="str">
        <f t="shared" ca="1" si="547"/>
        <v/>
      </c>
      <c r="AQ565" s="32" t="str">
        <f t="shared" ca="1" si="547"/>
        <v/>
      </c>
      <c r="AR565" s="32" t="str">
        <f t="shared" ca="1" si="547"/>
        <v/>
      </c>
      <c r="AS565" s="32" t="str">
        <f t="shared" ca="1" si="547"/>
        <v/>
      </c>
      <c r="AT565" s="32" t="str">
        <f t="shared" ca="1" si="543"/>
        <v/>
      </c>
      <c r="AU565" s="32" t="str">
        <f t="shared" ca="1" si="543"/>
        <v/>
      </c>
      <c r="AV565" s="32" t="e">
        <f t="shared" si="543"/>
        <v>#REF!</v>
      </c>
      <c r="AW565" s="32" t="str">
        <f t="shared" ca="1" si="543"/>
        <v/>
      </c>
      <c r="AX565" s="32" t="str">
        <f t="shared" si="543"/>
        <v/>
      </c>
      <c r="AZ565" s="17" t="str">
        <f t="shared" ca="1" si="548"/>
        <v/>
      </c>
      <c r="BA565" s="17" t="str">
        <f t="shared" ca="1" si="548"/>
        <v/>
      </c>
      <c r="BB565" s="17" t="str">
        <f t="shared" ca="1" si="548"/>
        <v/>
      </c>
      <c r="BC565" s="17" t="str">
        <f t="shared" ca="1" si="548"/>
        <v/>
      </c>
      <c r="BD565" s="17" t="str">
        <f t="shared" ca="1" si="548"/>
        <v/>
      </c>
      <c r="BE565" s="17" t="str">
        <f t="shared" ca="1" si="544"/>
        <v/>
      </c>
      <c r="BF565" s="17" t="str">
        <f t="shared" ca="1" si="544"/>
        <v/>
      </c>
      <c r="BG565" s="17" t="e">
        <f t="shared" si="544"/>
        <v>#REF!</v>
      </c>
      <c r="BH565" s="17" t="str">
        <f t="shared" ca="1" si="544"/>
        <v/>
      </c>
      <c r="BI565" s="17" t="str">
        <f t="shared" si="544"/>
        <v/>
      </c>
    </row>
    <row r="566" spans="1:61" s="13" customFormat="1" ht="23.25" customHeight="1" x14ac:dyDescent="0.2">
      <c r="A566" s="1">
        <f ca="1">IF(COUNTIF($D566:$L566," ")=10,"",IF(VLOOKUP(MAX($A$1:A565),$A$1:C565,3,FALSE)=0,"",MAX($A$1:A565)+1))</f>
        <v>566</v>
      </c>
      <c r="B566" s="13" t="str">
        <f>$B559</f>
        <v>Сержанова К.И.</v>
      </c>
      <c r="C566" s="2" t="str">
        <f ca="1">IF($B566="","",$R$8)</f>
        <v>Вс 29.11.20</v>
      </c>
      <c r="D566" s="23" t="str">
        <f t="shared" ref="D566:K566" ca="1" si="570">IF($B566&gt;"",IF(ISERROR(SEARCH($B566,S$8))," ",MID(S$8,FIND("%курс ",S$8,FIND($B566,S$8))+6,7)&amp;"
("&amp;MID(S$8,FIND("ауд.",S$8,FIND($B566,S$8))+4,FIND("№",S$8,FIND("ауд.",S$8,FIND($B566,S$8)))-(FIND("ауд.",S$8,FIND($B566,S$8))+4))&amp;")"),"")</f>
        <v xml:space="preserve"> </v>
      </c>
      <c r="E566" s="23" t="str">
        <f t="shared" ca="1" si="570"/>
        <v xml:space="preserve"> </v>
      </c>
      <c r="F566" s="23" t="str">
        <f t="shared" ca="1" si="570"/>
        <v xml:space="preserve"> </v>
      </c>
      <c r="G566" s="23" t="str">
        <f t="shared" ca="1" si="570"/>
        <v xml:space="preserve"> </v>
      </c>
      <c r="H566" s="23" t="str">
        <f t="shared" ca="1" si="570"/>
        <v xml:space="preserve"> </v>
      </c>
      <c r="I566" s="23" t="str">
        <f t="shared" ca="1" si="570"/>
        <v xml:space="preserve"> </v>
      </c>
      <c r="J566" s="23" t="str">
        <f t="shared" ca="1" si="570"/>
        <v xml:space="preserve"> </v>
      </c>
      <c r="K566" s="23" t="str">
        <f t="shared" ca="1" si="570"/>
        <v xml:space="preserve"> </v>
      </c>
      <c r="L566" s="23"/>
      <c r="M566" s="25"/>
      <c r="O566" s="16"/>
      <c r="P566" s="16"/>
      <c r="R566" s="30"/>
      <c r="S566" s="30"/>
      <c r="T566" s="30"/>
      <c r="U566" s="30"/>
      <c r="V566" s="30"/>
      <c r="W566" s="30"/>
      <c r="X566" s="30"/>
      <c r="Y566" s="30"/>
      <c r="Z566" s="30"/>
      <c r="AA566" s="30"/>
      <c r="AB566" s="30"/>
      <c r="AD566" s="31" t="str">
        <f t="shared" ca="1" si="564"/>
        <v/>
      </c>
      <c r="AE566" s="31" t="str">
        <f t="shared" ca="1" si="564"/>
        <v/>
      </c>
      <c r="AF566" s="31" t="str">
        <f t="shared" ca="1" si="564"/>
        <v/>
      </c>
      <c r="AG566" s="31" t="str">
        <f t="shared" ca="1" si="564"/>
        <v/>
      </c>
      <c r="AH566" s="31" t="str">
        <f t="shared" ca="1" si="564"/>
        <v/>
      </c>
      <c r="AI566" s="31" t="str">
        <f t="shared" ca="1" si="564"/>
        <v/>
      </c>
      <c r="AJ566" s="31" t="str">
        <f t="shared" ca="1" si="564"/>
        <v/>
      </c>
      <c r="AK566" s="31" t="e">
        <f>IF(#REF!=" ","",IF(#REF!="","",CONCATENATE($C566," ",#REF!," ",MID(#REF!,10,5))))</f>
        <v>#REF!</v>
      </c>
      <c r="AL566" s="31" t="str">
        <f t="shared" ca="1" si="520"/>
        <v/>
      </c>
      <c r="AM566" s="31" t="str">
        <f t="shared" si="520"/>
        <v/>
      </c>
      <c r="AN566" s="32" t="str">
        <f t="shared" ca="1" si="517"/>
        <v>Сержанова</v>
      </c>
      <c r="AO566" s="32" t="str">
        <f t="shared" ca="1" si="547"/>
        <v/>
      </c>
      <c r="AP566" s="32" t="str">
        <f t="shared" ca="1" si="547"/>
        <v/>
      </c>
      <c r="AQ566" s="32" t="str">
        <f t="shared" ca="1" si="547"/>
        <v/>
      </c>
      <c r="AR566" s="32" t="str">
        <f t="shared" ca="1" si="547"/>
        <v/>
      </c>
      <c r="AS566" s="32" t="str">
        <f t="shared" ca="1" si="547"/>
        <v/>
      </c>
      <c r="AT566" s="32" t="str">
        <f t="shared" ca="1" si="543"/>
        <v/>
      </c>
      <c r="AU566" s="32" t="str">
        <f t="shared" ca="1" si="543"/>
        <v/>
      </c>
      <c r="AV566" s="32" t="e">
        <f t="shared" si="543"/>
        <v>#REF!</v>
      </c>
      <c r="AW566" s="32" t="str">
        <f t="shared" ca="1" si="543"/>
        <v/>
      </c>
      <c r="AX566" s="32" t="str">
        <f t="shared" si="543"/>
        <v/>
      </c>
      <c r="AZ566" s="17" t="str">
        <f t="shared" ca="1" si="548"/>
        <v/>
      </c>
      <c r="BA566" s="17" t="str">
        <f t="shared" ca="1" si="548"/>
        <v/>
      </c>
      <c r="BB566" s="17" t="str">
        <f t="shared" ca="1" si="548"/>
        <v/>
      </c>
      <c r="BC566" s="17" t="str">
        <f t="shared" ca="1" si="548"/>
        <v/>
      </c>
      <c r="BD566" s="17" t="str">
        <f t="shared" ca="1" si="548"/>
        <v/>
      </c>
      <c r="BE566" s="17" t="str">
        <f t="shared" ca="1" si="544"/>
        <v/>
      </c>
      <c r="BF566" s="17" t="str">
        <f t="shared" ca="1" si="544"/>
        <v/>
      </c>
      <c r="BG566" s="17" t="e">
        <f t="shared" si="544"/>
        <v>#REF!</v>
      </c>
      <c r="BH566" s="17" t="str">
        <f t="shared" ca="1" si="544"/>
        <v/>
      </c>
      <c r="BI566" s="17" t="str">
        <f t="shared" si="544"/>
        <v/>
      </c>
    </row>
    <row r="567" spans="1:61" s="13" customFormat="1" ht="23.25" customHeight="1" x14ac:dyDescent="0.2">
      <c r="A567" s="1">
        <f ca="1">IF(COUNTIF($D567:$L567," ")=10,"",IF(VLOOKUP(MAX($A$1:A566),$A$1:C566,3,FALSE)=0,"",MAX($A$1:A566)+1))</f>
        <v>567</v>
      </c>
      <c r="C567" s="2"/>
      <c r="D567" s="23"/>
      <c r="E567" s="23"/>
      <c r="F567" s="23"/>
      <c r="G567" s="23"/>
      <c r="H567" s="23"/>
      <c r="I567" s="23"/>
      <c r="J567" s="23"/>
      <c r="K567" s="23"/>
      <c r="L567" s="23"/>
      <c r="M567" s="25"/>
      <c r="O567" s="16"/>
      <c r="P567" s="16"/>
      <c r="R567" s="30"/>
      <c r="S567" s="30"/>
      <c r="T567" s="30"/>
      <c r="U567" s="30"/>
      <c r="V567" s="30"/>
      <c r="W567" s="30"/>
      <c r="X567" s="30"/>
      <c r="Y567" s="30"/>
      <c r="Z567" s="30"/>
      <c r="AA567" s="30"/>
      <c r="AB567" s="30"/>
      <c r="AD567" s="31"/>
      <c r="AE567" s="31"/>
      <c r="AF567" s="31"/>
      <c r="AG567" s="31"/>
      <c r="AH567" s="31"/>
      <c r="AI567" s="31"/>
      <c r="AJ567" s="31"/>
      <c r="AK567" s="31"/>
      <c r="AL567" s="31"/>
      <c r="AM567" s="31"/>
      <c r="AN567" s="32" t="str">
        <f t="shared" si="517"/>
        <v/>
      </c>
      <c r="AO567" s="32" t="str">
        <f t="shared" si="547"/>
        <v/>
      </c>
      <c r="AP567" s="32" t="str">
        <f t="shared" si="547"/>
        <v/>
      </c>
      <c r="AQ567" s="32" t="str">
        <f t="shared" si="547"/>
        <v/>
      </c>
      <c r="AR567" s="32" t="str">
        <f t="shared" si="547"/>
        <v/>
      </c>
      <c r="AS567" s="32" t="str">
        <f t="shared" si="547"/>
        <v/>
      </c>
      <c r="AT567" s="32" t="str">
        <f t="shared" si="543"/>
        <v/>
      </c>
      <c r="AU567" s="32" t="str">
        <f t="shared" si="543"/>
        <v/>
      </c>
      <c r="AV567" s="32" t="str">
        <f t="shared" si="543"/>
        <v/>
      </c>
      <c r="AW567" s="32" t="str">
        <f t="shared" si="543"/>
        <v/>
      </c>
      <c r="AX567" s="32" t="str">
        <f t="shared" si="543"/>
        <v/>
      </c>
      <c r="AZ567" s="17" t="str">
        <f t="shared" si="548"/>
        <v/>
      </c>
      <c r="BA567" s="17" t="str">
        <f t="shared" si="548"/>
        <v/>
      </c>
      <c r="BB567" s="17" t="str">
        <f t="shared" si="548"/>
        <v/>
      </c>
      <c r="BC567" s="17" t="str">
        <f t="shared" si="548"/>
        <v/>
      </c>
      <c r="BD567" s="17" t="str">
        <f t="shared" si="548"/>
        <v/>
      </c>
      <c r="BE567" s="17" t="str">
        <f t="shared" si="544"/>
        <v/>
      </c>
      <c r="BF567" s="17" t="str">
        <f t="shared" si="544"/>
        <v/>
      </c>
      <c r="BG567" s="17" t="str">
        <f t="shared" si="544"/>
        <v/>
      </c>
      <c r="BH567" s="17" t="str">
        <f t="shared" si="544"/>
        <v/>
      </c>
      <c r="BI567" s="17" t="str">
        <f t="shared" si="544"/>
        <v/>
      </c>
    </row>
    <row r="568" spans="1:61" s="13" customFormat="1" ht="23.25" customHeight="1" x14ac:dyDescent="0.2">
      <c r="A568" s="1">
        <f ca="1">IF(COUNTIF($D569:$L575," ")=70,"",MAX($A$1:A567)+1)</f>
        <v>568</v>
      </c>
      <c r="B568" s="2" t="str">
        <f>IF($C568="","",$C568)</f>
        <v>Соболева Н.А.</v>
      </c>
      <c r="C568" s="3" t="str">
        <f>IF(ISERROR(VLOOKUP((ROW()-1)/9+1,'[1]Преподавательский состав'!$A$2:$B$181,2,FALSE)),"",VLOOKUP((ROW()-1)/9+1,'[1]Преподавательский состав'!$A$2:$B$181,2,FALSE))</f>
        <v>Соболева Н.А.</v>
      </c>
      <c r="D568" s="3" t="str">
        <f>IF($C568="","",T(" 8.00"))</f>
        <v xml:space="preserve"> 8.00</v>
      </c>
      <c r="E568" s="3" t="str">
        <f>IF($C568="","",T(" 9.40"))</f>
        <v xml:space="preserve"> 9.40</v>
      </c>
      <c r="F568" s="3" t="str">
        <f>IF($C568="","",T("11.20"))</f>
        <v>11.20</v>
      </c>
      <c r="G568" s="4" t="str">
        <f>IF($C568="","",T(""))</f>
        <v/>
      </c>
      <c r="H568" s="3" t="str">
        <f>IF($C568="","",T("13.30"))</f>
        <v>13.30</v>
      </c>
      <c r="I568" s="3" t="str">
        <f>IF($C568="","",T("15.10"))</f>
        <v>15.10</v>
      </c>
      <c r="J568" s="3" t="str">
        <f>IF($C568="","",T("17.00"))</f>
        <v>17.00</v>
      </c>
      <c r="K568" s="3" t="str">
        <f>IF($C568="","",T("18.40"))</f>
        <v>18.40</v>
      </c>
      <c r="L568" s="3"/>
      <c r="M568" s="25"/>
      <c r="O568" s="16"/>
      <c r="P568" s="16"/>
      <c r="R568" s="30"/>
      <c r="S568" s="30"/>
      <c r="T568" s="30"/>
      <c r="U568" s="30"/>
      <c r="V568" s="30"/>
      <c r="W568" s="30"/>
      <c r="X568" s="30"/>
      <c r="Y568" s="30"/>
      <c r="Z568" s="30"/>
      <c r="AA568" s="30"/>
      <c r="AB568" s="30"/>
      <c r="AD568" s="31"/>
      <c r="AE568" s="31"/>
      <c r="AF568" s="31"/>
      <c r="AG568" s="31"/>
      <c r="AH568" s="31"/>
      <c r="AI568" s="31"/>
      <c r="AJ568" s="31"/>
      <c r="AK568" s="31"/>
      <c r="AL568" s="31"/>
      <c r="AM568" s="31"/>
      <c r="AN568" s="32" t="str">
        <f t="shared" si="517"/>
        <v/>
      </c>
      <c r="AO568" s="32" t="str">
        <f t="shared" si="547"/>
        <v/>
      </c>
      <c r="AP568" s="32" t="str">
        <f t="shared" si="547"/>
        <v/>
      </c>
      <c r="AQ568" s="32" t="str">
        <f t="shared" si="547"/>
        <v/>
      </c>
      <c r="AR568" s="32" t="str">
        <f t="shared" si="547"/>
        <v/>
      </c>
      <c r="AS568" s="32" t="str">
        <f t="shared" si="547"/>
        <v/>
      </c>
      <c r="AT568" s="32" t="str">
        <f t="shared" si="543"/>
        <v/>
      </c>
      <c r="AU568" s="32" t="str">
        <f t="shared" si="543"/>
        <v/>
      </c>
      <c r="AV568" s="32" t="str">
        <f t="shared" si="543"/>
        <v/>
      </c>
      <c r="AW568" s="32" t="str">
        <f t="shared" si="543"/>
        <v/>
      </c>
      <c r="AX568" s="32" t="str">
        <f t="shared" si="543"/>
        <v/>
      </c>
      <c r="AZ568" s="17" t="str">
        <f t="shared" si="548"/>
        <v/>
      </c>
      <c r="BA568" s="17" t="str">
        <f t="shared" si="548"/>
        <v/>
      </c>
      <c r="BB568" s="17" t="str">
        <f t="shared" si="548"/>
        <v/>
      </c>
      <c r="BC568" s="17" t="str">
        <f t="shared" si="548"/>
        <v/>
      </c>
      <c r="BD568" s="17" t="str">
        <f t="shared" si="548"/>
        <v/>
      </c>
      <c r="BE568" s="17" t="str">
        <f t="shared" si="544"/>
        <v/>
      </c>
      <c r="BF568" s="17" t="str">
        <f t="shared" si="544"/>
        <v/>
      </c>
      <c r="BG568" s="17" t="str">
        <f t="shared" si="544"/>
        <v/>
      </c>
      <c r="BH568" s="17" t="str">
        <f t="shared" si="544"/>
        <v/>
      </c>
      <c r="BI568" s="17" t="str">
        <f t="shared" si="544"/>
        <v/>
      </c>
    </row>
    <row r="569" spans="1:61" s="13" customFormat="1" ht="23.25" customHeight="1" x14ac:dyDescent="0.2">
      <c r="A569" s="1">
        <f ca="1">IF(COUNTIF($D569:$L569," ")=10,"",IF(VLOOKUP(MAX($A$1:A568),$A$1:C568,3,FALSE)=0,"",MAX($A$1:A568)+1))</f>
        <v>569</v>
      </c>
      <c r="B569" s="13" t="str">
        <f>$B568</f>
        <v>Соболева Н.А.</v>
      </c>
      <c r="C569" s="2" t="str">
        <f ca="1">IF($B569="","",$R$2)</f>
        <v>Пн 23.11.20</v>
      </c>
      <c r="D569" s="14" t="str">
        <f t="shared" ref="D569:K569" ca="1" si="571">IF($B569&gt;"",IF(ISERROR(SEARCH($B569,S$2))," ",MID(S$2,FIND("%курс ",S$2,FIND($B569,S$2))+6,7)&amp;"
("&amp;MID(S$2,FIND("ауд.",S$2,FIND($B569,S$2))+4,FIND("№",S$2,FIND("ауд.",S$2,FIND($B569,S$2)))-(FIND("ауд.",S$2,FIND($B569,S$2))+4))&amp;")"),"")</f>
        <v xml:space="preserve"> </v>
      </c>
      <c r="E569" s="14" t="str">
        <f t="shared" ca="1" si="571"/>
        <v xml:space="preserve"> </v>
      </c>
      <c r="F569" s="14" t="str">
        <f t="shared" ca="1" si="571"/>
        <v xml:space="preserve"> </v>
      </c>
      <c r="G569" s="14" t="str">
        <f t="shared" ca="1" si="571"/>
        <v xml:space="preserve"> </v>
      </c>
      <c r="H569" s="14" t="str">
        <f t="shared" ca="1" si="571"/>
        <v xml:space="preserve"> </v>
      </c>
      <c r="I569" s="14" t="str">
        <f t="shared" ca="1" si="571"/>
        <v xml:space="preserve"> </v>
      </c>
      <c r="J569" s="14" t="str">
        <f t="shared" ca="1" si="571"/>
        <v xml:space="preserve"> </v>
      </c>
      <c r="K569" s="14" t="str">
        <f t="shared" ca="1" si="571"/>
        <v xml:space="preserve"> </v>
      </c>
      <c r="L569" s="14"/>
      <c r="M569" s="25"/>
      <c r="O569" s="16"/>
      <c r="P569" s="16"/>
      <c r="R569" s="30"/>
      <c r="S569" s="30"/>
      <c r="T569" s="30"/>
      <c r="U569" s="30"/>
      <c r="V569" s="30"/>
      <c r="W569" s="30"/>
      <c r="X569" s="30"/>
      <c r="Y569" s="30"/>
      <c r="Z569" s="30"/>
      <c r="AA569" s="30"/>
      <c r="AB569" s="30"/>
      <c r="AD569" s="31" t="str">
        <f t="shared" ref="AD569:AJ575" ca="1" si="572">IF(D569=" ","",IF(D569="","",CONCATENATE($C569," ",D$1," ",MID(D569,10,5))))</f>
        <v/>
      </c>
      <c r="AE569" s="31" t="str">
        <f t="shared" ca="1" si="572"/>
        <v/>
      </c>
      <c r="AF569" s="31" t="str">
        <f t="shared" ca="1" si="572"/>
        <v/>
      </c>
      <c r="AG569" s="31" t="str">
        <f t="shared" ca="1" si="572"/>
        <v/>
      </c>
      <c r="AH569" s="31" t="str">
        <f t="shared" ca="1" si="572"/>
        <v/>
      </c>
      <c r="AI569" s="31" t="str">
        <f t="shared" ca="1" si="572"/>
        <v/>
      </c>
      <c r="AJ569" s="31" t="str">
        <f t="shared" ca="1" si="572"/>
        <v/>
      </c>
      <c r="AK569" s="31" t="e">
        <f>IF(#REF!=" ","",IF(#REF!="","",CONCATENATE($C569," ",#REF!," ",MID(#REF!,10,5))))</f>
        <v>#REF!</v>
      </c>
      <c r="AL569" s="31" t="str">
        <f t="shared" ca="1" si="520"/>
        <v/>
      </c>
      <c r="AM569" s="31" t="str">
        <f t="shared" si="520"/>
        <v/>
      </c>
      <c r="AN569" s="32" t="str">
        <f t="shared" ca="1" si="517"/>
        <v>Соболева</v>
      </c>
      <c r="AO569" s="32" t="str">
        <f t="shared" ca="1" si="547"/>
        <v/>
      </c>
      <c r="AP569" s="32" t="str">
        <f t="shared" ca="1" si="547"/>
        <v/>
      </c>
      <c r="AQ569" s="32" t="str">
        <f t="shared" ca="1" si="547"/>
        <v/>
      </c>
      <c r="AR569" s="32" t="str">
        <f t="shared" ca="1" si="547"/>
        <v/>
      </c>
      <c r="AS569" s="32" t="str">
        <f t="shared" ca="1" si="547"/>
        <v/>
      </c>
      <c r="AT569" s="32" t="str">
        <f t="shared" ca="1" si="543"/>
        <v/>
      </c>
      <c r="AU569" s="32" t="str">
        <f t="shared" ca="1" si="543"/>
        <v/>
      </c>
      <c r="AV569" s="32" t="e">
        <f t="shared" si="543"/>
        <v>#REF!</v>
      </c>
      <c r="AW569" s="32" t="str">
        <f t="shared" ca="1" si="543"/>
        <v/>
      </c>
      <c r="AX569" s="32" t="str">
        <f t="shared" si="543"/>
        <v/>
      </c>
      <c r="AZ569" s="17" t="str">
        <f t="shared" ca="1" si="548"/>
        <v/>
      </c>
      <c r="BA569" s="17" t="str">
        <f t="shared" ca="1" si="548"/>
        <v/>
      </c>
      <c r="BB569" s="17" t="str">
        <f t="shared" ca="1" si="548"/>
        <v/>
      </c>
      <c r="BC569" s="17" t="str">
        <f t="shared" ca="1" si="548"/>
        <v/>
      </c>
      <c r="BD569" s="17" t="str">
        <f t="shared" ca="1" si="548"/>
        <v/>
      </c>
      <c r="BE569" s="17" t="str">
        <f t="shared" ca="1" si="544"/>
        <v/>
      </c>
      <c r="BF569" s="17" t="str">
        <f t="shared" ca="1" si="544"/>
        <v/>
      </c>
      <c r="BG569" s="17" t="e">
        <f t="shared" si="544"/>
        <v>#REF!</v>
      </c>
      <c r="BH569" s="17" t="str">
        <f t="shared" ca="1" si="544"/>
        <v/>
      </c>
      <c r="BI569" s="17" t="str">
        <f t="shared" si="544"/>
        <v/>
      </c>
    </row>
    <row r="570" spans="1:61" s="13" customFormat="1" ht="23.25" customHeight="1" x14ac:dyDescent="0.2">
      <c r="A570" s="1">
        <f ca="1">IF(COUNTIF($D570:$L570," ")=10,"",IF(VLOOKUP(MAX($A$1:A569),$A$1:C569,3,FALSE)=0,"",MAX($A$1:A569)+1))</f>
        <v>570</v>
      </c>
      <c r="B570" s="13" t="str">
        <f>$B568</f>
        <v>Соболева Н.А.</v>
      </c>
      <c r="C570" s="2" t="str">
        <f ca="1">IF($B570="","",$R$3)</f>
        <v>Вт 24.11.20</v>
      </c>
      <c r="D570" s="14" t="str">
        <f t="shared" ref="D570:K570" ca="1" si="573">IF($B570&gt;"",IF(ISERROR(SEARCH($B570,S$3))," ",MID(S$3,FIND("%курс ",S$3,FIND($B570,S$3))+6,7)&amp;"
("&amp;MID(S$3,FIND("ауд.",S$3,FIND($B570,S$3))+4,FIND("№",S$3,FIND("ауд.",S$3,FIND($B570,S$3)))-(FIND("ауд.",S$3,FIND($B570,S$3))+4))&amp;")"),"")</f>
        <v xml:space="preserve"> </v>
      </c>
      <c r="E570" s="14" t="str">
        <f t="shared" ca="1" si="573"/>
        <v xml:space="preserve"> </v>
      </c>
      <c r="F570" s="14" t="str">
        <f t="shared" ca="1" si="573"/>
        <v xml:space="preserve"> </v>
      </c>
      <c r="G570" s="14" t="str">
        <f t="shared" ca="1" si="573"/>
        <v xml:space="preserve"> </v>
      </c>
      <c r="H570" s="14" t="str">
        <f t="shared" ca="1" si="573"/>
        <v xml:space="preserve"> </v>
      </c>
      <c r="I570" s="14" t="str">
        <f t="shared" ca="1" si="573"/>
        <v xml:space="preserve"> </v>
      </c>
      <c r="J570" s="14" t="str">
        <f t="shared" ca="1" si="573"/>
        <v xml:space="preserve"> </v>
      </c>
      <c r="K570" s="14" t="str">
        <f t="shared" ca="1" si="573"/>
        <v xml:space="preserve"> </v>
      </c>
      <c r="L570" s="14"/>
      <c r="M570" s="17"/>
      <c r="O570" s="16"/>
      <c r="P570" s="16"/>
      <c r="R570" s="30"/>
      <c r="S570" s="30"/>
      <c r="T570" s="30"/>
      <c r="U570" s="30"/>
      <c r="V570" s="30"/>
      <c r="W570" s="30"/>
      <c r="X570" s="30"/>
      <c r="Y570" s="30"/>
      <c r="Z570" s="30"/>
      <c r="AA570" s="30"/>
      <c r="AB570" s="30"/>
      <c r="AD570" s="31" t="str">
        <f t="shared" ca="1" si="572"/>
        <v/>
      </c>
      <c r="AE570" s="31" t="str">
        <f t="shared" ca="1" si="572"/>
        <v/>
      </c>
      <c r="AF570" s="31" t="str">
        <f t="shared" ca="1" si="572"/>
        <v/>
      </c>
      <c r="AG570" s="31" t="str">
        <f t="shared" ca="1" si="572"/>
        <v/>
      </c>
      <c r="AH570" s="31" t="str">
        <f t="shared" ca="1" si="572"/>
        <v/>
      </c>
      <c r="AI570" s="31" t="str">
        <f t="shared" ca="1" si="572"/>
        <v/>
      </c>
      <c r="AJ570" s="31" t="str">
        <f t="shared" ca="1" si="572"/>
        <v/>
      </c>
      <c r="AK570" s="31" t="e">
        <f>IF(#REF!=" ","",IF(#REF!="","",CONCATENATE($C570," ",#REF!," ",MID(#REF!,10,5))))</f>
        <v>#REF!</v>
      </c>
      <c r="AL570" s="31" t="str">
        <f t="shared" ca="1" si="520"/>
        <v/>
      </c>
      <c r="AM570" s="31" t="str">
        <f t="shared" si="520"/>
        <v/>
      </c>
      <c r="AN570" s="32" t="str">
        <f t="shared" ca="1" si="517"/>
        <v>Соболева</v>
      </c>
      <c r="AO570" s="32" t="str">
        <f t="shared" ca="1" si="547"/>
        <v/>
      </c>
      <c r="AP570" s="32" t="str">
        <f t="shared" ca="1" si="547"/>
        <v/>
      </c>
      <c r="AQ570" s="32" t="str">
        <f t="shared" ca="1" si="547"/>
        <v/>
      </c>
      <c r="AR570" s="32" t="str">
        <f t="shared" ca="1" si="547"/>
        <v/>
      </c>
      <c r="AS570" s="32" t="str">
        <f t="shared" ca="1" si="547"/>
        <v/>
      </c>
      <c r="AT570" s="32" t="str">
        <f t="shared" ca="1" si="543"/>
        <v/>
      </c>
      <c r="AU570" s="32" t="str">
        <f t="shared" ca="1" si="543"/>
        <v/>
      </c>
      <c r="AV570" s="32" t="e">
        <f t="shared" si="543"/>
        <v>#REF!</v>
      </c>
      <c r="AW570" s="32" t="str">
        <f t="shared" ca="1" si="543"/>
        <v/>
      </c>
      <c r="AX570" s="32" t="str">
        <f t="shared" si="543"/>
        <v/>
      </c>
      <c r="AZ570" s="17" t="str">
        <f t="shared" ca="1" si="548"/>
        <v/>
      </c>
      <c r="BA570" s="17" t="str">
        <f t="shared" ca="1" si="548"/>
        <v/>
      </c>
      <c r="BB570" s="17" t="str">
        <f t="shared" ca="1" si="548"/>
        <v/>
      </c>
      <c r="BC570" s="17" t="str">
        <f t="shared" ca="1" si="548"/>
        <v/>
      </c>
      <c r="BD570" s="17" t="str">
        <f t="shared" ca="1" si="548"/>
        <v/>
      </c>
      <c r="BE570" s="17" t="str">
        <f t="shared" ca="1" si="544"/>
        <v/>
      </c>
      <c r="BF570" s="17" t="str">
        <f t="shared" ca="1" si="544"/>
        <v/>
      </c>
      <c r="BG570" s="17" t="e">
        <f t="shared" si="544"/>
        <v>#REF!</v>
      </c>
      <c r="BH570" s="17" t="str">
        <f t="shared" ca="1" si="544"/>
        <v/>
      </c>
      <c r="BI570" s="17" t="str">
        <f t="shared" si="544"/>
        <v/>
      </c>
    </row>
    <row r="571" spans="1:61" s="13" customFormat="1" ht="23.25" customHeight="1" x14ac:dyDescent="0.2">
      <c r="A571" s="1">
        <f ca="1">IF(COUNTIF($D571:$L571," ")=10,"",IF(VLOOKUP(MAX($A$1:A570),$A$1:C570,3,FALSE)=0,"",MAX($A$1:A570)+1))</f>
        <v>571</v>
      </c>
      <c r="B571" s="13" t="str">
        <f>$B568</f>
        <v>Соболева Н.А.</v>
      </c>
      <c r="C571" s="2" t="str">
        <f ca="1">IF($B571="","",$R$4)</f>
        <v>Ср 25.11.20</v>
      </c>
      <c r="D571" s="14" t="str">
        <f t="shared" ref="D571:K571" ca="1" si="574">IF($B571&gt;"",IF(ISERROR(SEARCH($B571,S$4))," ",MID(S$4,FIND("%курс ",S$4,FIND($B571,S$4))+6,7)&amp;"
("&amp;MID(S$4,FIND("ауд.",S$4,FIND($B571,S$4))+4,FIND("№",S$4,FIND("ауд.",S$4,FIND($B571,S$4)))-(FIND("ауд.",S$4,FIND($B571,S$4))+4))&amp;")"),"")</f>
        <v xml:space="preserve"> </v>
      </c>
      <c r="E571" s="14" t="str">
        <f t="shared" ca="1" si="574"/>
        <v xml:space="preserve"> </v>
      </c>
      <c r="F571" s="14" t="str">
        <f t="shared" ca="1" si="574"/>
        <v xml:space="preserve"> </v>
      </c>
      <c r="G571" s="14" t="str">
        <f t="shared" ca="1" si="574"/>
        <v xml:space="preserve"> </v>
      </c>
      <c r="H571" s="14" t="str">
        <f t="shared" ca="1" si="574"/>
        <v xml:space="preserve"> </v>
      </c>
      <c r="I571" s="14" t="str">
        <f t="shared" ca="1" si="574"/>
        <v xml:space="preserve"> </v>
      </c>
      <c r="J571" s="14" t="str">
        <f t="shared" ca="1" si="574"/>
        <v xml:space="preserve"> </v>
      </c>
      <c r="K571" s="14" t="str">
        <f t="shared" ca="1" si="574"/>
        <v xml:space="preserve"> </v>
      </c>
      <c r="L571" s="14"/>
      <c r="M571" s="25"/>
      <c r="O571" s="16"/>
      <c r="P571" s="16"/>
      <c r="R571" s="30"/>
      <c r="S571" s="30"/>
      <c r="T571" s="30"/>
      <c r="U571" s="30"/>
      <c r="V571" s="30"/>
      <c r="W571" s="30"/>
      <c r="X571" s="30"/>
      <c r="Y571" s="30"/>
      <c r="Z571" s="30"/>
      <c r="AA571" s="30"/>
      <c r="AB571" s="30"/>
      <c r="AD571" s="31" t="str">
        <f t="shared" ca="1" si="572"/>
        <v/>
      </c>
      <c r="AE571" s="31" t="str">
        <f t="shared" ca="1" si="572"/>
        <v/>
      </c>
      <c r="AF571" s="31" t="str">
        <f t="shared" ca="1" si="572"/>
        <v/>
      </c>
      <c r="AG571" s="31" t="str">
        <f t="shared" ca="1" si="572"/>
        <v/>
      </c>
      <c r="AH571" s="31" t="str">
        <f t="shared" ca="1" si="572"/>
        <v/>
      </c>
      <c r="AI571" s="31" t="str">
        <f t="shared" ca="1" si="572"/>
        <v/>
      </c>
      <c r="AJ571" s="31" t="str">
        <f t="shared" ca="1" si="572"/>
        <v/>
      </c>
      <c r="AK571" s="31" t="e">
        <f>IF(#REF!=" ","",IF(#REF!="","",CONCATENATE($C571," ",#REF!," ",MID(#REF!,10,5))))</f>
        <v>#REF!</v>
      </c>
      <c r="AL571" s="31" t="str">
        <f t="shared" ca="1" si="520"/>
        <v/>
      </c>
      <c r="AM571" s="31" t="str">
        <f t="shared" si="520"/>
        <v/>
      </c>
      <c r="AN571" s="32" t="str">
        <f t="shared" ca="1" si="517"/>
        <v>Соболева</v>
      </c>
      <c r="AO571" s="32" t="str">
        <f t="shared" ca="1" si="547"/>
        <v/>
      </c>
      <c r="AP571" s="32" t="str">
        <f t="shared" ca="1" si="547"/>
        <v/>
      </c>
      <c r="AQ571" s="32" t="str">
        <f t="shared" ca="1" si="547"/>
        <v/>
      </c>
      <c r="AR571" s="32" t="str">
        <f t="shared" ca="1" si="547"/>
        <v/>
      </c>
      <c r="AS571" s="32" t="str">
        <f t="shared" ca="1" si="547"/>
        <v/>
      </c>
      <c r="AT571" s="32" t="str">
        <f t="shared" ca="1" si="543"/>
        <v/>
      </c>
      <c r="AU571" s="32" t="str">
        <f t="shared" ca="1" si="543"/>
        <v/>
      </c>
      <c r="AV571" s="32" t="e">
        <f t="shared" si="543"/>
        <v>#REF!</v>
      </c>
      <c r="AW571" s="32" t="str">
        <f t="shared" ca="1" si="543"/>
        <v/>
      </c>
      <c r="AX571" s="32" t="str">
        <f t="shared" si="543"/>
        <v/>
      </c>
      <c r="AZ571" s="17" t="str">
        <f t="shared" ca="1" si="548"/>
        <v/>
      </c>
      <c r="BA571" s="17" t="str">
        <f t="shared" ca="1" si="548"/>
        <v/>
      </c>
      <c r="BB571" s="17" t="str">
        <f t="shared" ca="1" si="548"/>
        <v/>
      </c>
      <c r="BC571" s="17" t="str">
        <f t="shared" ca="1" si="548"/>
        <v/>
      </c>
      <c r="BD571" s="17" t="str">
        <f t="shared" ca="1" si="548"/>
        <v/>
      </c>
      <c r="BE571" s="17" t="str">
        <f t="shared" ca="1" si="544"/>
        <v/>
      </c>
      <c r="BF571" s="17" t="str">
        <f t="shared" ca="1" si="544"/>
        <v/>
      </c>
      <c r="BG571" s="17" t="e">
        <f t="shared" si="544"/>
        <v>#REF!</v>
      </c>
      <c r="BH571" s="17" t="str">
        <f t="shared" ca="1" si="544"/>
        <v/>
      </c>
      <c r="BI571" s="17" t="str">
        <f t="shared" si="544"/>
        <v/>
      </c>
    </row>
    <row r="572" spans="1:61" s="13" customFormat="1" ht="23.25" customHeight="1" x14ac:dyDescent="0.2">
      <c r="A572" s="1">
        <f ca="1">IF(COUNTIF($D572:$L572," ")=10,"",IF(VLOOKUP(MAX($A$1:A571),$A$1:C571,3,FALSE)=0,"",MAX($A$1:A571)+1))</f>
        <v>572</v>
      </c>
      <c r="B572" s="13" t="str">
        <f>$B568</f>
        <v>Соболева Н.А.</v>
      </c>
      <c r="C572" s="2" t="str">
        <f ca="1">IF($B572="","",$R$5)</f>
        <v>Чт 26.11.20</v>
      </c>
      <c r="D572" s="23" t="str">
        <f t="shared" ref="D572:K572" ca="1" si="575">IF($B572&gt;"",IF(ISERROR(SEARCH($B572,S$5))," ",MID(S$5,FIND("%курс ",S$5,FIND($B572,S$5))+6,7)&amp;"
("&amp;MID(S$5,FIND("ауд.",S$5,FIND($B572,S$5))+4,FIND("№",S$5,FIND("ауд.",S$5,FIND($B572,S$5)))-(FIND("ауд.",S$5,FIND($B572,S$5))+4))&amp;")"),"")</f>
        <v xml:space="preserve"> </v>
      </c>
      <c r="E572" s="23" t="str">
        <f t="shared" ca="1" si="575"/>
        <v xml:space="preserve"> </v>
      </c>
      <c r="F572" s="23" t="str">
        <f t="shared" ca="1" si="575"/>
        <v xml:space="preserve"> </v>
      </c>
      <c r="G572" s="23" t="str">
        <f t="shared" ca="1" si="575"/>
        <v xml:space="preserve"> </v>
      </c>
      <c r="H572" s="23" t="str">
        <f t="shared" ca="1" si="575"/>
        <v xml:space="preserve"> </v>
      </c>
      <c r="I572" s="23" t="str">
        <f t="shared" ca="1" si="575"/>
        <v xml:space="preserve"> </v>
      </c>
      <c r="J572" s="23" t="str">
        <f t="shared" ca="1" si="575"/>
        <v xml:space="preserve"> </v>
      </c>
      <c r="K572" s="23" t="str">
        <f t="shared" ca="1" si="575"/>
        <v xml:space="preserve"> </v>
      </c>
      <c r="L572" s="23"/>
      <c r="M572" s="25"/>
      <c r="O572" s="16"/>
      <c r="P572" s="16"/>
      <c r="R572" s="30"/>
      <c r="S572" s="30"/>
      <c r="T572" s="30"/>
      <c r="U572" s="30"/>
      <c r="V572" s="30"/>
      <c r="W572" s="30"/>
      <c r="X572" s="30"/>
      <c r="Y572" s="30"/>
      <c r="Z572" s="30"/>
      <c r="AA572" s="30"/>
      <c r="AB572" s="30"/>
      <c r="AD572" s="31" t="str">
        <f t="shared" ca="1" si="572"/>
        <v/>
      </c>
      <c r="AE572" s="31" t="str">
        <f t="shared" ca="1" si="572"/>
        <v/>
      </c>
      <c r="AF572" s="31" t="str">
        <f t="shared" ca="1" si="572"/>
        <v/>
      </c>
      <c r="AG572" s="31" t="str">
        <f t="shared" ca="1" si="572"/>
        <v/>
      </c>
      <c r="AH572" s="31" t="str">
        <f t="shared" ca="1" si="572"/>
        <v/>
      </c>
      <c r="AI572" s="31" t="str">
        <f t="shared" ca="1" si="572"/>
        <v/>
      </c>
      <c r="AJ572" s="31" t="str">
        <f t="shared" ca="1" si="572"/>
        <v/>
      </c>
      <c r="AK572" s="31" t="e">
        <f>IF(#REF!=" ","",IF(#REF!="","",CONCATENATE($C572," ",#REF!," ",MID(#REF!,10,5))))</f>
        <v>#REF!</v>
      </c>
      <c r="AL572" s="31" t="str">
        <f t="shared" ca="1" si="520"/>
        <v/>
      </c>
      <c r="AM572" s="31" t="str">
        <f t="shared" si="520"/>
        <v/>
      </c>
      <c r="AN572" s="32" t="str">
        <f t="shared" ca="1" si="517"/>
        <v>Соболева</v>
      </c>
      <c r="AO572" s="32" t="str">
        <f t="shared" ca="1" si="547"/>
        <v/>
      </c>
      <c r="AP572" s="32" t="str">
        <f t="shared" ca="1" si="547"/>
        <v/>
      </c>
      <c r="AQ572" s="32" t="str">
        <f t="shared" ca="1" si="547"/>
        <v/>
      </c>
      <c r="AR572" s="32" t="str">
        <f t="shared" ca="1" si="547"/>
        <v/>
      </c>
      <c r="AS572" s="32" t="str">
        <f t="shared" ca="1" si="547"/>
        <v/>
      </c>
      <c r="AT572" s="32" t="str">
        <f t="shared" ca="1" si="543"/>
        <v/>
      </c>
      <c r="AU572" s="32" t="str">
        <f t="shared" ca="1" si="543"/>
        <v/>
      </c>
      <c r="AV572" s="32" t="e">
        <f t="shared" si="543"/>
        <v>#REF!</v>
      </c>
      <c r="AW572" s="32" t="str">
        <f t="shared" ca="1" si="543"/>
        <v/>
      </c>
      <c r="AX572" s="32" t="str">
        <f t="shared" si="543"/>
        <v/>
      </c>
      <c r="AZ572" s="17" t="str">
        <f t="shared" ca="1" si="548"/>
        <v/>
      </c>
      <c r="BA572" s="17" t="str">
        <f t="shared" ca="1" si="548"/>
        <v/>
      </c>
      <c r="BB572" s="17" t="str">
        <f t="shared" ca="1" si="548"/>
        <v/>
      </c>
      <c r="BC572" s="17" t="str">
        <f t="shared" ca="1" si="548"/>
        <v/>
      </c>
      <c r="BD572" s="17" t="str">
        <f t="shared" ca="1" si="548"/>
        <v/>
      </c>
      <c r="BE572" s="17" t="str">
        <f t="shared" ca="1" si="544"/>
        <v/>
      </c>
      <c r="BF572" s="17" t="str">
        <f t="shared" ca="1" si="544"/>
        <v/>
      </c>
      <c r="BG572" s="17" t="e">
        <f t="shared" si="544"/>
        <v>#REF!</v>
      </c>
      <c r="BH572" s="17" t="str">
        <f t="shared" ca="1" si="544"/>
        <v/>
      </c>
      <c r="BI572" s="17" t="str">
        <f t="shared" si="544"/>
        <v/>
      </c>
    </row>
    <row r="573" spans="1:61" s="13" customFormat="1" ht="23.25" customHeight="1" x14ac:dyDescent="0.2">
      <c r="A573" s="1">
        <f ca="1">IF(COUNTIF($D573:$L573," ")=10,"",IF(VLOOKUP(MAX($A$1:A572),$A$1:C572,3,FALSE)=0,"",MAX($A$1:A572)+1))</f>
        <v>573</v>
      </c>
      <c r="B573" s="13" t="str">
        <f>$B568</f>
        <v>Соболева Н.А.</v>
      </c>
      <c r="C573" s="2" t="str">
        <f ca="1">IF($B573="","",$R$6)</f>
        <v>Пт 27.11.20</v>
      </c>
      <c r="D573" s="23" t="str">
        <f t="shared" ref="D573:K573" ca="1" si="576">IF($B573&gt;"",IF(ISERROR(SEARCH($B573,S$6))," ",MID(S$6,FIND("%курс ",S$6,FIND($B573,S$6))+6,7)&amp;"
("&amp;MID(S$6,FIND("ауд.",S$6,FIND($B573,S$6))+4,FIND("№",S$6,FIND("ауд.",S$6,FIND($B573,S$6)))-(FIND("ауд.",S$6,FIND($B573,S$6))+4))&amp;")"),"")</f>
        <v xml:space="preserve"> </v>
      </c>
      <c r="E573" s="23" t="str">
        <f t="shared" ca="1" si="576"/>
        <v xml:space="preserve"> </v>
      </c>
      <c r="F573" s="23" t="str">
        <f t="shared" ca="1" si="576"/>
        <v xml:space="preserve"> </v>
      </c>
      <c r="G573" s="23" t="str">
        <f t="shared" ca="1" si="576"/>
        <v xml:space="preserve"> </v>
      </c>
      <c r="H573" s="23" t="str">
        <f t="shared" ca="1" si="576"/>
        <v xml:space="preserve"> </v>
      </c>
      <c r="I573" s="23" t="str">
        <f t="shared" ca="1" si="576"/>
        <v xml:space="preserve"> </v>
      </c>
      <c r="J573" s="23" t="str">
        <f t="shared" ca="1" si="576"/>
        <v xml:space="preserve"> </v>
      </c>
      <c r="K573" s="23" t="str">
        <f t="shared" ca="1" si="576"/>
        <v xml:space="preserve"> </v>
      </c>
      <c r="L573" s="23"/>
      <c r="M573" s="25"/>
      <c r="O573" s="16"/>
      <c r="P573" s="16"/>
      <c r="R573" s="30"/>
      <c r="S573" s="30"/>
      <c r="T573" s="30"/>
      <c r="U573" s="30"/>
      <c r="V573" s="30"/>
      <c r="W573" s="30"/>
      <c r="X573" s="30"/>
      <c r="Y573" s="30"/>
      <c r="Z573" s="30"/>
      <c r="AA573" s="30"/>
      <c r="AB573" s="30"/>
      <c r="AD573" s="31" t="str">
        <f t="shared" ca="1" si="572"/>
        <v/>
      </c>
      <c r="AE573" s="31" t="str">
        <f t="shared" ca="1" si="572"/>
        <v/>
      </c>
      <c r="AF573" s="31" t="str">
        <f t="shared" ca="1" si="572"/>
        <v/>
      </c>
      <c r="AG573" s="31" t="str">
        <f t="shared" ca="1" si="572"/>
        <v/>
      </c>
      <c r="AH573" s="31" t="str">
        <f t="shared" ca="1" si="572"/>
        <v/>
      </c>
      <c r="AI573" s="31" t="str">
        <f t="shared" ca="1" si="572"/>
        <v/>
      </c>
      <c r="AJ573" s="31" t="str">
        <f t="shared" ca="1" si="572"/>
        <v/>
      </c>
      <c r="AK573" s="31" t="e">
        <f>IF(#REF!=" ","",IF(#REF!="","",CONCATENATE($C573," ",#REF!," ",MID(#REF!,10,5))))</f>
        <v>#REF!</v>
      </c>
      <c r="AL573" s="31" t="str">
        <f t="shared" ca="1" si="520"/>
        <v/>
      </c>
      <c r="AM573" s="31" t="str">
        <f t="shared" si="520"/>
        <v/>
      </c>
      <c r="AN573" s="32" t="str">
        <f t="shared" ca="1" si="517"/>
        <v>Соболева</v>
      </c>
      <c r="AO573" s="32" t="str">
        <f t="shared" ca="1" si="547"/>
        <v/>
      </c>
      <c r="AP573" s="32" t="str">
        <f t="shared" ca="1" si="547"/>
        <v/>
      </c>
      <c r="AQ573" s="32" t="str">
        <f t="shared" ca="1" si="547"/>
        <v/>
      </c>
      <c r="AR573" s="32" t="str">
        <f t="shared" ca="1" si="547"/>
        <v/>
      </c>
      <c r="AS573" s="32" t="str">
        <f t="shared" ca="1" si="547"/>
        <v/>
      </c>
      <c r="AT573" s="32" t="str">
        <f t="shared" ca="1" si="543"/>
        <v/>
      </c>
      <c r="AU573" s="32" t="str">
        <f t="shared" ca="1" si="543"/>
        <v/>
      </c>
      <c r="AV573" s="32" t="e">
        <f t="shared" si="543"/>
        <v>#REF!</v>
      </c>
      <c r="AW573" s="32" t="str">
        <f t="shared" ca="1" si="543"/>
        <v/>
      </c>
      <c r="AX573" s="32" t="str">
        <f t="shared" si="543"/>
        <v/>
      </c>
      <c r="AZ573" s="17" t="str">
        <f t="shared" ca="1" si="548"/>
        <v/>
      </c>
      <c r="BA573" s="17" t="str">
        <f t="shared" ca="1" si="548"/>
        <v/>
      </c>
      <c r="BB573" s="17" t="str">
        <f t="shared" ca="1" si="548"/>
        <v/>
      </c>
      <c r="BC573" s="17" t="str">
        <f t="shared" ca="1" si="548"/>
        <v/>
      </c>
      <c r="BD573" s="17" t="str">
        <f t="shared" ca="1" si="548"/>
        <v/>
      </c>
      <c r="BE573" s="17" t="str">
        <f t="shared" ca="1" si="544"/>
        <v/>
      </c>
      <c r="BF573" s="17" t="str">
        <f t="shared" ca="1" si="544"/>
        <v/>
      </c>
      <c r="BG573" s="17" t="e">
        <f t="shared" si="544"/>
        <v>#REF!</v>
      </c>
      <c r="BH573" s="17" t="str">
        <f t="shared" ca="1" si="544"/>
        <v/>
      </c>
      <c r="BI573" s="17" t="str">
        <f t="shared" si="544"/>
        <v/>
      </c>
    </row>
    <row r="574" spans="1:61" s="13" customFormat="1" ht="23.25" customHeight="1" x14ac:dyDescent="0.2">
      <c r="A574" s="1">
        <f ca="1">IF(COUNTIF($D574:$L574," ")=10,"",IF(VLOOKUP(MAX($A$1:A573),$A$1:C573,3,FALSE)=0,"",MAX($A$1:A573)+1))</f>
        <v>574</v>
      </c>
      <c r="B574" s="13" t="str">
        <f>$B568</f>
        <v>Соболева Н.А.</v>
      </c>
      <c r="C574" s="2" t="str">
        <f ca="1">IF($B574="","",$R$7)</f>
        <v>Сб 28.11.20</v>
      </c>
      <c r="D574" s="23" t="str">
        <f t="shared" ref="D574:K574" ca="1" si="577">IF($B574&gt;"",IF(ISERROR(SEARCH($B574,S$7))," ",MID(S$7,FIND("%курс ",S$7,FIND($B574,S$7))+6,7)&amp;"
("&amp;MID(S$7,FIND("ауд.",S$7,FIND($B574,S$7))+4,FIND("№",S$7,FIND("ауд.",S$7,FIND($B574,S$7)))-(FIND("ауд.",S$7,FIND($B574,S$7))+4))&amp;")"),"")</f>
        <v xml:space="preserve"> </v>
      </c>
      <c r="E574" s="23" t="str">
        <f t="shared" ca="1" si="577"/>
        <v xml:space="preserve"> </v>
      </c>
      <c r="F574" s="23" t="str">
        <f t="shared" ca="1" si="577"/>
        <v xml:space="preserve"> </v>
      </c>
      <c r="G574" s="23" t="str">
        <f t="shared" ca="1" si="577"/>
        <v xml:space="preserve"> </v>
      </c>
      <c r="H574" s="23" t="str">
        <f t="shared" ca="1" si="577"/>
        <v xml:space="preserve"> </v>
      </c>
      <c r="I574" s="23" t="str">
        <f t="shared" ca="1" si="577"/>
        <v xml:space="preserve"> </v>
      </c>
      <c r="J574" s="23" t="str">
        <f t="shared" ca="1" si="577"/>
        <v xml:space="preserve"> </v>
      </c>
      <c r="K574" s="23" t="str">
        <f t="shared" ca="1" si="577"/>
        <v xml:space="preserve"> </v>
      </c>
      <c r="L574" s="23"/>
      <c r="M574" s="25"/>
      <c r="O574" s="16"/>
      <c r="P574" s="16"/>
      <c r="R574" s="30"/>
      <c r="S574" s="30"/>
      <c r="T574" s="30"/>
      <c r="U574" s="30"/>
      <c r="V574" s="30"/>
      <c r="W574" s="30"/>
      <c r="X574" s="30"/>
      <c r="Y574" s="30"/>
      <c r="Z574" s="30"/>
      <c r="AA574" s="30"/>
      <c r="AB574" s="30"/>
      <c r="AD574" s="31" t="str">
        <f t="shared" ca="1" si="572"/>
        <v/>
      </c>
      <c r="AE574" s="31" t="str">
        <f t="shared" ca="1" si="572"/>
        <v/>
      </c>
      <c r="AF574" s="31" t="str">
        <f t="shared" ca="1" si="572"/>
        <v/>
      </c>
      <c r="AG574" s="31" t="str">
        <f t="shared" ca="1" si="572"/>
        <v/>
      </c>
      <c r="AH574" s="31" t="str">
        <f t="shared" ca="1" si="572"/>
        <v/>
      </c>
      <c r="AI574" s="31" t="str">
        <f t="shared" ca="1" si="572"/>
        <v/>
      </c>
      <c r="AJ574" s="31" t="str">
        <f t="shared" ca="1" si="572"/>
        <v/>
      </c>
      <c r="AK574" s="31" t="e">
        <f>IF(#REF!=" ","",IF(#REF!="","",CONCATENATE($C574," ",#REF!," ",MID(#REF!,10,5))))</f>
        <v>#REF!</v>
      </c>
      <c r="AL574" s="31" t="str">
        <f t="shared" ca="1" si="520"/>
        <v/>
      </c>
      <c r="AM574" s="31" t="str">
        <f t="shared" si="520"/>
        <v/>
      </c>
      <c r="AN574" s="32" t="str">
        <f t="shared" ca="1" si="517"/>
        <v>Соболева</v>
      </c>
      <c r="AO574" s="32" t="str">
        <f t="shared" ca="1" si="547"/>
        <v/>
      </c>
      <c r="AP574" s="32" t="str">
        <f t="shared" ca="1" si="547"/>
        <v/>
      </c>
      <c r="AQ574" s="32" t="str">
        <f t="shared" ca="1" si="547"/>
        <v/>
      </c>
      <c r="AR574" s="32" t="str">
        <f t="shared" ca="1" si="547"/>
        <v/>
      </c>
      <c r="AS574" s="32" t="str">
        <f t="shared" ca="1" si="547"/>
        <v/>
      </c>
      <c r="AT574" s="32" t="str">
        <f t="shared" ca="1" si="543"/>
        <v/>
      </c>
      <c r="AU574" s="32" t="str">
        <f t="shared" ca="1" si="543"/>
        <v/>
      </c>
      <c r="AV574" s="32" t="e">
        <f t="shared" si="543"/>
        <v>#REF!</v>
      </c>
      <c r="AW574" s="32" t="str">
        <f t="shared" ca="1" si="543"/>
        <v/>
      </c>
      <c r="AX574" s="32" t="str">
        <f t="shared" si="543"/>
        <v/>
      </c>
      <c r="AZ574" s="17" t="str">
        <f t="shared" ca="1" si="548"/>
        <v/>
      </c>
      <c r="BA574" s="17" t="str">
        <f t="shared" ca="1" si="548"/>
        <v/>
      </c>
      <c r="BB574" s="17" t="str">
        <f t="shared" ca="1" si="548"/>
        <v/>
      </c>
      <c r="BC574" s="17" t="str">
        <f t="shared" ca="1" si="548"/>
        <v/>
      </c>
      <c r="BD574" s="17" t="str">
        <f t="shared" ca="1" si="548"/>
        <v/>
      </c>
      <c r="BE574" s="17" t="str">
        <f t="shared" ca="1" si="544"/>
        <v/>
      </c>
      <c r="BF574" s="17" t="str">
        <f t="shared" ca="1" si="544"/>
        <v/>
      </c>
      <c r="BG574" s="17" t="e">
        <f t="shared" si="544"/>
        <v>#REF!</v>
      </c>
      <c r="BH574" s="17" t="str">
        <f t="shared" ca="1" si="544"/>
        <v/>
      </c>
      <c r="BI574" s="17" t="str">
        <f t="shared" si="544"/>
        <v/>
      </c>
    </row>
    <row r="575" spans="1:61" s="13" customFormat="1" ht="23.25" customHeight="1" x14ac:dyDescent="0.2">
      <c r="A575" s="1">
        <f ca="1">IF(COUNTIF($D575:$L575," ")=10,"",IF(VLOOKUP(MAX($A$1:A574),$A$1:C574,3,FALSE)=0,"",MAX($A$1:A574)+1))</f>
        <v>575</v>
      </c>
      <c r="B575" s="13" t="str">
        <f>$B568</f>
        <v>Соболева Н.А.</v>
      </c>
      <c r="C575" s="2" t="str">
        <f ca="1">IF($B575="","",$R$8)</f>
        <v>Вс 29.11.20</v>
      </c>
      <c r="D575" s="23" t="str">
        <f t="shared" ref="D575:K575" ca="1" si="578">IF($B575&gt;"",IF(ISERROR(SEARCH($B575,S$8))," ",MID(S$8,FIND("%курс ",S$8,FIND($B575,S$8))+6,7)&amp;"
("&amp;MID(S$8,FIND("ауд.",S$8,FIND($B575,S$8))+4,FIND("№",S$8,FIND("ауд.",S$8,FIND($B575,S$8)))-(FIND("ауд.",S$8,FIND($B575,S$8))+4))&amp;")"),"")</f>
        <v xml:space="preserve"> </v>
      </c>
      <c r="E575" s="23" t="str">
        <f t="shared" ca="1" si="578"/>
        <v xml:space="preserve"> </v>
      </c>
      <c r="F575" s="23" t="str">
        <f t="shared" ca="1" si="578"/>
        <v xml:space="preserve"> </v>
      </c>
      <c r="G575" s="23" t="str">
        <f t="shared" ca="1" si="578"/>
        <v xml:space="preserve"> </v>
      </c>
      <c r="H575" s="23" t="str">
        <f t="shared" ca="1" si="578"/>
        <v xml:space="preserve"> </v>
      </c>
      <c r="I575" s="23" t="str">
        <f t="shared" ca="1" si="578"/>
        <v xml:space="preserve"> </v>
      </c>
      <c r="J575" s="23" t="str">
        <f t="shared" ca="1" si="578"/>
        <v xml:space="preserve"> </v>
      </c>
      <c r="K575" s="23" t="str">
        <f t="shared" ca="1" si="578"/>
        <v xml:space="preserve"> </v>
      </c>
      <c r="L575" s="23"/>
      <c r="M575" s="25"/>
      <c r="O575" s="16"/>
      <c r="P575" s="16"/>
      <c r="R575" s="30"/>
      <c r="S575" s="30"/>
      <c r="T575" s="30"/>
      <c r="U575" s="30"/>
      <c r="V575" s="30"/>
      <c r="W575" s="30"/>
      <c r="X575" s="30"/>
      <c r="Y575" s="30"/>
      <c r="Z575" s="30"/>
      <c r="AA575" s="30"/>
      <c r="AB575" s="30"/>
      <c r="AD575" s="31" t="str">
        <f t="shared" ca="1" si="572"/>
        <v/>
      </c>
      <c r="AE575" s="31" t="str">
        <f t="shared" ca="1" si="572"/>
        <v/>
      </c>
      <c r="AF575" s="31" t="str">
        <f t="shared" ca="1" si="572"/>
        <v/>
      </c>
      <c r="AG575" s="31" t="str">
        <f t="shared" ca="1" si="572"/>
        <v/>
      </c>
      <c r="AH575" s="31" t="str">
        <f t="shared" ca="1" si="572"/>
        <v/>
      </c>
      <c r="AI575" s="31" t="str">
        <f t="shared" ca="1" si="572"/>
        <v/>
      </c>
      <c r="AJ575" s="31" t="str">
        <f t="shared" ca="1" si="572"/>
        <v/>
      </c>
      <c r="AK575" s="31" t="e">
        <f>IF(#REF!=" ","",IF(#REF!="","",CONCATENATE($C575," ",#REF!," ",MID(#REF!,10,5))))</f>
        <v>#REF!</v>
      </c>
      <c r="AL575" s="31" t="str">
        <f t="shared" ca="1" si="520"/>
        <v/>
      </c>
      <c r="AM575" s="31" t="str">
        <f t="shared" si="520"/>
        <v/>
      </c>
      <c r="AN575" s="32" t="str">
        <f t="shared" ca="1" si="517"/>
        <v>Соболева</v>
      </c>
      <c r="AO575" s="32" t="str">
        <f t="shared" ca="1" si="547"/>
        <v/>
      </c>
      <c r="AP575" s="32" t="str">
        <f t="shared" ca="1" si="547"/>
        <v/>
      </c>
      <c r="AQ575" s="32" t="str">
        <f t="shared" ca="1" si="547"/>
        <v/>
      </c>
      <c r="AR575" s="32" t="str">
        <f t="shared" ca="1" si="547"/>
        <v/>
      </c>
      <c r="AS575" s="32" t="str">
        <f t="shared" ca="1" si="547"/>
        <v/>
      </c>
      <c r="AT575" s="32" t="str">
        <f t="shared" ca="1" si="543"/>
        <v/>
      </c>
      <c r="AU575" s="32" t="str">
        <f t="shared" ca="1" si="543"/>
        <v/>
      </c>
      <c r="AV575" s="32" t="e">
        <f t="shared" si="543"/>
        <v>#REF!</v>
      </c>
      <c r="AW575" s="32" t="str">
        <f t="shared" ca="1" si="543"/>
        <v/>
      </c>
      <c r="AX575" s="32" t="str">
        <f t="shared" si="543"/>
        <v/>
      </c>
      <c r="AZ575" s="17" t="str">
        <f t="shared" ca="1" si="548"/>
        <v/>
      </c>
      <c r="BA575" s="17" t="str">
        <f t="shared" ca="1" si="548"/>
        <v/>
      </c>
      <c r="BB575" s="17" t="str">
        <f t="shared" ca="1" si="548"/>
        <v/>
      </c>
      <c r="BC575" s="17" t="str">
        <f t="shared" ca="1" si="548"/>
        <v/>
      </c>
      <c r="BD575" s="17" t="str">
        <f t="shared" ca="1" si="548"/>
        <v/>
      </c>
      <c r="BE575" s="17" t="str">
        <f t="shared" ca="1" si="544"/>
        <v/>
      </c>
      <c r="BF575" s="17" t="str">
        <f t="shared" ca="1" si="544"/>
        <v/>
      </c>
      <c r="BG575" s="17" t="e">
        <f t="shared" si="544"/>
        <v>#REF!</v>
      </c>
      <c r="BH575" s="17" t="str">
        <f t="shared" ca="1" si="544"/>
        <v/>
      </c>
      <c r="BI575" s="17" t="str">
        <f t="shared" si="544"/>
        <v/>
      </c>
    </row>
    <row r="576" spans="1:61" s="13" customFormat="1" ht="23.25" customHeight="1" x14ac:dyDescent="0.2">
      <c r="A576" s="1">
        <f ca="1">IF(COUNTIF($D576:$L576," ")=10,"",IF(VLOOKUP(MAX($A$1:A575),$A$1:C575,3,FALSE)=0,"",MAX($A$1:A575)+1))</f>
        <v>576</v>
      </c>
      <c r="C576" s="2"/>
      <c r="D576" s="23"/>
      <c r="E576" s="23"/>
      <c r="F576" s="23"/>
      <c r="G576" s="23"/>
      <c r="H576" s="23"/>
      <c r="I576" s="23"/>
      <c r="J576" s="23"/>
      <c r="K576" s="23"/>
      <c r="L576" s="23"/>
      <c r="M576" s="25"/>
      <c r="O576" s="16"/>
      <c r="P576" s="16"/>
      <c r="R576" s="30"/>
      <c r="S576" s="30"/>
      <c r="T576" s="30"/>
      <c r="U576" s="30"/>
      <c r="V576" s="30"/>
      <c r="W576" s="30"/>
      <c r="X576" s="30"/>
      <c r="Y576" s="30"/>
      <c r="Z576" s="30"/>
      <c r="AA576" s="30"/>
      <c r="AB576" s="30"/>
      <c r="AD576" s="31"/>
      <c r="AE576" s="31"/>
      <c r="AF576" s="31"/>
      <c r="AG576" s="31"/>
      <c r="AH576" s="31"/>
      <c r="AI576" s="31"/>
      <c r="AJ576" s="31"/>
      <c r="AK576" s="31"/>
      <c r="AL576" s="31"/>
      <c r="AM576" s="31"/>
      <c r="AN576" s="32" t="str">
        <f t="shared" si="517"/>
        <v/>
      </c>
      <c r="AO576" s="32" t="str">
        <f t="shared" si="547"/>
        <v/>
      </c>
      <c r="AP576" s="32" t="str">
        <f t="shared" si="547"/>
        <v/>
      </c>
      <c r="AQ576" s="32" t="str">
        <f t="shared" si="547"/>
        <v/>
      </c>
      <c r="AR576" s="32" t="str">
        <f t="shared" si="547"/>
        <v/>
      </c>
      <c r="AS576" s="32" t="str">
        <f t="shared" si="547"/>
        <v/>
      </c>
      <c r="AT576" s="32" t="str">
        <f t="shared" si="543"/>
        <v/>
      </c>
      <c r="AU576" s="32" t="str">
        <f t="shared" si="543"/>
        <v/>
      </c>
      <c r="AV576" s="32" t="str">
        <f t="shared" si="543"/>
        <v/>
      </c>
      <c r="AW576" s="32" t="str">
        <f t="shared" si="543"/>
        <v/>
      </c>
      <c r="AX576" s="32" t="str">
        <f t="shared" si="543"/>
        <v/>
      </c>
      <c r="AZ576" s="17" t="str">
        <f t="shared" si="548"/>
        <v/>
      </c>
      <c r="BA576" s="17" t="str">
        <f t="shared" si="548"/>
        <v/>
      </c>
      <c r="BB576" s="17" t="str">
        <f t="shared" si="548"/>
        <v/>
      </c>
      <c r="BC576" s="17" t="str">
        <f t="shared" si="548"/>
        <v/>
      </c>
      <c r="BD576" s="17" t="str">
        <f t="shared" si="548"/>
        <v/>
      </c>
      <c r="BE576" s="17" t="str">
        <f t="shared" si="544"/>
        <v/>
      </c>
      <c r="BF576" s="17" t="str">
        <f t="shared" si="544"/>
        <v/>
      </c>
      <c r="BG576" s="17" t="str">
        <f t="shared" si="544"/>
        <v/>
      </c>
      <c r="BH576" s="17" t="str">
        <f t="shared" si="544"/>
        <v/>
      </c>
      <c r="BI576" s="17" t="str">
        <f t="shared" si="544"/>
        <v/>
      </c>
    </row>
    <row r="577" spans="1:61" s="13" customFormat="1" ht="23.25" customHeight="1" x14ac:dyDescent="0.2">
      <c r="A577" s="1">
        <f ca="1">IF(COUNTIF($D578:$L584," ")=70,"",MAX($A$1:A576)+1)</f>
        <v>577</v>
      </c>
      <c r="B577" s="2" t="str">
        <f>IF($C577="","",$C577)</f>
        <v>Сынтин А.В.</v>
      </c>
      <c r="C577" s="3" t="str">
        <f>IF(ISERROR(VLOOKUP((ROW()-1)/9+1,'[1]Преподавательский состав'!$A$2:$B$181,2,FALSE)),"",VLOOKUP((ROW()-1)/9+1,'[1]Преподавательский состав'!$A$2:$B$181,2,FALSE))</f>
        <v>Сынтин А.В.</v>
      </c>
      <c r="D577" s="3" t="str">
        <f>IF($C577="","",T(" 8.00"))</f>
        <v xml:space="preserve"> 8.00</v>
      </c>
      <c r="E577" s="3" t="str">
        <f>IF($C577="","",T(" 9.40"))</f>
        <v xml:space="preserve"> 9.40</v>
      </c>
      <c r="F577" s="3" t="str">
        <f>IF($C577="","",T("11.20"))</f>
        <v>11.20</v>
      </c>
      <c r="G577" s="4" t="str">
        <f>IF($C577="","",T(""))</f>
        <v/>
      </c>
      <c r="H577" s="3" t="str">
        <f>IF($C577="","",T("13.30"))</f>
        <v>13.30</v>
      </c>
      <c r="I577" s="3" t="str">
        <f>IF($C577="","",T("15.10"))</f>
        <v>15.10</v>
      </c>
      <c r="J577" s="3" t="str">
        <f>IF($C577="","",T("17.00"))</f>
        <v>17.00</v>
      </c>
      <c r="K577" s="3" t="str">
        <f>IF($C577="","",T("18.40"))</f>
        <v>18.40</v>
      </c>
      <c r="L577" s="3"/>
      <c r="M577" s="25"/>
      <c r="O577" s="16"/>
      <c r="P577" s="16"/>
      <c r="R577" s="30"/>
      <c r="S577" s="30"/>
      <c r="T577" s="30"/>
      <c r="U577" s="30"/>
      <c r="V577" s="30"/>
      <c r="W577" s="30"/>
      <c r="X577" s="30"/>
      <c r="Y577" s="30"/>
      <c r="Z577" s="30"/>
      <c r="AA577" s="30"/>
      <c r="AB577" s="30"/>
      <c r="AD577" s="31"/>
      <c r="AE577" s="31"/>
      <c r="AF577" s="31"/>
      <c r="AG577" s="31"/>
      <c r="AH577" s="31"/>
      <c r="AI577" s="31"/>
      <c r="AJ577" s="31"/>
      <c r="AK577" s="31"/>
      <c r="AL577" s="31"/>
      <c r="AM577" s="31"/>
      <c r="AN577" s="32" t="str">
        <f t="shared" si="517"/>
        <v/>
      </c>
      <c r="AO577" s="32" t="str">
        <f t="shared" si="547"/>
        <v/>
      </c>
      <c r="AP577" s="32" t="str">
        <f t="shared" si="547"/>
        <v/>
      </c>
      <c r="AQ577" s="32" t="str">
        <f t="shared" si="547"/>
        <v/>
      </c>
      <c r="AR577" s="32" t="str">
        <f t="shared" si="547"/>
        <v/>
      </c>
      <c r="AS577" s="32" t="str">
        <f t="shared" si="547"/>
        <v/>
      </c>
      <c r="AT577" s="32" t="str">
        <f t="shared" si="543"/>
        <v/>
      </c>
      <c r="AU577" s="32" t="str">
        <f t="shared" si="543"/>
        <v/>
      </c>
      <c r="AV577" s="32" t="str">
        <f t="shared" si="543"/>
        <v/>
      </c>
      <c r="AW577" s="32" t="str">
        <f t="shared" si="543"/>
        <v/>
      </c>
      <c r="AX577" s="32" t="str">
        <f t="shared" si="543"/>
        <v/>
      </c>
      <c r="AZ577" s="17" t="str">
        <f t="shared" si="548"/>
        <v/>
      </c>
      <c r="BA577" s="17" t="str">
        <f t="shared" si="548"/>
        <v/>
      </c>
      <c r="BB577" s="17" t="str">
        <f t="shared" si="548"/>
        <v/>
      </c>
      <c r="BC577" s="17" t="str">
        <f t="shared" si="548"/>
        <v/>
      </c>
      <c r="BD577" s="17" t="str">
        <f t="shared" si="548"/>
        <v/>
      </c>
      <c r="BE577" s="17" t="str">
        <f t="shared" si="544"/>
        <v/>
      </c>
      <c r="BF577" s="17" t="str">
        <f t="shared" si="544"/>
        <v/>
      </c>
      <c r="BG577" s="17" t="str">
        <f t="shared" si="544"/>
        <v/>
      </c>
      <c r="BH577" s="17" t="str">
        <f t="shared" si="544"/>
        <v/>
      </c>
      <c r="BI577" s="17" t="str">
        <f t="shared" si="544"/>
        <v/>
      </c>
    </row>
    <row r="578" spans="1:61" s="13" customFormat="1" ht="23.25" customHeight="1" x14ac:dyDescent="0.2">
      <c r="A578" s="1">
        <f ca="1">IF(COUNTIF($D578:$L578," ")=10,"",IF(VLOOKUP(MAX($A$1:A577),$A$1:C577,3,FALSE)=0,"",MAX($A$1:A577)+1))</f>
        <v>578</v>
      </c>
      <c r="B578" s="13" t="str">
        <f>$B577</f>
        <v>Сынтин А.В.</v>
      </c>
      <c r="C578" s="2" t="str">
        <f ca="1">IF($B578="","",$R$2)</f>
        <v>Пн 23.11.20</v>
      </c>
      <c r="D578" s="14" t="str">
        <f t="shared" ref="D578:K578" ca="1" si="579">IF($B578&gt;"",IF(ISERROR(SEARCH($B578,S$2))," ",MID(S$2,FIND("%курс ",S$2,FIND($B578,S$2))+6,7)&amp;"
("&amp;MID(S$2,FIND("ауд.",S$2,FIND($B578,S$2))+4,FIND("№",S$2,FIND("ауд.",S$2,FIND($B578,S$2)))-(FIND("ауд.",S$2,FIND($B578,S$2))+4))&amp;")"),"")</f>
        <v xml:space="preserve"> </v>
      </c>
      <c r="E578" s="14" t="str">
        <f t="shared" ca="1" si="579"/>
        <v xml:space="preserve"> </v>
      </c>
      <c r="F578" s="14" t="str">
        <f t="shared" ca="1" si="579"/>
        <v xml:space="preserve"> </v>
      </c>
      <c r="G578" s="14" t="str">
        <f t="shared" ca="1" si="579"/>
        <v xml:space="preserve"> </v>
      </c>
      <c r="H578" s="14" t="str">
        <f t="shared" ca="1" si="579"/>
        <v xml:space="preserve"> </v>
      </c>
      <c r="I578" s="14" t="str">
        <f t="shared" ca="1" si="579"/>
        <v xml:space="preserve"> </v>
      </c>
      <c r="J578" s="14" t="str">
        <f t="shared" ca="1" si="579"/>
        <v>П -11-2
(ДОТ)</v>
      </c>
      <c r="K578" s="14" t="str">
        <f t="shared" ca="1" si="579"/>
        <v xml:space="preserve"> </v>
      </c>
      <c r="L578" s="14"/>
      <c r="M578" s="17"/>
      <c r="O578" s="16"/>
      <c r="P578" s="16"/>
      <c r="R578" s="30"/>
      <c r="S578" s="30"/>
      <c r="T578" s="30"/>
      <c r="U578" s="30"/>
      <c r="V578" s="30"/>
      <c r="W578" s="30"/>
      <c r="X578" s="30"/>
      <c r="Y578" s="30"/>
      <c r="Z578" s="30"/>
      <c r="AA578" s="30"/>
      <c r="AB578" s="30"/>
      <c r="AD578" s="31" t="str">
        <f t="shared" ref="AD578:AJ584" ca="1" si="580">IF(D578=" ","",IF(D578="","",CONCATENATE($C578," ",D$1," ",MID(D578,10,5))))</f>
        <v/>
      </c>
      <c r="AE578" s="31" t="str">
        <f t="shared" ca="1" si="580"/>
        <v/>
      </c>
      <c r="AF578" s="31" t="str">
        <f t="shared" ca="1" si="580"/>
        <v/>
      </c>
      <c r="AG578" s="31" t="str">
        <f t="shared" ca="1" si="580"/>
        <v/>
      </c>
      <c r="AH578" s="31" t="str">
        <f t="shared" ca="1" si="580"/>
        <v/>
      </c>
      <c r="AI578" s="31" t="str">
        <f t="shared" ca="1" si="580"/>
        <v/>
      </c>
      <c r="AJ578" s="31" t="str">
        <f t="shared" ca="1" si="580"/>
        <v>Пн 23.11.20 17.00 ДОТ)</v>
      </c>
      <c r="AK578" s="31" t="e">
        <f>IF(#REF!=" ","",IF(#REF!="","",CONCATENATE($C578," ",#REF!," ",MID(#REF!,10,5))))</f>
        <v>#REF!</v>
      </c>
      <c r="AL578" s="31" t="str">
        <f t="shared" ca="1" si="520"/>
        <v/>
      </c>
      <c r="AM578" s="31" t="str">
        <f t="shared" si="520"/>
        <v/>
      </c>
      <c r="AN578" s="32" t="str">
        <f t="shared" ref="AN578:AN641" ca="1" si="581">IF(COUNTBLANK(AD578:AM578)=10,"",MID($B578,1,FIND(" ",$B578)-1))</f>
        <v>Сынтин</v>
      </c>
      <c r="AO578" s="32" t="str">
        <f t="shared" ca="1" si="547"/>
        <v/>
      </c>
      <c r="AP578" s="32" t="str">
        <f t="shared" ca="1" si="547"/>
        <v/>
      </c>
      <c r="AQ578" s="32" t="str">
        <f t="shared" ca="1" si="547"/>
        <v/>
      </c>
      <c r="AR578" s="32" t="str">
        <f t="shared" ca="1" si="547"/>
        <v/>
      </c>
      <c r="AS578" s="32" t="str">
        <f t="shared" ca="1" si="547"/>
        <v/>
      </c>
      <c r="AT578" s="32" t="str">
        <f t="shared" ca="1" si="543"/>
        <v/>
      </c>
      <c r="AU578" s="32" t="str">
        <f t="shared" ca="1" si="543"/>
        <v>Пн 23.11.20 17.00 ДОТ) Сынтин</v>
      </c>
      <c r="AV578" s="32" t="e">
        <f t="shared" si="543"/>
        <v>#REF!</v>
      </c>
      <c r="AW578" s="32" t="str">
        <f t="shared" ca="1" si="543"/>
        <v/>
      </c>
      <c r="AX578" s="32" t="str">
        <f t="shared" si="543"/>
        <v/>
      </c>
      <c r="AZ578" s="17" t="str">
        <f t="shared" ca="1" si="548"/>
        <v/>
      </c>
      <c r="BA578" s="17" t="str">
        <f t="shared" ca="1" si="548"/>
        <v/>
      </c>
      <c r="BB578" s="17" t="str">
        <f t="shared" ca="1" si="548"/>
        <v/>
      </c>
      <c r="BC578" s="17" t="str">
        <f t="shared" ca="1" si="548"/>
        <v/>
      </c>
      <c r="BD578" s="17" t="str">
        <f t="shared" ca="1" si="548"/>
        <v/>
      </c>
      <c r="BE578" s="17" t="str">
        <f t="shared" ca="1" si="544"/>
        <v/>
      </c>
      <c r="BF578" s="17">
        <f t="shared" ca="1" si="544"/>
        <v>578</v>
      </c>
      <c r="BG578" s="17" t="e">
        <f t="shared" si="544"/>
        <v>#REF!</v>
      </c>
      <c r="BH578" s="17" t="str">
        <f t="shared" ca="1" si="544"/>
        <v/>
      </c>
      <c r="BI578" s="17" t="str">
        <f t="shared" si="544"/>
        <v/>
      </c>
    </row>
    <row r="579" spans="1:61" s="13" customFormat="1" ht="23.25" customHeight="1" x14ac:dyDescent="0.2">
      <c r="A579" s="1">
        <f ca="1">IF(COUNTIF($D579:$L579," ")=10,"",IF(VLOOKUP(MAX($A$1:A578),$A$1:C578,3,FALSE)=0,"",MAX($A$1:A578)+1))</f>
        <v>579</v>
      </c>
      <c r="B579" s="13" t="str">
        <f>$B577</f>
        <v>Сынтин А.В.</v>
      </c>
      <c r="C579" s="2" t="str">
        <f ca="1">IF($B579="","",$R$3)</f>
        <v>Вт 24.11.20</v>
      </c>
      <c r="D579" s="14" t="str">
        <f t="shared" ref="D579:K579" ca="1" si="582">IF($B579&gt;"",IF(ISERROR(SEARCH($B579,S$3))," ",MID(S$3,FIND("%курс ",S$3,FIND($B579,S$3))+6,7)&amp;"
("&amp;MID(S$3,FIND("ауд.",S$3,FIND($B579,S$3))+4,FIND("№",S$3,FIND("ауд.",S$3,FIND($B579,S$3)))-(FIND("ауд.",S$3,FIND($B579,S$3))+4))&amp;")"),"")</f>
        <v xml:space="preserve"> </v>
      </c>
      <c r="E579" s="14" t="str">
        <f t="shared" ca="1" si="582"/>
        <v xml:space="preserve"> </v>
      </c>
      <c r="F579" s="14" t="str">
        <f t="shared" ca="1" si="582"/>
        <v xml:space="preserve"> </v>
      </c>
      <c r="G579" s="14" t="str">
        <f t="shared" ca="1" si="582"/>
        <v xml:space="preserve"> </v>
      </c>
      <c r="H579" s="14" t="str">
        <f t="shared" ca="1" si="582"/>
        <v xml:space="preserve"> </v>
      </c>
      <c r="I579" s="14" t="str">
        <f t="shared" ca="1" si="582"/>
        <v xml:space="preserve"> </v>
      </c>
      <c r="J579" s="14" t="str">
        <f t="shared" ca="1" si="582"/>
        <v>П -11-1
(П-309)</v>
      </c>
      <c r="K579" s="14" t="str">
        <f t="shared" ca="1" si="582"/>
        <v xml:space="preserve"> </v>
      </c>
      <c r="L579" s="14"/>
      <c r="M579" s="25"/>
      <c r="O579" s="16"/>
      <c r="P579" s="16"/>
      <c r="R579" s="30"/>
      <c r="S579" s="30"/>
      <c r="T579" s="30"/>
      <c r="U579" s="30"/>
      <c r="V579" s="30"/>
      <c r="W579" s="30"/>
      <c r="X579" s="30"/>
      <c r="Y579" s="30"/>
      <c r="Z579" s="30"/>
      <c r="AA579" s="30"/>
      <c r="AB579" s="30"/>
      <c r="AD579" s="31" t="str">
        <f t="shared" ca="1" si="580"/>
        <v/>
      </c>
      <c r="AE579" s="31" t="str">
        <f t="shared" ca="1" si="580"/>
        <v/>
      </c>
      <c r="AF579" s="31" t="str">
        <f t="shared" ca="1" si="580"/>
        <v/>
      </c>
      <c r="AG579" s="31" t="str">
        <f t="shared" ca="1" si="580"/>
        <v/>
      </c>
      <c r="AH579" s="31" t="str">
        <f t="shared" ca="1" si="580"/>
        <v/>
      </c>
      <c r="AI579" s="31" t="str">
        <f t="shared" ca="1" si="580"/>
        <v/>
      </c>
      <c r="AJ579" s="31" t="str">
        <f t="shared" ca="1" si="580"/>
        <v>Вт 24.11.20 17.00 П-309</v>
      </c>
      <c r="AK579" s="31" t="e">
        <f>IF(#REF!=" ","",IF(#REF!="","",CONCATENATE($C579," ",#REF!," ",MID(#REF!,10,5))))</f>
        <v>#REF!</v>
      </c>
      <c r="AL579" s="31" t="str">
        <f t="shared" ref="AL579:AM642" ca="1" si="583">IF(K579=" ","",IF(K579="","",CONCATENATE($C579," ",K$1," ",MID(K579,10,5))))</f>
        <v/>
      </c>
      <c r="AM579" s="31" t="str">
        <f t="shared" si="583"/>
        <v/>
      </c>
      <c r="AN579" s="32" t="str">
        <f t="shared" ca="1" si="581"/>
        <v>Сынтин</v>
      </c>
      <c r="AO579" s="32" t="str">
        <f t="shared" ca="1" si="547"/>
        <v/>
      </c>
      <c r="AP579" s="32" t="str">
        <f t="shared" ca="1" si="547"/>
        <v/>
      </c>
      <c r="AQ579" s="32" t="str">
        <f t="shared" ca="1" si="547"/>
        <v/>
      </c>
      <c r="AR579" s="32" t="str">
        <f t="shared" ca="1" si="547"/>
        <v/>
      </c>
      <c r="AS579" s="32" t="str">
        <f t="shared" ca="1" si="547"/>
        <v/>
      </c>
      <c r="AT579" s="32" t="str">
        <f t="shared" ca="1" si="543"/>
        <v/>
      </c>
      <c r="AU579" s="32" t="str">
        <f t="shared" ca="1" si="543"/>
        <v>Вт 24.11.20 17.00 П-309 Сынтин</v>
      </c>
      <c r="AV579" s="32" t="e">
        <f t="shared" si="543"/>
        <v>#REF!</v>
      </c>
      <c r="AW579" s="32" t="str">
        <f t="shared" ca="1" si="543"/>
        <v/>
      </c>
      <c r="AX579" s="32" t="str">
        <f t="shared" si="543"/>
        <v/>
      </c>
      <c r="AZ579" s="17" t="str">
        <f t="shared" ca="1" si="548"/>
        <v/>
      </c>
      <c r="BA579" s="17" t="str">
        <f t="shared" ca="1" si="548"/>
        <v/>
      </c>
      <c r="BB579" s="17" t="str">
        <f t="shared" ca="1" si="548"/>
        <v/>
      </c>
      <c r="BC579" s="17" t="str">
        <f t="shared" ca="1" si="548"/>
        <v/>
      </c>
      <c r="BD579" s="17" t="str">
        <f t="shared" ca="1" si="548"/>
        <v/>
      </c>
      <c r="BE579" s="17" t="str">
        <f t="shared" ca="1" si="544"/>
        <v/>
      </c>
      <c r="BF579" s="17">
        <f t="shared" ca="1" si="544"/>
        <v>579</v>
      </c>
      <c r="BG579" s="17" t="e">
        <f t="shared" si="544"/>
        <v>#REF!</v>
      </c>
      <c r="BH579" s="17" t="str">
        <f t="shared" ca="1" si="544"/>
        <v/>
      </c>
      <c r="BI579" s="17" t="str">
        <f t="shared" si="544"/>
        <v/>
      </c>
    </row>
    <row r="580" spans="1:61" s="13" customFormat="1" ht="23.25" customHeight="1" x14ac:dyDescent="0.2">
      <c r="A580" s="1">
        <f ca="1">IF(COUNTIF($D580:$L580," ")=10,"",IF(VLOOKUP(MAX($A$1:A579),$A$1:C579,3,FALSE)=0,"",MAX($A$1:A579)+1))</f>
        <v>580</v>
      </c>
      <c r="B580" s="13" t="str">
        <f>$B577</f>
        <v>Сынтин А.В.</v>
      </c>
      <c r="C580" s="2" t="str">
        <f ca="1">IF($B580="","",$R$4)</f>
        <v>Ср 25.11.20</v>
      </c>
      <c r="D580" s="14" t="str">
        <f t="shared" ref="D580:K580" ca="1" si="584">IF($B580&gt;"",IF(ISERROR(SEARCH($B580,S$4))," ",MID(S$4,FIND("%курс ",S$4,FIND($B580,S$4))+6,7)&amp;"
("&amp;MID(S$4,FIND("ауд.",S$4,FIND($B580,S$4))+4,FIND("№",S$4,FIND("ауд.",S$4,FIND($B580,S$4)))-(FIND("ауд.",S$4,FIND($B580,S$4))+4))&amp;")"),"")</f>
        <v xml:space="preserve"> </v>
      </c>
      <c r="E580" s="14" t="str">
        <f t="shared" ca="1" si="584"/>
        <v xml:space="preserve"> </v>
      </c>
      <c r="F580" s="14" t="str">
        <f t="shared" ca="1" si="584"/>
        <v>П -11-3
(К 116)</v>
      </c>
      <c r="G580" s="14" t="str">
        <f t="shared" ca="1" si="584"/>
        <v xml:space="preserve"> </v>
      </c>
      <c r="H580" s="14" t="str">
        <f t="shared" ca="1" si="584"/>
        <v xml:space="preserve"> </v>
      </c>
      <c r="I580" s="14" t="str">
        <f t="shared" ca="1" si="584"/>
        <v xml:space="preserve"> </v>
      </c>
      <c r="J580" s="14" t="str">
        <f t="shared" ca="1" si="584"/>
        <v xml:space="preserve"> </v>
      </c>
      <c r="K580" s="14" t="str">
        <f t="shared" ca="1" si="584"/>
        <v>П -11-1
(П-205)</v>
      </c>
      <c r="L580" s="14"/>
      <c r="M580" s="25"/>
      <c r="O580" s="16"/>
      <c r="P580" s="16"/>
      <c r="R580" s="30"/>
      <c r="S580" s="30"/>
      <c r="T580" s="30"/>
      <c r="U580" s="30"/>
      <c r="V580" s="30"/>
      <c r="W580" s="30"/>
      <c r="X580" s="30"/>
      <c r="Y580" s="30"/>
      <c r="Z580" s="30"/>
      <c r="AA580" s="30"/>
      <c r="AB580" s="30"/>
      <c r="AD580" s="31" t="str">
        <f t="shared" ca="1" si="580"/>
        <v/>
      </c>
      <c r="AE580" s="31" t="str">
        <f t="shared" ca="1" si="580"/>
        <v/>
      </c>
      <c r="AF580" s="31" t="str">
        <f t="shared" ca="1" si="580"/>
        <v>Ср 25.11.20 11.20 К 116</v>
      </c>
      <c r="AG580" s="31" t="str">
        <f t="shared" ca="1" si="580"/>
        <v/>
      </c>
      <c r="AH580" s="31" t="str">
        <f t="shared" ca="1" si="580"/>
        <v/>
      </c>
      <c r="AI580" s="31" t="str">
        <f t="shared" ca="1" si="580"/>
        <v/>
      </c>
      <c r="AJ580" s="31" t="str">
        <f t="shared" ca="1" si="580"/>
        <v/>
      </c>
      <c r="AK580" s="31" t="e">
        <f>IF(#REF!=" ","",IF(#REF!="","",CONCATENATE($C580," ",#REF!," ",MID(#REF!,10,5))))</f>
        <v>#REF!</v>
      </c>
      <c r="AL580" s="31" t="str">
        <f t="shared" ca="1" si="583"/>
        <v>Ср 25.11.20 18.40 П-205</v>
      </c>
      <c r="AM580" s="31" t="str">
        <f t="shared" si="583"/>
        <v/>
      </c>
      <c r="AN580" s="32" t="str">
        <f t="shared" ca="1" si="581"/>
        <v>Сынтин</v>
      </c>
      <c r="AO580" s="32" t="str">
        <f t="shared" ca="1" si="547"/>
        <v/>
      </c>
      <c r="AP580" s="32" t="str">
        <f t="shared" ca="1" si="547"/>
        <v/>
      </c>
      <c r="AQ580" s="32" t="str">
        <f t="shared" ca="1" si="547"/>
        <v>Ср 25.11.20 11.20 К 116 Сынтин</v>
      </c>
      <c r="AR580" s="32" t="str">
        <f t="shared" ca="1" si="547"/>
        <v/>
      </c>
      <c r="AS580" s="32" t="str">
        <f t="shared" ca="1" si="547"/>
        <v/>
      </c>
      <c r="AT580" s="32" t="str">
        <f t="shared" ca="1" si="543"/>
        <v/>
      </c>
      <c r="AU580" s="32" t="str">
        <f t="shared" ca="1" si="543"/>
        <v/>
      </c>
      <c r="AV580" s="32" t="e">
        <f t="shared" si="543"/>
        <v>#REF!</v>
      </c>
      <c r="AW580" s="32" t="str">
        <f t="shared" ca="1" si="543"/>
        <v>Ср 25.11.20 18.40 П-205 Сынтин</v>
      </c>
      <c r="AX580" s="32" t="str">
        <f t="shared" si="543"/>
        <v/>
      </c>
      <c r="AZ580" s="17" t="str">
        <f t="shared" ca="1" si="548"/>
        <v/>
      </c>
      <c r="BA580" s="17" t="str">
        <f t="shared" ca="1" si="548"/>
        <v/>
      </c>
      <c r="BB580" s="17">
        <f t="shared" ca="1" si="548"/>
        <v>580</v>
      </c>
      <c r="BC580" s="17" t="str">
        <f t="shared" ca="1" si="548"/>
        <v/>
      </c>
      <c r="BD580" s="17" t="str">
        <f t="shared" ca="1" si="548"/>
        <v/>
      </c>
      <c r="BE580" s="17" t="str">
        <f t="shared" ca="1" si="544"/>
        <v/>
      </c>
      <c r="BF580" s="17" t="str">
        <f t="shared" ca="1" si="544"/>
        <v/>
      </c>
      <c r="BG580" s="17" t="e">
        <f t="shared" si="544"/>
        <v>#REF!</v>
      </c>
      <c r="BH580" s="17">
        <f t="shared" ca="1" si="544"/>
        <v>580</v>
      </c>
      <c r="BI580" s="17" t="str">
        <f t="shared" si="544"/>
        <v/>
      </c>
    </row>
    <row r="581" spans="1:61" s="13" customFormat="1" ht="23.25" customHeight="1" x14ac:dyDescent="0.2">
      <c r="A581" s="1">
        <f ca="1">IF(COUNTIF($D581:$L581," ")=10,"",IF(VLOOKUP(MAX($A$1:A580),$A$1:C580,3,FALSE)=0,"",MAX($A$1:A580)+1))</f>
        <v>581</v>
      </c>
      <c r="B581" s="13" t="str">
        <f>$B577</f>
        <v>Сынтин А.В.</v>
      </c>
      <c r="C581" s="2" t="str">
        <f ca="1">IF($B581="","",$R$5)</f>
        <v>Чт 26.11.20</v>
      </c>
      <c r="D581" s="23" t="str">
        <f t="shared" ref="D581:K581" ca="1" si="585">IF($B581&gt;"",IF(ISERROR(SEARCH($B581,S$5))," ",MID(S$5,FIND("%курс ",S$5,FIND($B581,S$5))+6,7)&amp;"
("&amp;MID(S$5,FIND("ауд.",S$5,FIND($B581,S$5))+4,FIND("№",S$5,FIND("ауд.",S$5,FIND($B581,S$5)))-(FIND("ауд.",S$5,FIND($B581,S$5))+4))&amp;")"),"")</f>
        <v>С -9 -3
(ДОТ)</v>
      </c>
      <c r="E581" s="23" t="str">
        <f t="shared" ca="1" si="585"/>
        <v>П -11-3
(К 117)</v>
      </c>
      <c r="F581" s="23" t="str">
        <f t="shared" ca="1" si="585"/>
        <v xml:space="preserve"> </v>
      </c>
      <c r="G581" s="23" t="str">
        <f t="shared" ca="1" si="585"/>
        <v xml:space="preserve"> </v>
      </c>
      <c r="H581" s="23" t="str">
        <f t="shared" ca="1" si="585"/>
        <v>П -11-1
(П-107)</v>
      </c>
      <c r="I581" s="23" t="str">
        <f t="shared" ca="1" si="585"/>
        <v>П -11-1
(П-205)</v>
      </c>
      <c r="J581" s="23" t="str">
        <f t="shared" ca="1" si="585"/>
        <v>П -11-1
(П-203)</v>
      </c>
      <c r="K581" s="23" t="str">
        <f t="shared" ca="1" si="585"/>
        <v xml:space="preserve"> </v>
      </c>
      <c r="L581" s="23"/>
      <c r="M581" s="25"/>
      <c r="O581" s="16"/>
      <c r="P581" s="16"/>
      <c r="R581" s="30"/>
      <c r="S581" s="30"/>
      <c r="T581" s="30"/>
      <c r="U581" s="30"/>
      <c r="V581" s="30"/>
      <c r="W581" s="30"/>
      <c r="X581" s="30"/>
      <c r="Y581" s="30"/>
      <c r="Z581" s="30"/>
      <c r="AA581" s="30"/>
      <c r="AB581" s="30"/>
      <c r="AD581" s="31" t="str">
        <f t="shared" ca="1" si="580"/>
        <v>Чт 26.11.20  8.00 ДОТ)</v>
      </c>
      <c r="AE581" s="31" t="str">
        <f t="shared" ca="1" si="580"/>
        <v>Чт 26.11.20  9.40 К 117</v>
      </c>
      <c r="AF581" s="31" t="str">
        <f t="shared" ca="1" si="580"/>
        <v/>
      </c>
      <c r="AG581" s="31" t="str">
        <f t="shared" ca="1" si="580"/>
        <v/>
      </c>
      <c r="AH581" s="31" t="str">
        <f t="shared" ca="1" si="580"/>
        <v>Чт 26.11.20 13.30 П-107</v>
      </c>
      <c r="AI581" s="31" t="str">
        <f t="shared" ca="1" si="580"/>
        <v>Чт 26.11.20 15.10 П-205</v>
      </c>
      <c r="AJ581" s="31" t="str">
        <f t="shared" ca="1" si="580"/>
        <v>Чт 26.11.20 17.00 П-203</v>
      </c>
      <c r="AK581" s="31" t="e">
        <f>IF(#REF!=" ","",IF(#REF!="","",CONCATENATE($C581," ",#REF!," ",MID(#REF!,10,5))))</f>
        <v>#REF!</v>
      </c>
      <c r="AL581" s="31" t="str">
        <f t="shared" ca="1" si="583"/>
        <v/>
      </c>
      <c r="AM581" s="31" t="str">
        <f t="shared" si="583"/>
        <v/>
      </c>
      <c r="AN581" s="32" t="str">
        <f t="shared" ca="1" si="581"/>
        <v>Сынтин</v>
      </c>
      <c r="AO581" s="32" t="str">
        <f t="shared" ca="1" si="547"/>
        <v>Чт 26.11.20  8.00 ДОТ) Сынтин</v>
      </c>
      <c r="AP581" s="32" t="str">
        <f t="shared" ca="1" si="547"/>
        <v>Чт 26.11.20  9.40 К 117 Сынтин</v>
      </c>
      <c r="AQ581" s="32" t="str">
        <f t="shared" ca="1" si="547"/>
        <v/>
      </c>
      <c r="AR581" s="32" t="str">
        <f t="shared" ca="1" si="547"/>
        <v/>
      </c>
      <c r="AS581" s="32" t="str">
        <f t="shared" ca="1" si="547"/>
        <v>Чт 26.11.20 13.30 П-107 Сынтин</v>
      </c>
      <c r="AT581" s="32" t="str">
        <f t="shared" ca="1" si="543"/>
        <v>Чт 26.11.20 15.10 П-205 Сынтин</v>
      </c>
      <c r="AU581" s="32" t="str">
        <f t="shared" ca="1" si="543"/>
        <v>Чт 26.11.20 17.00 П-203 Сынтин</v>
      </c>
      <c r="AV581" s="32" t="e">
        <f t="shared" si="543"/>
        <v>#REF!</v>
      </c>
      <c r="AW581" s="32" t="str">
        <f t="shared" ca="1" si="543"/>
        <v/>
      </c>
      <c r="AX581" s="32" t="str">
        <f t="shared" si="543"/>
        <v/>
      </c>
      <c r="AZ581" s="17">
        <f t="shared" ca="1" si="548"/>
        <v>581</v>
      </c>
      <c r="BA581" s="17">
        <f t="shared" ca="1" si="548"/>
        <v>581</v>
      </c>
      <c r="BB581" s="17" t="str">
        <f t="shared" ca="1" si="548"/>
        <v/>
      </c>
      <c r="BC581" s="17" t="str">
        <f t="shared" ca="1" si="548"/>
        <v/>
      </c>
      <c r="BD581" s="17">
        <f t="shared" ca="1" si="548"/>
        <v>581</v>
      </c>
      <c r="BE581" s="17">
        <f t="shared" ca="1" si="544"/>
        <v>581</v>
      </c>
      <c r="BF581" s="17">
        <f t="shared" ca="1" si="544"/>
        <v>581</v>
      </c>
      <c r="BG581" s="17" t="e">
        <f t="shared" si="544"/>
        <v>#REF!</v>
      </c>
      <c r="BH581" s="17" t="str">
        <f t="shared" ca="1" si="544"/>
        <v/>
      </c>
      <c r="BI581" s="17" t="str">
        <f t="shared" si="544"/>
        <v/>
      </c>
    </row>
    <row r="582" spans="1:61" s="13" customFormat="1" ht="23.25" customHeight="1" x14ac:dyDescent="0.2">
      <c r="A582" s="1">
        <f ca="1">IF(COUNTIF($D582:$L582," ")=10,"",IF(VLOOKUP(MAX($A$1:A581),$A$1:C581,3,FALSE)=0,"",MAX($A$1:A581)+1))</f>
        <v>582</v>
      </c>
      <c r="B582" s="13" t="str">
        <f>$B577</f>
        <v>Сынтин А.В.</v>
      </c>
      <c r="C582" s="2" t="str">
        <f ca="1">IF($B582="","",$R$6)</f>
        <v>Пт 27.11.20</v>
      </c>
      <c r="D582" s="23" t="str">
        <f t="shared" ref="D582:K582" ca="1" si="586">IF($B582&gt;"",IF(ISERROR(SEARCH($B582,S$6))," ",MID(S$6,FIND("%курс ",S$6,FIND($B582,S$6))+6,7)&amp;"
("&amp;MID(S$6,FIND("ауд.",S$6,FIND($B582,S$6))+4,FIND("№",S$6,FIND("ауд.",S$6,FIND($B582,S$6)))-(FIND("ауд.",S$6,FIND($B582,S$6))+4))&amp;")"),"")</f>
        <v xml:space="preserve"> </v>
      </c>
      <c r="E582" s="23" t="str">
        <f t="shared" ca="1" si="586"/>
        <v xml:space="preserve"> </v>
      </c>
      <c r="F582" s="23" t="str">
        <f t="shared" ca="1" si="586"/>
        <v xml:space="preserve"> </v>
      </c>
      <c r="G582" s="23" t="str">
        <f t="shared" ca="1" si="586"/>
        <v xml:space="preserve"> </v>
      </c>
      <c r="H582" s="23" t="str">
        <f t="shared" ca="1" si="586"/>
        <v xml:space="preserve"> </v>
      </c>
      <c r="I582" s="23" t="str">
        <f t="shared" ca="1" si="586"/>
        <v xml:space="preserve"> </v>
      </c>
      <c r="J582" s="23" t="str">
        <f t="shared" ca="1" si="586"/>
        <v xml:space="preserve"> </v>
      </c>
      <c r="K582" s="23" t="str">
        <f t="shared" ca="1" si="586"/>
        <v>П -11-2
(ДОТ)</v>
      </c>
      <c r="L582" s="23"/>
      <c r="M582" s="25"/>
      <c r="O582" s="16"/>
      <c r="P582" s="16"/>
      <c r="R582" s="30"/>
      <c r="S582" s="30"/>
      <c r="T582" s="30"/>
      <c r="U582" s="30"/>
      <c r="V582" s="30"/>
      <c r="W582" s="30"/>
      <c r="X582" s="30"/>
      <c r="Y582" s="30"/>
      <c r="Z582" s="30"/>
      <c r="AA582" s="30"/>
      <c r="AB582" s="30"/>
      <c r="AD582" s="31" t="str">
        <f t="shared" ca="1" si="580"/>
        <v/>
      </c>
      <c r="AE582" s="31" t="str">
        <f t="shared" ca="1" si="580"/>
        <v/>
      </c>
      <c r="AF582" s="31" t="str">
        <f t="shared" ca="1" si="580"/>
        <v/>
      </c>
      <c r="AG582" s="31" t="str">
        <f t="shared" ca="1" si="580"/>
        <v/>
      </c>
      <c r="AH582" s="31" t="str">
        <f t="shared" ca="1" si="580"/>
        <v/>
      </c>
      <c r="AI582" s="31" t="str">
        <f t="shared" ca="1" si="580"/>
        <v/>
      </c>
      <c r="AJ582" s="31" t="str">
        <f t="shared" ca="1" si="580"/>
        <v/>
      </c>
      <c r="AK582" s="31" t="e">
        <f>IF(#REF!=" ","",IF(#REF!="","",CONCATENATE($C582," ",#REF!," ",MID(#REF!,10,5))))</f>
        <v>#REF!</v>
      </c>
      <c r="AL582" s="31" t="str">
        <f t="shared" ca="1" si="583"/>
        <v>Пт 27.11.20 18.40 ДОТ)</v>
      </c>
      <c r="AM582" s="31" t="str">
        <f t="shared" si="583"/>
        <v/>
      </c>
      <c r="AN582" s="32" t="str">
        <f t="shared" ca="1" si="581"/>
        <v>Сынтин</v>
      </c>
      <c r="AO582" s="32" t="str">
        <f t="shared" ca="1" si="547"/>
        <v/>
      </c>
      <c r="AP582" s="32" t="str">
        <f t="shared" ca="1" si="547"/>
        <v/>
      </c>
      <c r="AQ582" s="32" t="str">
        <f t="shared" ca="1" si="547"/>
        <v/>
      </c>
      <c r="AR582" s="32" t="str">
        <f t="shared" ca="1" si="547"/>
        <v/>
      </c>
      <c r="AS582" s="32" t="str">
        <f t="shared" ca="1" si="547"/>
        <v/>
      </c>
      <c r="AT582" s="32" t="str">
        <f t="shared" ca="1" si="543"/>
        <v/>
      </c>
      <c r="AU582" s="32" t="str">
        <f t="shared" ca="1" si="543"/>
        <v/>
      </c>
      <c r="AV582" s="32" t="e">
        <f t="shared" si="543"/>
        <v>#REF!</v>
      </c>
      <c r="AW582" s="32" t="str">
        <f t="shared" ca="1" si="543"/>
        <v>Пт 27.11.20 18.40 ДОТ) Сынтин</v>
      </c>
      <c r="AX582" s="32" t="str">
        <f t="shared" si="543"/>
        <v/>
      </c>
      <c r="AZ582" s="17" t="str">
        <f t="shared" ca="1" si="548"/>
        <v/>
      </c>
      <c r="BA582" s="17" t="str">
        <f t="shared" ca="1" si="548"/>
        <v/>
      </c>
      <c r="BB582" s="17" t="str">
        <f t="shared" ca="1" si="548"/>
        <v/>
      </c>
      <c r="BC582" s="17" t="str">
        <f t="shared" ca="1" si="548"/>
        <v/>
      </c>
      <c r="BD582" s="17" t="str">
        <f t="shared" ca="1" si="548"/>
        <v/>
      </c>
      <c r="BE582" s="17" t="str">
        <f t="shared" ca="1" si="544"/>
        <v/>
      </c>
      <c r="BF582" s="17" t="str">
        <f t="shared" ca="1" si="544"/>
        <v/>
      </c>
      <c r="BG582" s="17" t="e">
        <f t="shared" si="544"/>
        <v>#REF!</v>
      </c>
      <c r="BH582" s="17">
        <f t="shared" ca="1" si="544"/>
        <v>582</v>
      </c>
      <c r="BI582" s="17" t="str">
        <f t="shared" si="544"/>
        <v/>
      </c>
    </row>
    <row r="583" spans="1:61" s="13" customFormat="1" ht="23.25" customHeight="1" x14ac:dyDescent="0.2">
      <c r="A583" s="1">
        <f ca="1">IF(COUNTIF($D583:$L583," ")=10,"",IF(VLOOKUP(MAX($A$1:A582),$A$1:C582,3,FALSE)=0,"",MAX($A$1:A582)+1))</f>
        <v>583</v>
      </c>
      <c r="B583" s="13" t="str">
        <f>$B577</f>
        <v>Сынтин А.В.</v>
      </c>
      <c r="C583" s="2" t="str">
        <f ca="1">IF($B583="","",$R$7)</f>
        <v>Сб 28.11.20</v>
      </c>
      <c r="D583" s="23" t="str">
        <f t="shared" ref="D583:K583" ca="1" si="587">IF($B583&gt;"",IF(ISERROR(SEARCH($B583,S$7))," ",MID(S$7,FIND("%курс ",S$7,FIND($B583,S$7))+6,7)&amp;"
("&amp;MID(S$7,FIND("ауд.",S$7,FIND($B583,S$7))+4,FIND("№",S$7,FIND("ауд.",S$7,FIND($B583,S$7)))-(FIND("ауд.",S$7,FIND($B583,S$7))+4))&amp;")"),"")</f>
        <v>П -11-3
(К 103)</v>
      </c>
      <c r="E583" s="23" t="str">
        <f t="shared" ca="1" si="587"/>
        <v xml:space="preserve"> </v>
      </c>
      <c r="F583" s="23" t="str">
        <f t="shared" ca="1" si="587"/>
        <v xml:space="preserve"> </v>
      </c>
      <c r="G583" s="23" t="str">
        <f t="shared" ca="1" si="587"/>
        <v xml:space="preserve"> </v>
      </c>
      <c r="H583" s="23" t="str">
        <f t="shared" ca="1" si="587"/>
        <v xml:space="preserve"> </v>
      </c>
      <c r="I583" s="23" t="str">
        <f t="shared" ca="1" si="587"/>
        <v xml:space="preserve"> </v>
      </c>
      <c r="J583" s="23" t="str">
        <f t="shared" ca="1" si="587"/>
        <v xml:space="preserve"> </v>
      </c>
      <c r="K583" s="23" t="str">
        <f t="shared" ca="1" si="587"/>
        <v xml:space="preserve"> </v>
      </c>
      <c r="L583" s="23"/>
      <c r="M583" s="25"/>
      <c r="O583" s="16"/>
      <c r="P583" s="16"/>
      <c r="R583" s="30"/>
      <c r="S583" s="30"/>
      <c r="T583" s="30"/>
      <c r="U583" s="30"/>
      <c r="V583" s="30"/>
      <c r="W583" s="30"/>
      <c r="X583" s="30"/>
      <c r="Y583" s="30"/>
      <c r="Z583" s="30"/>
      <c r="AA583" s="30"/>
      <c r="AB583" s="30"/>
      <c r="AD583" s="31" t="str">
        <f t="shared" ca="1" si="580"/>
        <v>Сб 28.11.20  8.00 К 103</v>
      </c>
      <c r="AE583" s="31" t="str">
        <f t="shared" ca="1" si="580"/>
        <v/>
      </c>
      <c r="AF583" s="31" t="str">
        <f t="shared" ca="1" si="580"/>
        <v/>
      </c>
      <c r="AG583" s="31" t="str">
        <f t="shared" ca="1" si="580"/>
        <v/>
      </c>
      <c r="AH583" s="31" t="str">
        <f t="shared" ca="1" si="580"/>
        <v/>
      </c>
      <c r="AI583" s="31" t="str">
        <f t="shared" ca="1" si="580"/>
        <v/>
      </c>
      <c r="AJ583" s="31" t="str">
        <f t="shared" ca="1" si="580"/>
        <v/>
      </c>
      <c r="AK583" s="31" t="e">
        <f>IF(#REF!=" ","",IF(#REF!="","",CONCATENATE($C583," ",#REF!," ",MID(#REF!,10,5))))</f>
        <v>#REF!</v>
      </c>
      <c r="AL583" s="31" t="str">
        <f t="shared" ca="1" si="583"/>
        <v/>
      </c>
      <c r="AM583" s="31" t="str">
        <f t="shared" si="583"/>
        <v/>
      </c>
      <c r="AN583" s="32" t="str">
        <f t="shared" ca="1" si="581"/>
        <v>Сынтин</v>
      </c>
      <c r="AO583" s="32" t="str">
        <f t="shared" ca="1" si="547"/>
        <v>Сб 28.11.20  8.00 К 103 Сынтин</v>
      </c>
      <c r="AP583" s="32" t="str">
        <f t="shared" ca="1" si="547"/>
        <v/>
      </c>
      <c r="AQ583" s="32" t="str">
        <f t="shared" ca="1" si="547"/>
        <v/>
      </c>
      <c r="AR583" s="32" t="str">
        <f t="shared" ca="1" si="547"/>
        <v/>
      </c>
      <c r="AS583" s="32" t="str">
        <f t="shared" ca="1" si="547"/>
        <v/>
      </c>
      <c r="AT583" s="32" t="str">
        <f t="shared" ca="1" si="543"/>
        <v/>
      </c>
      <c r="AU583" s="32" t="str">
        <f t="shared" ca="1" si="543"/>
        <v/>
      </c>
      <c r="AV583" s="32" t="e">
        <f t="shared" si="543"/>
        <v>#REF!</v>
      </c>
      <c r="AW583" s="32" t="str">
        <f t="shared" ca="1" si="543"/>
        <v/>
      </c>
      <c r="AX583" s="32" t="str">
        <f t="shared" si="543"/>
        <v/>
      </c>
      <c r="AZ583" s="17">
        <f t="shared" ca="1" si="548"/>
        <v>583</v>
      </c>
      <c r="BA583" s="17" t="str">
        <f t="shared" ca="1" si="548"/>
        <v/>
      </c>
      <c r="BB583" s="17" t="str">
        <f t="shared" ca="1" si="548"/>
        <v/>
      </c>
      <c r="BC583" s="17" t="str">
        <f t="shared" ca="1" si="548"/>
        <v/>
      </c>
      <c r="BD583" s="17" t="str">
        <f t="shared" ca="1" si="548"/>
        <v/>
      </c>
      <c r="BE583" s="17" t="str">
        <f t="shared" ca="1" si="544"/>
        <v/>
      </c>
      <c r="BF583" s="17" t="str">
        <f t="shared" ca="1" si="544"/>
        <v/>
      </c>
      <c r="BG583" s="17" t="e">
        <f t="shared" si="544"/>
        <v>#REF!</v>
      </c>
      <c r="BH583" s="17" t="str">
        <f t="shared" ca="1" si="544"/>
        <v/>
      </c>
      <c r="BI583" s="17" t="str">
        <f t="shared" si="544"/>
        <v/>
      </c>
    </row>
    <row r="584" spans="1:61" s="13" customFormat="1" ht="23.25" customHeight="1" x14ac:dyDescent="0.2">
      <c r="A584" s="1">
        <f ca="1">IF(COUNTIF($D584:$L584," ")=10,"",IF(VLOOKUP(MAX($A$1:A583),$A$1:C583,3,FALSE)=0,"",MAX($A$1:A583)+1))</f>
        <v>584</v>
      </c>
      <c r="B584" s="13" t="str">
        <f>$B577</f>
        <v>Сынтин А.В.</v>
      </c>
      <c r="C584" s="2" t="str">
        <f ca="1">IF($B584="","",$R$8)</f>
        <v>Вс 29.11.20</v>
      </c>
      <c r="D584" s="23" t="str">
        <f t="shared" ref="D584:K584" ca="1" si="588">IF($B584&gt;"",IF(ISERROR(SEARCH($B584,S$8))," ",MID(S$8,FIND("%курс ",S$8,FIND($B584,S$8))+6,7)&amp;"
("&amp;MID(S$8,FIND("ауд.",S$8,FIND($B584,S$8))+4,FIND("№",S$8,FIND("ауд.",S$8,FIND($B584,S$8)))-(FIND("ауд.",S$8,FIND($B584,S$8))+4))&amp;")"),"")</f>
        <v xml:space="preserve"> </v>
      </c>
      <c r="E584" s="23" t="str">
        <f t="shared" ca="1" si="588"/>
        <v xml:space="preserve"> </v>
      </c>
      <c r="F584" s="23" t="str">
        <f t="shared" ca="1" si="588"/>
        <v xml:space="preserve"> </v>
      </c>
      <c r="G584" s="23" t="str">
        <f t="shared" ca="1" si="588"/>
        <v xml:space="preserve"> </v>
      </c>
      <c r="H584" s="23" t="str">
        <f t="shared" ca="1" si="588"/>
        <v xml:space="preserve"> </v>
      </c>
      <c r="I584" s="23" t="str">
        <f t="shared" ca="1" si="588"/>
        <v xml:space="preserve"> </v>
      </c>
      <c r="J584" s="23" t="str">
        <f t="shared" ca="1" si="588"/>
        <v xml:space="preserve"> </v>
      </c>
      <c r="K584" s="23" t="str">
        <f t="shared" ca="1" si="588"/>
        <v xml:space="preserve"> </v>
      </c>
      <c r="L584" s="23"/>
      <c r="M584" s="25"/>
      <c r="O584" s="16"/>
      <c r="P584" s="16"/>
      <c r="R584" s="30"/>
      <c r="S584" s="30"/>
      <c r="T584" s="30"/>
      <c r="U584" s="30"/>
      <c r="V584" s="30"/>
      <c r="W584" s="30"/>
      <c r="X584" s="30"/>
      <c r="Y584" s="30"/>
      <c r="Z584" s="30"/>
      <c r="AA584" s="30"/>
      <c r="AB584" s="30"/>
      <c r="AD584" s="31" t="str">
        <f t="shared" ca="1" si="580"/>
        <v/>
      </c>
      <c r="AE584" s="31" t="str">
        <f t="shared" ca="1" si="580"/>
        <v/>
      </c>
      <c r="AF584" s="31" t="str">
        <f t="shared" ca="1" si="580"/>
        <v/>
      </c>
      <c r="AG584" s="31" t="str">
        <f t="shared" ca="1" si="580"/>
        <v/>
      </c>
      <c r="AH584" s="31" t="str">
        <f t="shared" ca="1" si="580"/>
        <v/>
      </c>
      <c r="AI584" s="31" t="str">
        <f t="shared" ca="1" si="580"/>
        <v/>
      </c>
      <c r="AJ584" s="31" t="str">
        <f t="shared" ca="1" si="580"/>
        <v/>
      </c>
      <c r="AK584" s="31" t="e">
        <f>IF(#REF!=" ","",IF(#REF!="","",CONCATENATE($C584," ",#REF!," ",MID(#REF!,10,5))))</f>
        <v>#REF!</v>
      </c>
      <c r="AL584" s="31" t="str">
        <f t="shared" ca="1" si="583"/>
        <v/>
      </c>
      <c r="AM584" s="31" t="str">
        <f t="shared" si="583"/>
        <v/>
      </c>
      <c r="AN584" s="32" t="str">
        <f t="shared" ca="1" si="581"/>
        <v>Сынтин</v>
      </c>
      <c r="AO584" s="32" t="str">
        <f t="shared" ca="1" si="547"/>
        <v/>
      </c>
      <c r="AP584" s="32" t="str">
        <f t="shared" ca="1" si="547"/>
        <v/>
      </c>
      <c r="AQ584" s="32" t="str">
        <f t="shared" ca="1" si="547"/>
        <v/>
      </c>
      <c r="AR584" s="32" t="str">
        <f t="shared" ca="1" si="547"/>
        <v/>
      </c>
      <c r="AS584" s="32" t="str">
        <f t="shared" ca="1" si="547"/>
        <v/>
      </c>
      <c r="AT584" s="32" t="str">
        <f t="shared" ca="1" si="543"/>
        <v/>
      </c>
      <c r="AU584" s="32" t="str">
        <f t="shared" ca="1" si="543"/>
        <v/>
      </c>
      <c r="AV584" s="32" t="e">
        <f t="shared" si="543"/>
        <v>#REF!</v>
      </c>
      <c r="AW584" s="32" t="str">
        <f t="shared" ca="1" si="543"/>
        <v/>
      </c>
      <c r="AX584" s="32" t="str">
        <f t="shared" si="543"/>
        <v/>
      </c>
      <c r="AZ584" s="17" t="str">
        <f t="shared" ca="1" si="548"/>
        <v/>
      </c>
      <c r="BA584" s="17" t="str">
        <f t="shared" ca="1" si="548"/>
        <v/>
      </c>
      <c r="BB584" s="17" t="str">
        <f t="shared" ca="1" si="548"/>
        <v/>
      </c>
      <c r="BC584" s="17" t="str">
        <f t="shared" ca="1" si="548"/>
        <v/>
      </c>
      <c r="BD584" s="17" t="str">
        <f t="shared" ca="1" si="548"/>
        <v/>
      </c>
      <c r="BE584" s="17" t="str">
        <f t="shared" ca="1" si="544"/>
        <v/>
      </c>
      <c r="BF584" s="17" t="str">
        <f t="shared" ca="1" si="544"/>
        <v/>
      </c>
      <c r="BG584" s="17" t="e">
        <f t="shared" si="544"/>
        <v>#REF!</v>
      </c>
      <c r="BH584" s="17" t="str">
        <f t="shared" ca="1" si="544"/>
        <v/>
      </c>
      <c r="BI584" s="17" t="str">
        <f t="shared" si="544"/>
        <v/>
      </c>
    </row>
    <row r="585" spans="1:61" s="13" customFormat="1" ht="23.25" customHeight="1" x14ac:dyDescent="0.2">
      <c r="A585" s="1">
        <f ca="1">IF(COUNTIF($D585:$L585," ")=10,"",IF(VLOOKUP(MAX($A$1:A584),$A$1:C584,3,FALSE)=0,"",MAX($A$1:A584)+1))</f>
        <v>585</v>
      </c>
      <c r="C585" s="2"/>
      <c r="D585" s="23"/>
      <c r="E585" s="23"/>
      <c r="F585" s="23"/>
      <c r="G585" s="23"/>
      <c r="H585" s="23"/>
      <c r="I585" s="23"/>
      <c r="J585" s="23"/>
      <c r="K585" s="23"/>
      <c r="L585" s="23"/>
      <c r="M585" s="25"/>
      <c r="O585" s="16"/>
      <c r="P585" s="16"/>
      <c r="R585" s="30"/>
      <c r="S585" s="30"/>
      <c r="T585" s="30"/>
      <c r="U585" s="30"/>
      <c r="V585" s="30"/>
      <c r="W585" s="30"/>
      <c r="X585" s="30"/>
      <c r="Y585" s="30"/>
      <c r="Z585" s="30"/>
      <c r="AA585" s="30"/>
      <c r="AB585" s="30"/>
      <c r="AD585" s="31"/>
      <c r="AE585" s="31"/>
      <c r="AF585" s="31"/>
      <c r="AG585" s="31"/>
      <c r="AH585" s="31"/>
      <c r="AI585" s="31"/>
      <c r="AJ585" s="31"/>
      <c r="AK585" s="31"/>
      <c r="AL585" s="31"/>
      <c r="AM585" s="31"/>
      <c r="AN585" s="32" t="str">
        <f t="shared" si="581"/>
        <v/>
      </c>
      <c r="AO585" s="32" t="str">
        <f t="shared" si="547"/>
        <v/>
      </c>
      <c r="AP585" s="32" t="str">
        <f t="shared" si="547"/>
        <v/>
      </c>
      <c r="AQ585" s="32" t="str">
        <f t="shared" si="547"/>
        <v/>
      </c>
      <c r="AR585" s="32" t="str">
        <f t="shared" si="547"/>
        <v/>
      </c>
      <c r="AS585" s="32" t="str">
        <f t="shared" si="547"/>
        <v/>
      </c>
      <c r="AT585" s="32" t="str">
        <f t="shared" si="543"/>
        <v/>
      </c>
      <c r="AU585" s="32" t="str">
        <f t="shared" si="543"/>
        <v/>
      </c>
      <c r="AV585" s="32" t="str">
        <f t="shared" si="543"/>
        <v/>
      </c>
      <c r="AW585" s="32" t="str">
        <f t="shared" si="543"/>
        <v/>
      </c>
      <c r="AX585" s="32" t="str">
        <f t="shared" si="543"/>
        <v/>
      </c>
      <c r="AZ585" s="17" t="str">
        <f t="shared" si="548"/>
        <v/>
      </c>
      <c r="BA585" s="17" t="str">
        <f t="shared" si="548"/>
        <v/>
      </c>
      <c r="BB585" s="17" t="str">
        <f t="shared" si="548"/>
        <v/>
      </c>
      <c r="BC585" s="17" t="str">
        <f t="shared" si="548"/>
        <v/>
      </c>
      <c r="BD585" s="17" t="str">
        <f t="shared" si="548"/>
        <v/>
      </c>
      <c r="BE585" s="17" t="str">
        <f t="shared" si="544"/>
        <v/>
      </c>
      <c r="BF585" s="17" t="str">
        <f t="shared" si="544"/>
        <v/>
      </c>
      <c r="BG585" s="17" t="str">
        <f t="shared" si="544"/>
        <v/>
      </c>
      <c r="BH585" s="17" t="str">
        <f t="shared" si="544"/>
        <v/>
      </c>
      <c r="BI585" s="17" t="str">
        <f t="shared" si="544"/>
        <v/>
      </c>
    </row>
    <row r="586" spans="1:61" s="13" customFormat="1" ht="23.25" customHeight="1" x14ac:dyDescent="0.2">
      <c r="A586" s="1">
        <f ca="1">IF(COUNTIF($D587:$L593," ")=70,"",MAX($A$1:A585)+1)</f>
        <v>586</v>
      </c>
      <c r="B586" s="2" t="str">
        <f>IF($C586="","",$C586)</f>
        <v>Тавченко В.Ю.</v>
      </c>
      <c r="C586" s="3" t="str">
        <f>IF(ISERROR(VLOOKUP((ROW()-1)/9+1,'[1]Преподавательский состав'!$A$2:$B$181,2,FALSE)),"",VLOOKUP((ROW()-1)/9+1,'[1]Преподавательский состав'!$A$2:$B$181,2,FALSE))</f>
        <v>Тавченко В.Ю.</v>
      </c>
      <c r="D586" s="3" t="str">
        <f>IF($C586="","",T(" 8.00"))</f>
        <v xml:space="preserve"> 8.00</v>
      </c>
      <c r="E586" s="3" t="str">
        <f>IF($C586="","",T(" 9.40"))</f>
        <v xml:space="preserve"> 9.40</v>
      </c>
      <c r="F586" s="3" t="str">
        <f>IF($C586="","",T("11.20"))</f>
        <v>11.20</v>
      </c>
      <c r="G586" s="4" t="str">
        <f>IF($C586="","",T(""))</f>
        <v/>
      </c>
      <c r="H586" s="3" t="str">
        <f>IF($C586="","",T("13.30"))</f>
        <v>13.30</v>
      </c>
      <c r="I586" s="3" t="str">
        <f>IF($C586="","",T("15.10"))</f>
        <v>15.10</v>
      </c>
      <c r="J586" s="3" t="str">
        <f>IF($C586="","",T("17.00"))</f>
        <v>17.00</v>
      </c>
      <c r="K586" s="3" t="str">
        <f>IF($C586="","",T("18.40"))</f>
        <v>18.40</v>
      </c>
      <c r="L586" s="3"/>
      <c r="M586" s="17"/>
      <c r="O586" s="16"/>
      <c r="P586" s="16"/>
      <c r="R586" s="30"/>
      <c r="S586" s="30"/>
      <c r="T586" s="30"/>
      <c r="U586" s="30"/>
      <c r="V586" s="30"/>
      <c r="W586" s="30"/>
      <c r="X586" s="30"/>
      <c r="Y586" s="30"/>
      <c r="Z586" s="30"/>
      <c r="AA586" s="30"/>
      <c r="AB586" s="30"/>
      <c r="AD586" s="31"/>
      <c r="AE586" s="31"/>
      <c r="AF586" s="31"/>
      <c r="AG586" s="31"/>
      <c r="AH586" s="31"/>
      <c r="AI586" s="31"/>
      <c r="AJ586" s="31"/>
      <c r="AK586" s="31"/>
      <c r="AL586" s="31"/>
      <c r="AM586" s="31"/>
      <c r="AN586" s="32" t="str">
        <f t="shared" si="581"/>
        <v/>
      </c>
      <c r="AO586" s="32" t="str">
        <f t="shared" si="547"/>
        <v/>
      </c>
      <c r="AP586" s="32" t="str">
        <f t="shared" si="547"/>
        <v/>
      </c>
      <c r="AQ586" s="32" t="str">
        <f t="shared" si="547"/>
        <v/>
      </c>
      <c r="AR586" s="32" t="str">
        <f t="shared" si="547"/>
        <v/>
      </c>
      <c r="AS586" s="32" t="str">
        <f t="shared" si="547"/>
        <v/>
      </c>
      <c r="AT586" s="32" t="str">
        <f t="shared" si="543"/>
        <v/>
      </c>
      <c r="AU586" s="32" t="str">
        <f t="shared" si="543"/>
        <v/>
      </c>
      <c r="AV586" s="32" t="str">
        <f t="shared" si="543"/>
        <v/>
      </c>
      <c r="AW586" s="32" t="str">
        <f t="shared" si="543"/>
        <v/>
      </c>
      <c r="AX586" s="32" t="str">
        <f t="shared" si="543"/>
        <v/>
      </c>
      <c r="AZ586" s="17" t="str">
        <f t="shared" si="548"/>
        <v/>
      </c>
      <c r="BA586" s="17" t="str">
        <f t="shared" si="548"/>
        <v/>
      </c>
      <c r="BB586" s="17" t="str">
        <f t="shared" si="548"/>
        <v/>
      </c>
      <c r="BC586" s="17" t="str">
        <f t="shared" si="548"/>
        <v/>
      </c>
      <c r="BD586" s="17" t="str">
        <f t="shared" si="548"/>
        <v/>
      </c>
      <c r="BE586" s="17" t="str">
        <f t="shared" si="544"/>
        <v/>
      </c>
      <c r="BF586" s="17" t="str">
        <f t="shared" si="544"/>
        <v/>
      </c>
      <c r="BG586" s="17" t="str">
        <f t="shared" si="544"/>
        <v/>
      </c>
      <c r="BH586" s="17" t="str">
        <f t="shared" si="544"/>
        <v/>
      </c>
      <c r="BI586" s="17" t="str">
        <f t="shared" si="544"/>
        <v/>
      </c>
    </row>
    <row r="587" spans="1:61" s="13" customFormat="1" ht="23.25" customHeight="1" x14ac:dyDescent="0.2">
      <c r="A587" s="1">
        <f ca="1">IF(COUNTIF($D587:$L587," ")=10,"",IF(VLOOKUP(MAX($A$1:A586),$A$1:C586,3,FALSE)=0,"",MAX($A$1:A586)+1))</f>
        <v>587</v>
      </c>
      <c r="B587" s="13" t="str">
        <f>$B586</f>
        <v>Тавченко В.Ю.</v>
      </c>
      <c r="C587" s="2" t="str">
        <f ca="1">IF($B587="","",$R$2)</f>
        <v>Пн 23.11.20</v>
      </c>
      <c r="D587" s="14" t="str">
        <f t="shared" ref="D587:K587" ca="1" si="589">IF($B587&gt;"",IF(ISERROR(SEARCH($B587,S$2))," ",MID(S$2,FIND("%курс ",S$2,FIND($B587,S$2))+6,7)&amp;"
("&amp;MID(S$2,FIND("ауд.",S$2,FIND($B587,S$2))+4,FIND("№",S$2,FIND("ауд.",S$2,FIND($B587,S$2)))-(FIND("ауд.",S$2,FIND($B587,S$2))+4))&amp;")"),"")</f>
        <v>П -9 -1
(П-102)</v>
      </c>
      <c r="E587" s="14" t="str">
        <f t="shared" ca="1" si="589"/>
        <v>СА -9-1
(П-309)</v>
      </c>
      <c r="F587" s="14" t="str">
        <f t="shared" ca="1" si="589"/>
        <v>П -9 -1
(П-102)</v>
      </c>
      <c r="G587" s="14" t="str">
        <f t="shared" ca="1" si="589"/>
        <v xml:space="preserve"> </v>
      </c>
      <c r="H587" s="14" t="str">
        <f t="shared" ca="1" si="589"/>
        <v>СА -9-1
(П-310)</v>
      </c>
      <c r="I587" s="14" t="str">
        <f t="shared" ca="1" si="589"/>
        <v xml:space="preserve"> </v>
      </c>
      <c r="J587" s="14" t="str">
        <f t="shared" ca="1" si="589"/>
        <v>С -9 -2
(ДОТ)</v>
      </c>
      <c r="K587" s="14" t="str">
        <f t="shared" ca="1" si="589"/>
        <v xml:space="preserve"> </v>
      </c>
      <c r="L587" s="14"/>
      <c r="M587" s="25"/>
      <c r="O587" s="16"/>
      <c r="P587" s="16"/>
      <c r="R587" s="30"/>
      <c r="S587" s="30"/>
      <c r="T587" s="30"/>
      <c r="U587" s="30"/>
      <c r="V587" s="30"/>
      <c r="W587" s="30"/>
      <c r="X587" s="30"/>
      <c r="Y587" s="30"/>
      <c r="Z587" s="30"/>
      <c r="AA587" s="30"/>
      <c r="AB587" s="30"/>
      <c r="AD587" s="31" t="str">
        <f t="shared" ref="AD587:AJ593" ca="1" si="590">IF(D587=" ","",IF(D587="","",CONCATENATE($C587," ",D$1," ",MID(D587,10,5))))</f>
        <v>Пн 23.11.20  8.00 П-102</v>
      </c>
      <c r="AE587" s="31" t="str">
        <f t="shared" ca="1" si="590"/>
        <v>Пн 23.11.20  9.40 П-309</v>
      </c>
      <c r="AF587" s="31" t="str">
        <f t="shared" ca="1" si="590"/>
        <v>Пн 23.11.20 11.20 П-102</v>
      </c>
      <c r="AG587" s="31" t="str">
        <f t="shared" ca="1" si="590"/>
        <v/>
      </c>
      <c r="AH587" s="31" t="str">
        <f t="shared" ca="1" si="590"/>
        <v>Пн 23.11.20 13.30 П-310</v>
      </c>
      <c r="AI587" s="31" t="str">
        <f t="shared" ca="1" si="590"/>
        <v/>
      </c>
      <c r="AJ587" s="31" t="str">
        <f t="shared" ca="1" si="590"/>
        <v>Пн 23.11.20 17.00 ДОТ)</v>
      </c>
      <c r="AK587" s="31" t="e">
        <f>IF(#REF!=" ","",IF(#REF!="","",CONCATENATE($C587," ",#REF!," ",MID(#REF!,10,5))))</f>
        <v>#REF!</v>
      </c>
      <c r="AL587" s="31" t="str">
        <f t="shared" ca="1" si="583"/>
        <v/>
      </c>
      <c r="AM587" s="31" t="str">
        <f t="shared" si="583"/>
        <v/>
      </c>
      <c r="AN587" s="32" t="str">
        <f t="shared" ca="1" si="581"/>
        <v>Тавченко</v>
      </c>
      <c r="AO587" s="32" t="str">
        <f t="shared" ca="1" si="547"/>
        <v>Пн 23.11.20  8.00 П-102 Тавченко</v>
      </c>
      <c r="AP587" s="32" t="str">
        <f t="shared" ca="1" si="547"/>
        <v>Пн 23.11.20  9.40 П-309 Тавченко</v>
      </c>
      <c r="AQ587" s="32" t="str">
        <f t="shared" ca="1" si="547"/>
        <v>Пн 23.11.20 11.20 П-102 Тавченко</v>
      </c>
      <c r="AR587" s="32" t="str">
        <f t="shared" ca="1" si="547"/>
        <v/>
      </c>
      <c r="AS587" s="32" t="str">
        <f t="shared" ca="1" si="547"/>
        <v>Пн 23.11.20 13.30 П-310 Тавченко</v>
      </c>
      <c r="AT587" s="32" t="str">
        <f t="shared" ca="1" si="543"/>
        <v/>
      </c>
      <c r="AU587" s="32" t="str">
        <f t="shared" ca="1" si="543"/>
        <v>Пн 23.11.20 17.00 ДОТ) Тавченко</v>
      </c>
      <c r="AV587" s="32" t="e">
        <f t="shared" si="543"/>
        <v>#REF!</v>
      </c>
      <c r="AW587" s="32" t="str">
        <f t="shared" ca="1" si="543"/>
        <v/>
      </c>
      <c r="AX587" s="32" t="str">
        <f t="shared" si="543"/>
        <v/>
      </c>
      <c r="AZ587" s="17">
        <f t="shared" ca="1" si="548"/>
        <v>587</v>
      </c>
      <c r="BA587" s="17">
        <f t="shared" ca="1" si="548"/>
        <v>587</v>
      </c>
      <c r="BB587" s="17">
        <f t="shared" ca="1" si="548"/>
        <v>587</v>
      </c>
      <c r="BC587" s="17" t="str">
        <f t="shared" ca="1" si="548"/>
        <v/>
      </c>
      <c r="BD587" s="17">
        <f t="shared" ca="1" si="548"/>
        <v>587</v>
      </c>
      <c r="BE587" s="17" t="str">
        <f t="shared" ca="1" si="544"/>
        <v/>
      </c>
      <c r="BF587" s="17">
        <f t="shared" ca="1" si="544"/>
        <v>587</v>
      </c>
      <c r="BG587" s="17" t="e">
        <f t="shared" si="544"/>
        <v>#REF!</v>
      </c>
      <c r="BH587" s="17" t="str">
        <f t="shared" ca="1" si="544"/>
        <v/>
      </c>
      <c r="BI587" s="17" t="str">
        <f t="shared" si="544"/>
        <v/>
      </c>
    </row>
    <row r="588" spans="1:61" s="13" customFormat="1" ht="23.25" customHeight="1" x14ac:dyDescent="0.2">
      <c r="A588" s="1">
        <f ca="1">IF(COUNTIF($D588:$L588," ")=10,"",IF(VLOOKUP(MAX($A$1:A587),$A$1:C587,3,FALSE)=0,"",MAX($A$1:A587)+1))</f>
        <v>588</v>
      </c>
      <c r="B588" s="13" t="str">
        <f>$B586</f>
        <v>Тавченко В.Ю.</v>
      </c>
      <c r="C588" s="2" t="str">
        <f ca="1">IF($B588="","",$R$3)</f>
        <v>Вт 24.11.20</v>
      </c>
      <c r="D588" s="14" t="str">
        <f t="shared" ref="D588:K588" ca="1" si="591">IF($B588&gt;"",IF(ISERROR(SEARCH($B588,S$3))," ",MID(S$3,FIND("%курс ",S$3,FIND($B588,S$3))+6,7)&amp;"
("&amp;MID(S$3,FIND("ауд.",S$3,FIND($B588,S$3))+4,FIND("№",S$3,FIND("ауд.",S$3,FIND($B588,S$3)))-(FIND("ауд.",S$3,FIND($B588,S$3))+4))&amp;")"),"")</f>
        <v>СА -9-1
(П-402)</v>
      </c>
      <c r="E588" s="14" t="str">
        <f t="shared" ca="1" si="591"/>
        <v>П -9 -1
(П-102)</v>
      </c>
      <c r="F588" s="14" t="str">
        <f t="shared" ca="1" si="591"/>
        <v>СА -9-1
(П-402)</v>
      </c>
      <c r="G588" s="14" t="str">
        <f t="shared" ca="1" si="591"/>
        <v xml:space="preserve"> </v>
      </c>
      <c r="H588" s="14" t="str">
        <f t="shared" ca="1" si="591"/>
        <v>П -9 -1
(П-102)</v>
      </c>
      <c r="I588" s="14" t="str">
        <f t="shared" ca="1" si="591"/>
        <v xml:space="preserve"> </v>
      </c>
      <c r="J588" s="14" t="str">
        <f t="shared" ca="1" si="591"/>
        <v xml:space="preserve"> </v>
      </c>
      <c r="K588" s="14" t="str">
        <f t="shared" ca="1" si="591"/>
        <v xml:space="preserve"> </v>
      </c>
      <c r="L588" s="14"/>
      <c r="M588" s="25"/>
      <c r="O588" s="16"/>
      <c r="P588" s="16"/>
      <c r="R588" s="30"/>
      <c r="S588" s="30"/>
      <c r="T588" s="30"/>
      <c r="U588" s="30"/>
      <c r="V588" s="30"/>
      <c r="W588" s="30"/>
      <c r="X588" s="30"/>
      <c r="Y588" s="30"/>
      <c r="Z588" s="30"/>
      <c r="AA588" s="30"/>
      <c r="AB588" s="30"/>
      <c r="AD588" s="31" t="str">
        <f t="shared" ca="1" si="590"/>
        <v>Вт 24.11.20  8.00 П-402</v>
      </c>
      <c r="AE588" s="31" t="str">
        <f t="shared" ca="1" si="590"/>
        <v>Вт 24.11.20  9.40 П-102</v>
      </c>
      <c r="AF588" s="31" t="str">
        <f t="shared" ca="1" si="590"/>
        <v>Вт 24.11.20 11.20 П-402</v>
      </c>
      <c r="AG588" s="31" t="str">
        <f t="shared" ca="1" si="590"/>
        <v/>
      </c>
      <c r="AH588" s="31" t="str">
        <f t="shared" ca="1" si="590"/>
        <v>Вт 24.11.20 13.30 П-102</v>
      </c>
      <c r="AI588" s="31" t="str">
        <f t="shared" ca="1" si="590"/>
        <v/>
      </c>
      <c r="AJ588" s="31" t="str">
        <f t="shared" ca="1" si="590"/>
        <v/>
      </c>
      <c r="AK588" s="31" t="e">
        <f>IF(#REF!=" ","",IF(#REF!="","",CONCATENATE($C588," ",#REF!," ",MID(#REF!,10,5))))</f>
        <v>#REF!</v>
      </c>
      <c r="AL588" s="31" t="str">
        <f t="shared" ca="1" si="583"/>
        <v/>
      </c>
      <c r="AM588" s="31" t="str">
        <f t="shared" si="583"/>
        <v/>
      </c>
      <c r="AN588" s="32" t="str">
        <f t="shared" ca="1" si="581"/>
        <v>Тавченко</v>
      </c>
      <c r="AO588" s="32" t="str">
        <f t="shared" ca="1" si="547"/>
        <v>Вт 24.11.20  8.00 П-402 Тавченко</v>
      </c>
      <c r="AP588" s="32" t="str">
        <f t="shared" ca="1" si="547"/>
        <v>Вт 24.11.20  9.40 П-102 Тавченко</v>
      </c>
      <c r="AQ588" s="32" t="str">
        <f t="shared" ca="1" si="547"/>
        <v>Вт 24.11.20 11.20 П-402 Тавченко</v>
      </c>
      <c r="AR588" s="32" t="str">
        <f t="shared" ca="1" si="547"/>
        <v/>
      </c>
      <c r="AS588" s="32" t="str">
        <f t="shared" ca="1" si="547"/>
        <v>Вт 24.11.20 13.30 П-102 Тавченко</v>
      </c>
      <c r="AT588" s="32" t="str">
        <f t="shared" ca="1" si="543"/>
        <v/>
      </c>
      <c r="AU588" s="32" t="str">
        <f t="shared" ca="1" si="543"/>
        <v/>
      </c>
      <c r="AV588" s="32" t="e">
        <f t="shared" si="543"/>
        <v>#REF!</v>
      </c>
      <c r="AW588" s="32" t="str">
        <f t="shared" ca="1" si="543"/>
        <v/>
      </c>
      <c r="AX588" s="32" t="str">
        <f t="shared" si="543"/>
        <v/>
      </c>
      <c r="AZ588" s="17">
        <f t="shared" ca="1" si="548"/>
        <v>588</v>
      </c>
      <c r="BA588" s="17">
        <f t="shared" ca="1" si="548"/>
        <v>588</v>
      </c>
      <c r="BB588" s="17">
        <f t="shared" ca="1" si="548"/>
        <v>588</v>
      </c>
      <c r="BC588" s="17" t="str">
        <f t="shared" ca="1" si="548"/>
        <v/>
      </c>
      <c r="BD588" s="17">
        <f t="shared" ca="1" si="548"/>
        <v>588</v>
      </c>
      <c r="BE588" s="17" t="str">
        <f t="shared" ca="1" si="544"/>
        <v/>
      </c>
      <c r="BF588" s="17" t="str">
        <f t="shared" ca="1" si="544"/>
        <v/>
      </c>
      <c r="BG588" s="17" t="e">
        <f t="shared" si="544"/>
        <v>#REF!</v>
      </c>
      <c r="BH588" s="17" t="str">
        <f t="shared" ca="1" si="544"/>
        <v/>
      </c>
      <c r="BI588" s="17" t="str">
        <f t="shared" si="544"/>
        <v/>
      </c>
    </row>
    <row r="589" spans="1:61" s="13" customFormat="1" ht="23.25" customHeight="1" x14ac:dyDescent="0.2">
      <c r="A589" s="1">
        <f ca="1">IF(COUNTIF($D589:$L589," ")=10,"",IF(VLOOKUP(MAX($A$1:A588),$A$1:C588,3,FALSE)=0,"",MAX($A$1:A588)+1))</f>
        <v>589</v>
      </c>
      <c r="B589" s="13" t="str">
        <f>$B586</f>
        <v>Тавченко В.Ю.</v>
      </c>
      <c r="C589" s="2" t="str">
        <f ca="1">IF($B589="","",$R$4)</f>
        <v>Ср 25.11.20</v>
      </c>
      <c r="D589" s="14" t="str">
        <f t="shared" ref="D589:K589" ca="1" si="592">IF($B589&gt;"",IF(ISERROR(SEARCH($B589,S$4))," ",MID(S$4,FIND("%курс ",S$4,FIND($B589,S$4))+6,7)&amp;"
("&amp;MID(S$4,FIND("ауд.",S$4,FIND($B589,S$4))+4,FIND("№",S$4,FIND("ауд.",S$4,FIND($B589,S$4)))-(FIND("ауд.",S$4,FIND($B589,S$4))+4))&amp;")"),"")</f>
        <v>СА -9-1
(П-407)</v>
      </c>
      <c r="E589" s="14" t="str">
        <f t="shared" ca="1" si="592"/>
        <v>П -9 -1
(П-107)</v>
      </c>
      <c r="F589" s="14" t="str">
        <f t="shared" ca="1" si="592"/>
        <v>СА -9-1
(П-407)</v>
      </c>
      <c r="G589" s="14" t="str">
        <f t="shared" ca="1" si="592"/>
        <v xml:space="preserve"> </v>
      </c>
      <c r="H589" s="14" t="str">
        <f t="shared" ca="1" si="592"/>
        <v>П -9 -1
(П-)</v>
      </c>
      <c r="I589" s="14" t="str">
        <f t="shared" ca="1" si="592"/>
        <v>С -9 -2
(ДОТ)</v>
      </c>
      <c r="J589" s="14" t="str">
        <f t="shared" ca="1" si="592"/>
        <v>С -9 -2
(ДОТ)</v>
      </c>
      <c r="K589" s="14" t="str">
        <f t="shared" ca="1" si="592"/>
        <v xml:space="preserve"> </v>
      </c>
      <c r="L589" s="14"/>
      <c r="M589" s="25"/>
      <c r="O589" s="16"/>
      <c r="P589" s="16"/>
      <c r="R589" s="30"/>
      <c r="S589" s="30"/>
      <c r="T589" s="30"/>
      <c r="U589" s="30"/>
      <c r="V589" s="30"/>
      <c r="W589" s="30"/>
      <c r="X589" s="30"/>
      <c r="Y589" s="30"/>
      <c r="Z589" s="30"/>
      <c r="AA589" s="30"/>
      <c r="AB589" s="30"/>
      <c r="AD589" s="31" t="str">
        <f t="shared" ca="1" si="590"/>
        <v>Ср 25.11.20  8.00 П-407</v>
      </c>
      <c r="AE589" s="31" t="str">
        <f t="shared" ca="1" si="590"/>
        <v>Ср 25.11.20  9.40 П-107</v>
      </c>
      <c r="AF589" s="31" t="str">
        <f t="shared" ca="1" si="590"/>
        <v>Ср 25.11.20 11.20 П-407</v>
      </c>
      <c r="AG589" s="31" t="str">
        <f t="shared" ca="1" si="590"/>
        <v/>
      </c>
      <c r="AH589" s="31" t="str">
        <f t="shared" ca="1" si="590"/>
        <v>Ср 25.11.20 13.30 П-)</v>
      </c>
      <c r="AI589" s="31" t="str">
        <f t="shared" ca="1" si="590"/>
        <v>Ср 25.11.20 15.10 ДОТ)</v>
      </c>
      <c r="AJ589" s="31" t="str">
        <f t="shared" ca="1" si="590"/>
        <v>Ср 25.11.20 17.00 ДОТ)</v>
      </c>
      <c r="AK589" s="31" t="e">
        <f>IF(#REF!=" ","",IF(#REF!="","",CONCATENATE($C589," ",#REF!," ",MID(#REF!,10,5))))</f>
        <v>#REF!</v>
      </c>
      <c r="AL589" s="31" t="str">
        <f t="shared" ca="1" si="583"/>
        <v/>
      </c>
      <c r="AM589" s="31" t="str">
        <f t="shared" si="583"/>
        <v/>
      </c>
      <c r="AN589" s="32" t="str">
        <f t="shared" ca="1" si="581"/>
        <v>Тавченко</v>
      </c>
      <c r="AO589" s="32" t="str">
        <f t="shared" ca="1" si="547"/>
        <v>Ср 25.11.20  8.00 П-407 Тавченко</v>
      </c>
      <c r="AP589" s="32" t="str">
        <f t="shared" ca="1" si="547"/>
        <v>Ср 25.11.20  9.40 П-107 Тавченко</v>
      </c>
      <c r="AQ589" s="32" t="str">
        <f t="shared" ca="1" si="547"/>
        <v>Ср 25.11.20 11.20 П-407 Тавченко</v>
      </c>
      <c r="AR589" s="32" t="str">
        <f t="shared" ca="1" si="547"/>
        <v/>
      </c>
      <c r="AS589" s="32" t="str">
        <f t="shared" ca="1" si="547"/>
        <v>Ср 25.11.20 13.30 П-) Тавченко</v>
      </c>
      <c r="AT589" s="32" t="str">
        <f t="shared" ca="1" si="543"/>
        <v>Ср 25.11.20 15.10 ДОТ) Тавченко</v>
      </c>
      <c r="AU589" s="32" t="str">
        <f t="shared" ca="1" si="543"/>
        <v>Ср 25.11.20 17.00 ДОТ) Тавченко</v>
      </c>
      <c r="AV589" s="32" t="e">
        <f t="shared" si="543"/>
        <v>#REF!</v>
      </c>
      <c r="AW589" s="32" t="str">
        <f t="shared" ca="1" si="543"/>
        <v/>
      </c>
      <c r="AX589" s="32" t="str">
        <f t="shared" si="543"/>
        <v/>
      </c>
      <c r="AZ589" s="17">
        <f t="shared" ca="1" si="548"/>
        <v>589</v>
      </c>
      <c r="BA589" s="17">
        <f t="shared" ca="1" si="548"/>
        <v>589</v>
      </c>
      <c r="BB589" s="17">
        <f t="shared" ca="1" si="548"/>
        <v>589</v>
      </c>
      <c r="BC589" s="17" t="str">
        <f t="shared" ca="1" si="548"/>
        <v/>
      </c>
      <c r="BD589" s="17">
        <f t="shared" ca="1" si="548"/>
        <v>589</v>
      </c>
      <c r="BE589" s="17">
        <f t="shared" ca="1" si="544"/>
        <v>589</v>
      </c>
      <c r="BF589" s="17">
        <f t="shared" ca="1" si="544"/>
        <v>589</v>
      </c>
      <c r="BG589" s="17" t="e">
        <f t="shared" si="544"/>
        <v>#REF!</v>
      </c>
      <c r="BH589" s="17" t="str">
        <f t="shared" ca="1" si="544"/>
        <v/>
      </c>
      <c r="BI589" s="17" t="str">
        <f t="shared" si="544"/>
        <v/>
      </c>
    </row>
    <row r="590" spans="1:61" s="13" customFormat="1" ht="23.25" customHeight="1" x14ac:dyDescent="0.2">
      <c r="A590" s="1">
        <f ca="1">IF(COUNTIF($D590:$L590," ")=10,"",IF(VLOOKUP(MAX($A$1:A589),$A$1:C589,3,FALSE)=0,"",MAX($A$1:A589)+1))</f>
        <v>590</v>
      </c>
      <c r="B590" s="13" t="str">
        <f>$B586</f>
        <v>Тавченко В.Ю.</v>
      </c>
      <c r="C590" s="2" t="str">
        <f ca="1">IF($B590="","",$R$5)</f>
        <v>Чт 26.11.20</v>
      </c>
      <c r="D590" s="23" t="str">
        <f t="shared" ref="D590:K590" ca="1" si="593">IF($B590&gt;"",IF(ISERROR(SEARCH($B590,S$5))," ",MID(S$5,FIND("%курс ",S$5,FIND($B590,S$5))+6,7)&amp;"
("&amp;MID(S$5,FIND("ауд.",S$5,FIND($B590,S$5))+4,FIND("№",S$5,FIND("ауд.",S$5,FIND($B590,S$5)))-(FIND("ауд.",S$5,FIND($B590,S$5))+4))&amp;")"),"")</f>
        <v>П -9 -1
(П-109)</v>
      </c>
      <c r="E590" s="23" t="str">
        <f t="shared" ca="1" si="593"/>
        <v>СА -9-1
(П-402)</v>
      </c>
      <c r="F590" s="23" t="str">
        <f t="shared" ca="1" si="593"/>
        <v>П -9 -1
(П-301)</v>
      </c>
      <c r="G590" s="23" t="str">
        <f t="shared" ca="1" si="593"/>
        <v xml:space="preserve"> </v>
      </c>
      <c r="H590" s="23" t="str">
        <f t="shared" ca="1" si="593"/>
        <v>СА -9-1
(П-402)</v>
      </c>
      <c r="I590" s="23" t="str">
        <f t="shared" ca="1" si="593"/>
        <v xml:space="preserve"> </v>
      </c>
      <c r="J590" s="23" t="str">
        <f t="shared" ca="1" si="593"/>
        <v xml:space="preserve"> </v>
      </c>
      <c r="K590" s="23" t="str">
        <f t="shared" ca="1" si="593"/>
        <v xml:space="preserve"> </v>
      </c>
      <c r="L590" s="23"/>
      <c r="M590" s="25"/>
      <c r="O590" s="16"/>
      <c r="P590" s="16"/>
      <c r="R590" s="30"/>
      <c r="S590" s="30"/>
      <c r="T590" s="30"/>
      <c r="U590" s="30"/>
      <c r="V590" s="30"/>
      <c r="W590" s="30"/>
      <c r="X590" s="30"/>
      <c r="Y590" s="30"/>
      <c r="Z590" s="30"/>
      <c r="AA590" s="30"/>
      <c r="AB590" s="30"/>
      <c r="AD590" s="31" t="str">
        <f t="shared" ca="1" si="590"/>
        <v>Чт 26.11.20  8.00 П-109</v>
      </c>
      <c r="AE590" s="31" t="str">
        <f t="shared" ca="1" si="590"/>
        <v>Чт 26.11.20  9.40 П-402</v>
      </c>
      <c r="AF590" s="31" t="str">
        <f t="shared" ca="1" si="590"/>
        <v>Чт 26.11.20 11.20 П-301</v>
      </c>
      <c r="AG590" s="31" t="str">
        <f t="shared" ca="1" si="590"/>
        <v/>
      </c>
      <c r="AH590" s="31" t="str">
        <f t="shared" ca="1" si="590"/>
        <v>Чт 26.11.20 13.30 П-402</v>
      </c>
      <c r="AI590" s="31" t="str">
        <f t="shared" ca="1" si="590"/>
        <v/>
      </c>
      <c r="AJ590" s="31" t="str">
        <f t="shared" ca="1" si="590"/>
        <v/>
      </c>
      <c r="AK590" s="31" t="e">
        <f>IF(#REF!=" ","",IF(#REF!="","",CONCATENATE($C590," ",#REF!," ",MID(#REF!,10,5))))</f>
        <v>#REF!</v>
      </c>
      <c r="AL590" s="31" t="str">
        <f t="shared" ca="1" si="583"/>
        <v/>
      </c>
      <c r="AM590" s="31" t="str">
        <f t="shared" si="583"/>
        <v/>
      </c>
      <c r="AN590" s="32" t="str">
        <f t="shared" ca="1" si="581"/>
        <v>Тавченко</v>
      </c>
      <c r="AO590" s="32" t="str">
        <f t="shared" ca="1" si="547"/>
        <v>Чт 26.11.20  8.00 П-109 Тавченко</v>
      </c>
      <c r="AP590" s="32" t="str">
        <f t="shared" ca="1" si="547"/>
        <v>Чт 26.11.20  9.40 П-402 Тавченко</v>
      </c>
      <c r="AQ590" s="32" t="str">
        <f t="shared" ca="1" si="547"/>
        <v>Чт 26.11.20 11.20 П-301 Тавченко</v>
      </c>
      <c r="AR590" s="32" t="str">
        <f t="shared" ca="1" si="547"/>
        <v/>
      </c>
      <c r="AS590" s="32" t="str">
        <f t="shared" ca="1" si="547"/>
        <v>Чт 26.11.20 13.30 П-402 Тавченко</v>
      </c>
      <c r="AT590" s="32" t="str">
        <f t="shared" ca="1" si="543"/>
        <v/>
      </c>
      <c r="AU590" s="32" t="str">
        <f t="shared" ca="1" si="543"/>
        <v/>
      </c>
      <c r="AV590" s="32" t="e">
        <f t="shared" si="543"/>
        <v>#REF!</v>
      </c>
      <c r="AW590" s="32" t="str">
        <f t="shared" ca="1" si="543"/>
        <v/>
      </c>
      <c r="AX590" s="32" t="str">
        <f t="shared" si="543"/>
        <v/>
      </c>
      <c r="AZ590" s="17">
        <f t="shared" ca="1" si="548"/>
        <v>590</v>
      </c>
      <c r="BA590" s="17">
        <f t="shared" ca="1" si="548"/>
        <v>590</v>
      </c>
      <c r="BB590" s="17">
        <f t="shared" ca="1" si="548"/>
        <v>590</v>
      </c>
      <c r="BC590" s="17" t="str">
        <f t="shared" ca="1" si="548"/>
        <v/>
      </c>
      <c r="BD590" s="17">
        <f t="shared" ca="1" si="548"/>
        <v>590</v>
      </c>
      <c r="BE590" s="17" t="str">
        <f t="shared" ca="1" si="544"/>
        <v/>
      </c>
      <c r="BF590" s="17" t="str">
        <f t="shared" ca="1" si="544"/>
        <v/>
      </c>
      <c r="BG590" s="17" t="e">
        <f t="shared" si="544"/>
        <v>#REF!</v>
      </c>
      <c r="BH590" s="17" t="str">
        <f t="shared" ca="1" si="544"/>
        <v/>
      </c>
      <c r="BI590" s="17" t="str">
        <f t="shared" si="544"/>
        <v/>
      </c>
    </row>
    <row r="591" spans="1:61" s="13" customFormat="1" ht="23.25" customHeight="1" x14ac:dyDescent="0.2">
      <c r="A591" s="1">
        <f ca="1">IF(COUNTIF($D591:$L591," ")=10,"",IF(VLOOKUP(MAX($A$1:A590),$A$1:C590,3,FALSE)=0,"",MAX($A$1:A590)+1))</f>
        <v>591</v>
      </c>
      <c r="B591" s="13" t="str">
        <f>$B586</f>
        <v>Тавченко В.Ю.</v>
      </c>
      <c r="C591" s="2" t="str">
        <f ca="1">IF($B591="","",$R$6)</f>
        <v>Пт 27.11.20</v>
      </c>
      <c r="D591" s="23" t="str">
        <f t="shared" ref="D591:K591" ca="1" si="594">IF($B591&gt;"",IF(ISERROR(SEARCH($B591,S$6))," ",MID(S$6,FIND("%курс ",S$6,FIND($B591,S$6))+6,7)&amp;"
("&amp;MID(S$6,FIND("ауд.",S$6,FIND($B591,S$6))+4,FIND("№",S$6,FIND("ауд.",S$6,FIND($B591,S$6)))-(FIND("ауд.",S$6,FIND($B591,S$6))+4))&amp;")"),"")</f>
        <v>СА -9-1
(П-307)</v>
      </c>
      <c r="E591" s="23" t="str">
        <f t="shared" ca="1" si="594"/>
        <v>П -9 -1
(П-107)</v>
      </c>
      <c r="F591" s="23" t="str">
        <f t="shared" ca="1" si="594"/>
        <v>СА -9-1
(П-310)</v>
      </c>
      <c r="G591" s="23" t="str">
        <f t="shared" ca="1" si="594"/>
        <v xml:space="preserve"> </v>
      </c>
      <c r="H591" s="23" t="str">
        <f t="shared" ca="1" si="594"/>
        <v>П -9 -1
(П-301)</v>
      </c>
      <c r="I591" s="23" t="str">
        <f t="shared" ca="1" si="594"/>
        <v xml:space="preserve"> </v>
      </c>
      <c r="J591" s="23" t="str">
        <f t="shared" ca="1" si="594"/>
        <v xml:space="preserve"> </v>
      </c>
      <c r="K591" s="23" t="str">
        <f t="shared" ca="1" si="594"/>
        <v xml:space="preserve"> </v>
      </c>
      <c r="L591" s="23"/>
      <c r="M591" s="25"/>
      <c r="O591" s="16"/>
      <c r="P591" s="16"/>
      <c r="R591" s="30"/>
      <c r="S591" s="30"/>
      <c r="T591" s="30"/>
      <c r="U591" s="30"/>
      <c r="V591" s="30"/>
      <c r="W591" s="30"/>
      <c r="X591" s="30"/>
      <c r="Y591" s="30"/>
      <c r="Z591" s="30"/>
      <c r="AA591" s="30"/>
      <c r="AB591" s="30"/>
      <c r="AD591" s="31" t="str">
        <f t="shared" ca="1" si="590"/>
        <v>Пт 27.11.20  8.00 П-307</v>
      </c>
      <c r="AE591" s="31" t="str">
        <f t="shared" ca="1" si="590"/>
        <v>Пт 27.11.20  9.40 П-107</v>
      </c>
      <c r="AF591" s="31" t="str">
        <f t="shared" ca="1" si="590"/>
        <v>Пт 27.11.20 11.20 П-310</v>
      </c>
      <c r="AG591" s="31" t="str">
        <f t="shared" ca="1" si="590"/>
        <v/>
      </c>
      <c r="AH591" s="31" t="str">
        <f t="shared" ca="1" si="590"/>
        <v>Пт 27.11.20 13.30 П-301</v>
      </c>
      <c r="AI591" s="31" t="str">
        <f t="shared" ca="1" si="590"/>
        <v/>
      </c>
      <c r="AJ591" s="31" t="str">
        <f t="shared" ca="1" si="590"/>
        <v/>
      </c>
      <c r="AK591" s="31" t="e">
        <f>IF(#REF!=" ","",IF(#REF!="","",CONCATENATE($C591," ",#REF!," ",MID(#REF!,10,5))))</f>
        <v>#REF!</v>
      </c>
      <c r="AL591" s="31" t="str">
        <f t="shared" ca="1" si="583"/>
        <v/>
      </c>
      <c r="AM591" s="31" t="str">
        <f t="shared" si="583"/>
        <v/>
      </c>
      <c r="AN591" s="32" t="str">
        <f t="shared" ca="1" si="581"/>
        <v>Тавченко</v>
      </c>
      <c r="AO591" s="32" t="str">
        <f t="shared" ca="1" si="547"/>
        <v>Пт 27.11.20  8.00 П-307 Тавченко</v>
      </c>
      <c r="AP591" s="32" t="str">
        <f t="shared" ca="1" si="547"/>
        <v>Пт 27.11.20  9.40 П-107 Тавченко</v>
      </c>
      <c r="AQ591" s="32" t="str">
        <f t="shared" ca="1" si="547"/>
        <v>Пт 27.11.20 11.20 П-310 Тавченко</v>
      </c>
      <c r="AR591" s="32" t="str">
        <f t="shared" ca="1" si="547"/>
        <v/>
      </c>
      <c r="AS591" s="32" t="str">
        <f t="shared" ca="1" si="547"/>
        <v>Пт 27.11.20 13.30 П-301 Тавченко</v>
      </c>
      <c r="AT591" s="32" t="str">
        <f t="shared" ca="1" si="543"/>
        <v/>
      </c>
      <c r="AU591" s="32" t="str">
        <f t="shared" ca="1" si="543"/>
        <v/>
      </c>
      <c r="AV591" s="32" t="e">
        <f t="shared" si="543"/>
        <v>#REF!</v>
      </c>
      <c r="AW591" s="32" t="str">
        <f t="shared" ca="1" si="543"/>
        <v/>
      </c>
      <c r="AX591" s="32" t="str">
        <f t="shared" si="543"/>
        <v/>
      </c>
      <c r="AZ591" s="17">
        <f t="shared" ca="1" si="548"/>
        <v>591</v>
      </c>
      <c r="BA591" s="17">
        <f t="shared" ca="1" si="548"/>
        <v>591</v>
      </c>
      <c r="BB591" s="17">
        <f t="shared" ca="1" si="548"/>
        <v>591</v>
      </c>
      <c r="BC591" s="17" t="str">
        <f t="shared" ca="1" si="548"/>
        <v/>
      </c>
      <c r="BD591" s="17">
        <f t="shared" ca="1" si="548"/>
        <v>591</v>
      </c>
      <c r="BE591" s="17" t="str">
        <f t="shared" ca="1" si="544"/>
        <v/>
      </c>
      <c r="BF591" s="17" t="str">
        <f t="shared" ca="1" si="544"/>
        <v/>
      </c>
      <c r="BG591" s="17" t="e">
        <f t="shared" si="544"/>
        <v>#REF!</v>
      </c>
      <c r="BH591" s="17" t="str">
        <f t="shared" ca="1" si="544"/>
        <v/>
      </c>
      <c r="BI591" s="17" t="str">
        <f t="shared" si="544"/>
        <v/>
      </c>
    </row>
    <row r="592" spans="1:61" s="13" customFormat="1" ht="23.25" customHeight="1" x14ac:dyDescent="0.2">
      <c r="A592" s="1">
        <f ca="1">IF(COUNTIF($D592:$L592," ")=10,"",IF(VLOOKUP(MAX($A$1:A591),$A$1:C591,3,FALSE)=0,"",MAX($A$1:A591)+1))</f>
        <v>592</v>
      </c>
      <c r="B592" s="13" t="str">
        <f>$B586</f>
        <v>Тавченко В.Ю.</v>
      </c>
      <c r="C592" s="2" t="str">
        <f ca="1">IF($B592="","",$R$7)</f>
        <v>Сб 28.11.20</v>
      </c>
      <c r="D592" s="23" t="str">
        <f t="shared" ref="D592:K592" ca="1" si="595">IF($B592&gt;"",IF(ISERROR(SEARCH($B592,S$7))," ",MID(S$7,FIND("%курс ",S$7,FIND($B592,S$7))+6,7)&amp;"
("&amp;MID(S$7,FIND("ауд.",S$7,FIND($B592,S$7))+4,FIND("№",S$7,FIND("ауд.",S$7,FIND($B592,S$7)))-(FIND("ауд.",S$7,FIND($B592,S$7))+4))&amp;")"),"")</f>
        <v xml:space="preserve"> </v>
      </c>
      <c r="E592" s="23" t="str">
        <f t="shared" ca="1" si="595"/>
        <v xml:space="preserve"> </v>
      </c>
      <c r="F592" s="23" t="str">
        <f t="shared" ca="1" si="595"/>
        <v xml:space="preserve"> </v>
      </c>
      <c r="G592" s="23" t="str">
        <f t="shared" ca="1" si="595"/>
        <v xml:space="preserve"> </v>
      </c>
      <c r="H592" s="23" t="str">
        <f t="shared" ca="1" si="595"/>
        <v xml:space="preserve"> </v>
      </c>
      <c r="I592" s="23" t="str">
        <f t="shared" ca="1" si="595"/>
        <v xml:space="preserve"> </v>
      </c>
      <c r="J592" s="23" t="str">
        <f t="shared" ca="1" si="595"/>
        <v xml:space="preserve"> </v>
      </c>
      <c r="K592" s="23" t="str">
        <f t="shared" ca="1" si="595"/>
        <v xml:space="preserve"> </v>
      </c>
      <c r="L592" s="23"/>
      <c r="M592" s="25"/>
      <c r="O592" s="16"/>
      <c r="P592" s="16"/>
      <c r="R592" s="30"/>
      <c r="S592" s="30"/>
      <c r="T592" s="30"/>
      <c r="U592" s="30"/>
      <c r="V592" s="30"/>
      <c r="W592" s="30"/>
      <c r="X592" s="30"/>
      <c r="Y592" s="30"/>
      <c r="Z592" s="30"/>
      <c r="AA592" s="30"/>
      <c r="AB592" s="30"/>
      <c r="AD592" s="31" t="str">
        <f t="shared" ca="1" si="590"/>
        <v/>
      </c>
      <c r="AE592" s="31" t="str">
        <f t="shared" ca="1" si="590"/>
        <v/>
      </c>
      <c r="AF592" s="31" t="str">
        <f t="shared" ca="1" si="590"/>
        <v/>
      </c>
      <c r="AG592" s="31" t="str">
        <f t="shared" ca="1" si="590"/>
        <v/>
      </c>
      <c r="AH592" s="31" t="str">
        <f t="shared" ca="1" si="590"/>
        <v/>
      </c>
      <c r="AI592" s="31" t="str">
        <f t="shared" ca="1" si="590"/>
        <v/>
      </c>
      <c r="AJ592" s="31" t="str">
        <f t="shared" ca="1" si="590"/>
        <v/>
      </c>
      <c r="AK592" s="31" t="e">
        <f>IF(#REF!=" ","",IF(#REF!="","",CONCATENATE($C592," ",#REF!," ",MID(#REF!,10,5))))</f>
        <v>#REF!</v>
      </c>
      <c r="AL592" s="31" t="str">
        <f t="shared" ca="1" si="583"/>
        <v/>
      </c>
      <c r="AM592" s="31" t="str">
        <f t="shared" si="583"/>
        <v/>
      </c>
      <c r="AN592" s="32" t="str">
        <f t="shared" ca="1" si="581"/>
        <v>Тавченко</v>
      </c>
      <c r="AO592" s="32" t="str">
        <f t="shared" ca="1" si="547"/>
        <v/>
      </c>
      <c r="AP592" s="32" t="str">
        <f t="shared" ca="1" si="547"/>
        <v/>
      </c>
      <c r="AQ592" s="32" t="str">
        <f t="shared" ca="1" si="547"/>
        <v/>
      </c>
      <c r="AR592" s="32" t="str">
        <f t="shared" ca="1" si="547"/>
        <v/>
      </c>
      <c r="AS592" s="32" t="str">
        <f t="shared" ca="1" si="547"/>
        <v/>
      </c>
      <c r="AT592" s="32" t="str">
        <f t="shared" ref="AT592:AX655" ca="1" si="596">IF(AI592="","",CONCATENATE(AI592," ",$AN592))</f>
        <v/>
      </c>
      <c r="AU592" s="32" t="str">
        <f t="shared" ca="1" si="596"/>
        <v/>
      </c>
      <c r="AV592" s="32" t="e">
        <f t="shared" si="596"/>
        <v>#REF!</v>
      </c>
      <c r="AW592" s="32" t="str">
        <f t="shared" ca="1" si="596"/>
        <v/>
      </c>
      <c r="AX592" s="32" t="str">
        <f t="shared" si="596"/>
        <v/>
      </c>
      <c r="AZ592" s="17" t="str">
        <f t="shared" ca="1" si="548"/>
        <v/>
      </c>
      <c r="BA592" s="17" t="str">
        <f t="shared" ca="1" si="548"/>
        <v/>
      </c>
      <c r="BB592" s="17" t="str">
        <f t="shared" ca="1" si="548"/>
        <v/>
      </c>
      <c r="BC592" s="17" t="str">
        <f t="shared" ca="1" si="548"/>
        <v/>
      </c>
      <c r="BD592" s="17" t="str">
        <f t="shared" ca="1" si="548"/>
        <v/>
      </c>
      <c r="BE592" s="17" t="str">
        <f t="shared" ref="BE592:BI655" ca="1" si="597">IF(AI592="","",ROW())</f>
        <v/>
      </c>
      <c r="BF592" s="17" t="str">
        <f t="shared" ca="1" si="597"/>
        <v/>
      </c>
      <c r="BG592" s="17" t="e">
        <f t="shared" si="597"/>
        <v>#REF!</v>
      </c>
      <c r="BH592" s="17" t="str">
        <f t="shared" ca="1" si="597"/>
        <v/>
      </c>
      <c r="BI592" s="17" t="str">
        <f t="shared" si="597"/>
        <v/>
      </c>
    </row>
    <row r="593" spans="1:61" s="13" customFormat="1" ht="23.25" customHeight="1" x14ac:dyDescent="0.2">
      <c r="A593" s="1">
        <f ca="1">IF(COUNTIF($D593:$L593," ")=10,"",IF(VLOOKUP(MAX($A$1:A592),$A$1:C592,3,FALSE)=0,"",MAX($A$1:A592)+1))</f>
        <v>593</v>
      </c>
      <c r="B593" s="13" t="str">
        <f>$B586</f>
        <v>Тавченко В.Ю.</v>
      </c>
      <c r="C593" s="2" t="str">
        <f ca="1">IF($B593="","",$R$8)</f>
        <v>Вс 29.11.20</v>
      </c>
      <c r="D593" s="23" t="str">
        <f t="shared" ref="D593:K593" ca="1" si="598">IF($B593&gt;"",IF(ISERROR(SEARCH($B593,S$8))," ",MID(S$8,FIND("%курс ",S$8,FIND($B593,S$8))+6,7)&amp;"
("&amp;MID(S$8,FIND("ауд.",S$8,FIND($B593,S$8))+4,FIND("№",S$8,FIND("ауд.",S$8,FIND($B593,S$8)))-(FIND("ауд.",S$8,FIND($B593,S$8))+4))&amp;")"),"")</f>
        <v xml:space="preserve"> </v>
      </c>
      <c r="E593" s="23" t="str">
        <f t="shared" ca="1" si="598"/>
        <v xml:space="preserve"> </v>
      </c>
      <c r="F593" s="23" t="str">
        <f t="shared" ca="1" si="598"/>
        <v xml:space="preserve"> </v>
      </c>
      <c r="G593" s="23" t="str">
        <f t="shared" ca="1" si="598"/>
        <v xml:space="preserve"> </v>
      </c>
      <c r="H593" s="23" t="str">
        <f t="shared" ca="1" si="598"/>
        <v xml:space="preserve"> </v>
      </c>
      <c r="I593" s="23" t="str">
        <f t="shared" ca="1" si="598"/>
        <v xml:space="preserve"> </v>
      </c>
      <c r="J593" s="23" t="str">
        <f t="shared" ca="1" si="598"/>
        <v xml:space="preserve"> </v>
      </c>
      <c r="K593" s="23" t="str">
        <f t="shared" ca="1" si="598"/>
        <v xml:space="preserve"> </v>
      </c>
      <c r="L593" s="23"/>
      <c r="M593" s="25"/>
      <c r="O593" s="16"/>
      <c r="P593" s="16"/>
      <c r="R593" s="30"/>
      <c r="S593" s="30"/>
      <c r="T593" s="30"/>
      <c r="U593" s="30"/>
      <c r="V593" s="30"/>
      <c r="W593" s="30"/>
      <c r="X593" s="30"/>
      <c r="Y593" s="30"/>
      <c r="Z593" s="30"/>
      <c r="AA593" s="30"/>
      <c r="AB593" s="30"/>
      <c r="AD593" s="31" t="str">
        <f t="shared" ca="1" si="590"/>
        <v/>
      </c>
      <c r="AE593" s="31" t="str">
        <f t="shared" ca="1" si="590"/>
        <v/>
      </c>
      <c r="AF593" s="31" t="str">
        <f t="shared" ca="1" si="590"/>
        <v/>
      </c>
      <c r="AG593" s="31" t="str">
        <f t="shared" ca="1" si="590"/>
        <v/>
      </c>
      <c r="AH593" s="31" t="str">
        <f t="shared" ca="1" si="590"/>
        <v/>
      </c>
      <c r="AI593" s="31" t="str">
        <f t="shared" ca="1" si="590"/>
        <v/>
      </c>
      <c r="AJ593" s="31" t="str">
        <f t="shared" ca="1" si="590"/>
        <v/>
      </c>
      <c r="AK593" s="31" t="e">
        <f>IF(#REF!=" ","",IF(#REF!="","",CONCATENATE($C593," ",#REF!," ",MID(#REF!,10,5))))</f>
        <v>#REF!</v>
      </c>
      <c r="AL593" s="31" t="str">
        <f t="shared" ca="1" si="583"/>
        <v/>
      </c>
      <c r="AM593" s="31" t="str">
        <f t="shared" si="583"/>
        <v/>
      </c>
      <c r="AN593" s="32" t="str">
        <f t="shared" ca="1" si="581"/>
        <v>Тавченко</v>
      </c>
      <c r="AO593" s="32" t="str">
        <f t="shared" ref="AO593:AS656" ca="1" si="599">IF(AD593="","",CONCATENATE(AD593," ",$AN593))</f>
        <v/>
      </c>
      <c r="AP593" s="32" t="str">
        <f t="shared" ca="1" si="599"/>
        <v/>
      </c>
      <c r="AQ593" s="32" t="str">
        <f t="shared" ca="1" si="599"/>
        <v/>
      </c>
      <c r="AR593" s="32" t="str">
        <f t="shared" ca="1" si="599"/>
        <v/>
      </c>
      <c r="AS593" s="32" t="str">
        <f t="shared" ca="1" si="599"/>
        <v/>
      </c>
      <c r="AT593" s="32" t="str">
        <f t="shared" ca="1" si="596"/>
        <v/>
      </c>
      <c r="AU593" s="32" t="str">
        <f t="shared" ca="1" si="596"/>
        <v/>
      </c>
      <c r="AV593" s="32" t="e">
        <f t="shared" si="596"/>
        <v>#REF!</v>
      </c>
      <c r="AW593" s="32" t="str">
        <f t="shared" ca="1" si="596"/>
        <v/>
      </c>
      <c r="AX593" s="32" t="str">
        <f t="shared" si="596"/>
        <v/>
      </c>
      <c r="AZ593" s="17" t="str">
        <f t="shared" ref="AZ593:BD656" ca="1" si="600">IF(AD593="","",ROW())</f>
        <v/>
      </c>
      <c r="BA593" s="17" t="str">
        <f t="shared" ca="1" si="600"/>
        <v/>
      </c>
      <c r="BB593" s="17" t="str">
        <f t="shared" ca="1" si="600"/>
        <v/>
      </c>
      <c r="BC593" s="17" t="str">
        <f t="shared" ca="1" si="600"/>
        <v/>
      </c>
      <c r="BD593" s="17" t="str">
        <f t="shared" ca="1" si="600"/>
        <v/>
      </c>
      <c r="BE593" s="17" t="str">
        <f t="shared" ca="1" si="597"/>
        <v/>
      </c>
      <c r="BF593" s="17" t="str">
        <f t="shared" ca="1" si="597"/>
        <v/>
      </c>
      <c r="BG593" s="17" t="e">
        <f t="shared" si="597"/>
        <v>#REF!</v>
      </c>
      <c r="BH593" s="17" t="str">
        <f t="shared" ca="1" si="597"/>
        <v/>
      </c>
      <c r="BI593" s="17" t="str">
        <f t="shared" si="597"/>
        <v/>
      </c>
    </row>
    <row r="594" spans="1:61" s="13" customFormat="1" ht="23.25" customHeight="1" x14ac:dyDescent="0.2">
      <c r="A594" s="1">
        <f ca="1">IF(COUNTIF($D594:$L594," ")=10,"",IF(VLOOKUP(MAX($A$1:A593),$A$1:C593,3,FALSE)=0,"",MAX($A$1:A593)+1))</f>
        <v>594</v>
      </c>
      <c r="C594" s="2"/>
      <c r="D594" s="23"/>
      <c r="E594" s="23"/>
      <c r="F594" s="23"/>
      <c r="G594" s="23"/>
      <c r="H594" s="23"/>
      <c r="I594" s="23"/>
      <c r="J594" s="23"/>
      <c r="K594" s="23"/>
      <c r="L594" s="23"/>
      <c r="M594" s="17"/>
      <c r="O594" s="16"/>
      <c r="P594" s="16"/>
      <c r="R594" s="30"/>
      <c r="S594" s="30"/>
      <c r="T594" s="30"/>
      <c r="U594" s="30"/>
      <c r="V594" s="30"/>
      <c r="W594" s="30"/>
      <c r="X594" s="30"/>
      <c r="Y594" s="30"/>
      <c r="Z594" s="30"/>
      <c r="AA594" s="30"/>
      <c r="AB594" s="30"/>
      <c r="AD594" s="31"/>
      <c r="AE594" s="31"/>
      <c r="AF594" s="31"/>
      <c r="AG594" s="31"/>
      <c r="AH594" s="31"/>
      <c r="AI594" s="31"/>
      <c r="AJ594" s="31"/>
      <c r="AK594" s="31"/>
      <c r="AL594" s="31"/>
      <c r="AM594" s="31"/>
      <c r="AN594" s="32" t="str">
        <f t="shared" si="581"/>
        <v/>
      </c>
      <c r="AO594" s="32" t="str">
        <f t="shared" si="599"/>
        <v/>
      </c>
      <c r="AP594" s="32" t="str">
        <f t="shared" si="599"/>
        <v/>
      </c>
      <c r="AQ594" s="32" t="str">
        <f t="shared" si="599"/>
        <v/>
      </c>
      <c r="AR594" s="32" t="str">
        <f t="shared" si="599"/>
        <v/>
      </c>
      <c r="AS594" s="32" t="str">
        <f t="shared" si="599"/>
        <v/>
      </c>
      <c r="AT594" s="32" t="str">
        <f t="shared" si="596"/>
        <v/>
      </c>
      <c r="AU594" s="32" t="str">
        <f t="shared" si="596"/>
        <v/>
      </c>
      <c r="AV594" s="32" t="str">
        <f t="shared" si="596"/>
        <v/>
      </c>
      <c r="AW594" s="32" t="str">
        <f t="shared" si="596"/>
        <v/>
      </c>
      <c r="AX594" s="32" t="str">
        <f t="shared" si="596"/>
        <v/>
      </c>
      <c r="AZ594" s="17" t="str">
        <f t="shared" si="600"/>
        <v/>
      </c>
      <c r="BA594" s="17" t="str">
        <f t="shared" si="600"/>
        <v/>
      </c>
      <c r="BB594" s="17" t="str">
        <f t="shared" si="600"/>
        <v/>
      </c>
      <c r="BC594" s="17" t="str">
        <f t="shared" si="600"/>
        <v/>
      </c>
      <c r="BD594" s="17" t="str">
        <f t="shared" si="600"/>
        <v/>
      </c>
      <c r="BE594" s="17" t="str">
        <f t="shared" si="597"/>
        <v/>
      </c>
      <c r="BF594" s="17" t="str">
        <f t="shared" si="597"/>
        <v/>
      </c>
      <c r="BG594" s="17" t="str">
        <f t="shared" si="597"/>
        <v/>
      </c>
      <c r="BH594" s="17" t="str">
        <f t="shared" si="597"/>
        <v/>
      </c>
      <c r="BI594" s="17" t="str">
        <f t="shared" si="597"/>
        <v/>
      </c>
    </row>
    <row r="595" spans="1:61" s="13" customFormat="1" ht="23.25" customHeight="1" x14ac:dyDescent="0.2">
      <c r="A595" s="1">
        <f ca="1">IF(COUNTIF($D596:$L602," ")=70,"",MAX($A$1:A594)+1)</f>
        <v>595</v>
      </c>
      <c r="B595" s="2" t="str">
        <f>IF($C595="","",$C595)</f>
        <v>Третьякова Н.С.</v>
      </c>
      <c r="C595" s="3" t="str">
        <f>IF(ISERROR(VLOOKUP((ROW()-1)/9+1,'[1]Преподавательский состав'!$A$2:$B$181,2,FALSE)),"",VLOOKUP((ROW()-1)/9+1,'[1]Преподавательский состав'!$A$2:$B$181,2,FALSE))</f>
        <v>Третьякова Н.С.</v>
      </c>
      <c r="D595" s="3" t="str">
        <f>IF($C595="","",T(" 8.00"))</f>
        <v xml:space="preserve"> 8.00</v>
      </c>
      <c r="E595" s="3" t="str">
        <f>IF($C595="","",T(" 9.40"))</f>
        <v xml:space="preserve"> 9.40</v>
      </c>
      <c r="F595" s="3" t="str">
        <f>IF($C595="","",T("11.20"))</f>
        <v>11.20</v>
      </c>
      <c r="G595" s="4" t="str">
        <f>IF($C595="","",T(""))</f>
        <v/>
      </c>
      <c r="H595" s="3" t="str">
        <f>IF($C595="","",T("13.30"))</f>
        <v>13.30</v>
      </c>
      <c r="I595" s="3" t="str">
        <f>IF($C595="","",T("15.10"))</f>
        <v>15.10</v>
      </c>
      <c r="J595" s="3" t="str">
        <f>IF($C595="","",T("17.00"))</f>
        <v>17.00</v>
      </c>
      <c r="K595" s="3" t="str">
        <f>IF($C595="","",T("18.40"))</f>
        <v>18.40</v>
      </c>
      <c r="L595" s="3"/>
      <c r="M595" s="25"/>
      <c r="O595" s="16"/>
      <c r="P595" s="16"/>
      <c r="R595" s="30"/>
      <c r="S595" s="30"/>
      <c r="T595" s="30"/>
      <c r="U595" s="30"/>
      <c r="V595" s="30"/>
      <c r="W595" s="30"/>
      <c r="X595" s="30"/>
      <c r="Y595" s="30"/>
      <c r="Z595" s="30"/>
      <c r="AA595" s="30"/>
      <c r="AB595" s="30"/>
      <c r="AD595" s="31"/>
      <c r="AE595" s="31"/>
      <c r="AF595" s="31"/>
      <c r="AG595" s="31"/>
      <c r="AH595" s="31"/>
      <c r="AI595" s="31"/>
      <c r="AJ595" s="31"/>
      <c r="AK595" s="31"/>
      <c r="AL595" s="31"/>
      <c r="AM595" s="31"/>
      <c r="AN595" s="32" t="str">
        <f t="shared" si="581"/>
        <v/>
      </c>
      <c r="AO595" s="32" t="str">
        <f t="shared" si="599"/>
        <v/>
      </c>
      <c r="AP595" s="32" t="str">
        <f t="shared" si="599"/>
        <v/>
      </c>
      <c r="AQ595" s="32" t="str">
        <f t="shared" si="599"/>
        <v/>
      </c>
      <c r="AR595" s="32" t="str">
        <f t="shared" si="599"/>
        <v/>
      </c>
      <c r="AS595" s="32" t="str">
        <f t="shared" si="599"/>
        <v/>
      </c>
      <c r="AT595" s="32" t="str">
        <f t="shared" si="596"/>
        <v/>
      </c>
      <c r="AU595" s="32" t="str">
        <f t="shared" si="596"/>
        <v/>
      </c>
      <c r="AV595" s="32" t="str">
        <f t="shared" si="596"/>
        <v/>
      </c>
      <c r="AW595" s="32" t="str">
        <f t="shared" si="596"/>
        <v/>
      </c>
      <c r="AX595" s="32" t="str">
        <f t="shared" si="596"/>
        <v/>
      </c>
      <c r="AZ595" s="17" t="str">
        <f t="shared" si="600"/>
        <v/>
      </c>
      <c r="BA595" s="17" t="str">
        <f t="shared" si="600"/>
        <v/>
      </c>
      <c r="BB595" s="17" t="str">
        <f t="shared" si="600"/>
        <v/>
      </c>
      <c r="BC595" s="17" t="str">
        <f t="shared" si="600"/>
        <v/>
      </c>
      <c r="BD595" s="17" t="str">
        <f t="shared" si="600"/>
        <v/>
      </c>
      <c r="BE595" s="17" t="str">
        <f t="shared" si="597"/>
        <v/>
      </c>
      <c r="BF595" s="17" t="str">
        <f t="shared" si="597"/>
        <v/>
      </c>
      <c r="BG595" s="17" t="str">
        <f t="shared" si="597"/>
        <v/>
      </c>
      <c r="BH595" s="17" t="str">
        <f t="shared" si="597"/>
        <v/>
      </c>
      <c r="BI595" s="17" t="str">
        <f t="shared" si="597"/>
        <v/>
      </c>
    </row>
    <row r="596" spans="1:61" s="13" customFormat="1" ht="23.25" customHeight="1" x14ac:dyDescent="0.2">
      <c r="A596" s="1">
        <f ca="1">IF(COUNTIF($D596:$L596," ")=10,"",IF(VLOOKUP(MAX($A$1:A595),$A$1:C595,3,FALSE)=0,"",MAX($A$1:A595)+1))</f>
        <v>596</v>
      </c>
      <c r="B596" s="13" t="str">
        <f>$B595</f>
        <v>Третьякова Н.С.</v>
      </c>
      <c r="C596" s="2" t="str">
        <f ca="1">IF($B596="","",$R$2)</f>
        <v>Пн 23.11.20</v>
      </c>
      <c r="D596" s="14" t="str">
        <f t="shared" ref="D596:K596" ca="1" si="601">IF($B596&gt;"",IF(ISERROR(SEARCH($B596,S$2))," ",MID(S$2,FIND("%курс ",S$2,FIND($B596,S$2))+6,7)&amp;"
("&amp;MID(S$2,FIND("ауд.",S$2,FIND($B596,S$2))+4,FIND("№",S$2,FIND("ауд.",S$2,FIND($B596,S$2)))-(FIND("ауд.",S$2,FIND($B596,S$2))+4))&amp;")"),"")</f>
        <v>С -9 -1
(П-307)</v>
      </c>
      <c r="E596" s="14" t="str">
        <f t="shared" ca="1" si="601"/>
        <v>П -9 -1
(П-109)</v>
      </c>
      <c r="F596" s="14" t="str">
        <f t="shared" ca="1" si="601"/>
        <v>П -9 -1
(П-205)</v>
      </c>
      <c r="G596" s="14" t="str">
        <f t="shared" ca="1" si="601"/>
        <v xml:space="preserve"> </v>
      </c>
      <c r="H596" s="14" t="str">
        <f t="shared" ca="1" si="601"/>
        <v>П -9 -1
(П-307)</v>
      </c>
      <c r="I596" s="14" t="str">
        <f t="shared" ca="1" si="601"/>
        <v xml:space="preserve"> </v>
      </c>
      <c r="J596" s="14" t="str">
        <f t="shared" ca="1" si="601"/>
        <v xml:space="preserve"> </v>
      </c>
      <c r="K596" s="14" t="str">
        <f t="shared" ca="1" si="601"/>
        <v xml:space="preserve"> </v>
      </c>
      <c r="L596" s="14"/>
      <c r="M596" s="25"/>
      <c r="O596" s="16"/>
      <c r="P596" s="16"/>
      <c r="R596" s="30"/>
      <c r="S596" s="30"/>
      <c r="T596" s="30"/>
      <c r="U596" s="30"/>
      <c r="V596" s="30"/>
      <c r="W596" s="30"/>
      <c r="X596" s="30"/>
      <c r="Y596" s="30"/>
      <c r="Z596" s="30"/>
      <c r="AA596" s="30"/>
      <c r="AB596" s="30"/>
      <c r="AD596" s="31" t="str">
        <f t="shared" ref="AD596:AJ602" ca="1" si="602">IF(D596=" ","",IF(D596="","",CONCATENATE($C596," ",D$1," ",MID(D596,10,5))))</f>
        <v>Пн 23.11.20  8.00 П-307</v>
      </c>
      <c r="AE596" s="31" t="str">
        <f t="shared" ca="1" si="602"/>
        <v>Пн 23.11.20  9.40 П-109</v>
      </c>
      <c r="AF596" s="31" t="str">
        <f t="shared" ca="1" si="602"/>
        <v>Пн 23.11.20 11.20 П-205</v>
      </c>
      <c r="AG596" s="31" t="str">
        <f t="shared" ca="1" si="602"/>
        <v/>
      </c>
      <c r="AH596" s="31" t="str">
        <f t="shared" ca="1" si="602"/>
        <v>Пн 23.11.20 13.30 П-307</v>
      </c>
      <c r="AI596" s="31" t="str">
        <f t="shared" ca="1" si="602"/>
        <v/>
      </c>
      <c r="AJ596" s="31" t="str">
        <f t="shared" ca="1" si="602"/>
        <v/>
      </c>
      <c r="AK596" s="31" t="e">
        <f>IF(#REF!=" ","",IF(#REF!="","",CONCATENATE($C596," ",#REF!," ",MID(#REF!,10,5))))</f>
        <v>#REF!</v>
      </c>
      <c r="AL596" s="31" t="str">
        <f t="shared" ca="1" si="583"/>
        <v/>
      </c>
      <c r="AM596" s="31" t="str">
        <f t="shared" si="583"/>
        <v/>
      </c>
      <c r="AN596" s="32" t="str">
        <f t="shared" ca="1" si="581"/>
        <v>Третьякова</v>
      </c>
      <c r="AO596" s="32" t="str">
        <f t="shared" ca="1" si="599"/>
        <v>Пн 23.11.20  8.00 П-307 Третьякова</v>
      </c>
      <c r="AP596" s="32" t="str">
        <f t="shared" ca="1" si="599"/>
        <v>Пн 23.11.20  9.40 П-109 Третьякова</v>
      </c>
      <c r="AQ596" s="32" t="str">
        <f t="shared" ca="1" si="599"/>
        <v>Пн 23.11.20 11.20 П-205 Третьякова</v>
      </c>
      <c r="AR596" s="32" t="str">
        <f t="shared" ca="1" si="599"/>
        <v/>
      </c>
      <c r="AS596" s="32" t="str">
        <f t="shared" ca="1" si="599"/>
        <v>Пн 23.11.20 13.30 П-307 Третьякова</v>
      </c>
      <c r="AT596" s="32" t="str">
        <f t="shared" ca="1" si="596"/>
        <v/>
      </c>
      <c r="AU596" s="32" t="str">
        <f t="shared" ca="1" si="596"/>
        <v/>
      </c>
      <c r="AV596" s="32" t="e">
        <f t="shared" si="596"/>
        <v>#REF!</v>
      </c>
      <c r="AW596" s="32" t="str">
        <f t="shared" ca="1" si="596"/>
        <v/>
      </c>
      <c r="AX596" s="32" t="str">
        <f t="shared" si="596"/>
        <v/>
      </c>
      <c r="AZ596" s="17">
        <f t="shared" ca="1" si="600"/>
        <v>596</v>
      </c>
      <c r="BA596" s="17">
        <f t="shared" ca="1" si="600"/>
        <v>596</v>
      </c>
      <c r="BB596" s="17">
        <f t="shared" ca="1" si="600"/>
        <v>596</v>
      </c>
      <c r="BC596" s="17" t="str">
        <f t="shared" ca="1" si="600"/>
        <v/>
      </c>
      <c r="BD596" s="17">
        <f t="shared" ca="1" si="600"/>
        <v>596</v>
      </c>
      <c r="BE596" s="17" t="str">
        <f t="shared" ca="1" si="597"/>
        <v/>
      </c>
      <c r="BF596" s="17" t="str">
        <f t="shared" ca="1" si="597"/>
        <v/>
      </c>
      <c r="BG596" s="17" t="e">
        <f t="shared" si="597"/>
        <v>#REF!</v>
      </c>
      <c r="BH596" s="17" t="str">
        <f t="shared" ca="1" si="597"/>
        <v/>
      </c>
      <c r="BI596" s="17" t="str">
        <f t="shared" si="597"/>
        <v/>
      </c>
    </row>
    <row r="597" spans="1:61" s="13" customFormat="1" ht="23.25" customHeight="1" x14ac:dyDescent="0.2">
      <c r="A597" s="1">
        <f ca="1">IF(COUNTIF($D597:$L597," ")=10,"",IF(VLOOKUP(MAX($A$1:A596),$A$1:C596,3,FALSE)=0,"",MAX($A$1:A596)+1))</f>
        <v>597</v>
      </c>
      <c r="B597" s="13" t="str">
        <f>$B595</f>
        <v>Третьякова Н.С.</v>
      </c>
      <c r="C597" s="2" t="str">
        <f ca="1">IF($B597="","",$R$3)</f>
        <v>Вт 24.11.20</v>
      </c>
      <c r="D597" s="14" t="str">
        <f t="shared" ref="D597:K597" ca="1" si="603">IF($B597&gt;"",IF(ISERROR(SEARCH($B597,S$3))," ",MID(S$3,FIND("%курс ",S$3,FIND($B597,S$3))+6,7)&amp;"
("&amp;MID(S$3,FIND("ауд.",S$3,FIND($B597,S$3))+4,FIND("№",S$3,FIND("ауд.",S$3,FIND($B597,S$3)))-(FIND("ауд.",S$3,FIND($B597,S$3))+4))&amp;")"),"")</f>
        <v>С -9 -1
(П-205)</v>
      </c>
      <c r="E597" s="14" t="str">
        <f t="shared" ca="1" si="603"/>
        <v>П -9 -1
(П-205)</v>
      </c>
      <c r="F597" s="33" t="str">
        <f t="shared" ca="1" si="603"/>
        <v>П -9 -1
(П-203)</v>
      </c>
      <c r="G597" s="14" t="str">
        <f t="shared" ca="1" si="603"/>
        <v xml:space="preserve"> </v>
      </c>
      <c r="H597" s="14" t="str">
        <f t="shared" ca="1" si="603"/>
        <v>П -9 -1
(П-109)</v>
      </c>
      <c r="I597" s="14" t="str">
        <f t="shared" ca="1" si="603"/>
        <v>С -9 -3
(ДОТ)</v>
      </c>
      <c r="J597" s="14" t="str">
        <f t="shared" ca="1" si="603"/>
        <v xml:space="preserve"> </v>
      </c>
      <c r="K597" s="14" t="str">
        <f t="shared" ca="1" si="603"/>
        <v xml:space="preserve"> </v>
      </c>
      <c r="L597" s="14"/>
      <c r="M597" s="25"/>
      <c r="O597" s="16"/>
      <c r="P597" s="16"/>
      <c r="R597" s="30"/>
      <c r="S597" s="30"/>
      <c r="T597" s="30"/>
      <c r="U597" s="30"/>
      <c r="V597" s="30"/>
      <c r="W597" s="30"/>
      <c r="X597" s="30"/>
      <c r="Y597" s="30"/>
      <c r="Z597" s="30"/>
      <c r="AA597" s="30"/>
      <c r="AB597" s="30"/>
      <c r="AD597" s="31" t="str">
        <f t="shared" ca="1" si="602"/>
        <v>Вт 24.11.20  8.00 П-205</v>
      </c>
      <c r="AE597" s="31" t="str">
        <f t="shared" ca="1" si="602"/>
        <v>Вт 24.11.20  9.40 П-205</v>
      </c>
      <c r="AF597" s="31" t="str">
        <f t="shared" ca="1" si="602"/>
        <v>Вт 24.11.20 11.20 П-203</v>
      </c>
      <c r="AG597" s="31" t="str">
        <f t="shared" ca="1" si="602"/>
        <v/>
      </c>
      <c r="AH597" s="31" t="str">
        <f t="shared" ca="1" si="602"/>
        <v>Вт 24.11.20 13.30 П-109</v>
      </c>
      <c r="AI597" s="31" t="str">
        <f t="shared" ca="1" si="602"/>
        <v>Вт 24.11.20 15.10 ДОТ)</v>
      </c>
      <c r="AJ597" s="31" t="str">
        <f t="shared" ca="1" si="602"/>
        <v/>
      </c>
      <c r="AK597" s="31" t="e">
        <f>IF(#REF!=" ","",IF(#REF!="","",CONCATENATE($C597," ",#REF!," ",MID(#REF!,10,5))))</f>
        <v>#REF!</v>
      </c>
      <c r="AL597" s="31" t="str">
        <f t="shared" ca="1" si="583"/>
        <v/>
      </c>
      <c r="AM597" s="31" t="str">
        <f t="shared" si="583"/>
        <v/>
      </c>
      <c r="AN597" s="32" t="str">
        <f t="shared" ca="1" si="581"/>
        <v>Третьякова</v>
      </c>
      <c r="AO597" s="32" t="str">
        <f t="shared" ca="1" si="599"/>
        <v>Вт 24.11.20  8.00 П-205 Третьякова</v>
      </c>
      <c r="AP597" s="32" t="str">
        <f t="shared" ca="1" si="599"/>
        <v>Вт 24.11.20  9.40 П-205 Третьякова</v>
      </c>
      <c r="AQ597" s="32" t="str">
        <f t="shared" ca="1" si="599"/>
        <v>Вт 24.11.20 11.20 П-203 Третьякова</v>
      </c>
      <c r="AR597" s="32" t="str">
        <f t="shared" ca="1" si="599"/>
        <v/>
      </c>
      <c r="AS597" s="32" t="str">
        <f t="shared" ca="1" si="599"/>
        <v>Вт 24.11.20 13.30 П-109 Третьякова</v>
      </c>
      <c r="AT597" s="32" t="str">
        <f t="shared" ca="1" si="596"/>
        <v>Вт 24.11.20 15.10 ДОТ) Третьякова</v>
      </c>
      <c r="AU597" s="32" t="str">
        <f t="shared" ca="1" si="596"/>
        <v/>
      </c>
      <c r="AV597" s="32" t="e">
        <f t="shared" si="596"/>
        <v>#REF!</v>
      </c>
      <c r="AW597" s="32" t="str">
        <f t="shared" ca="1" si="596"/>
        <v/>
      </c>
      <c r="AX597" s="32" t="str">
        <f t="shared" si="596"/>
        <v/>
      </c>
      <c r="AZ597" s="17">
        <f t="shared" ca="1" si="600"/>
        <v>597</v>
      </c>
      <c r="BA597" s="17">
        <f t="shared" ca="1" si="600"/>
        <v>597</v>
      </c>
      <c r="BB597" s="17">
        <f t="shared" ca="1" si="600"/>
        <v>597</v>
      </c>
      <c r="BC597" s="17" t="str">
        <f t="shared" ca="1" si="600"/>
        <v/>
      </c>
      <c r="BD597" s="17">
        <f t="shared" ca="1" si="600"/>
        <v>597</v>
      </c>
      <c r="BE597" s="17">
        <f t="shared" ca="1" si="597"/>
        <v>597</v>
      </c>
      <c r="BF597" s="17" t="str">
        <f t="shared" ca="1" si="597"/>
        <v/>
      </c>
      <c r="BG597" s="17" t="e">
        <f t="shared" si="597"/>
        <v>#REF!</v>
      </c>
      <c r="BH597" s="17" t="str">
        <f t="shared" ca="1" si="597"/>
        <v/>
      </c>
      <c r="BI597" s="17" t="str">
        <f t="shared" si="597"/>
        <v/>
      </c>
    </row>
    <row r="598" spans="1:61" s="13" customFormat="1" ht="23.25" customHeight="1" x14ac:dyDescent="0.2">
      <c r="A598" s="1">
        <f ca="1">IF(COUNTIF($D598:$L598," ")=10,"",IF(VLOOKUP(MAX($A$1:A597),$A$1:C597,3,FALSE)=0,"",MAX($A$1:A597)+1))</f>
        <v>598</v>
      </c>
      <c r="B598" s="13" t="str">
        <f>$B595</f>
        <v>Третьякова Н.С.</v>
      </c>
      <c r="C598" s="2" t="str">
        <f ca="1">IF($B598="","",$R$4)</f>
        <v>Ср 25.11.20</v>
      </c>
      <c r="D598" s="14" t="str">
        <f t="shared" ref="D598:K598" ca="1" si="604">IF($B598&gt;"",IF(ISERROR(SEARCH($B598,S$4))," ",MID(S$4,FIND("%курс ",S$4,FIND($B598,S$4))+6,7)&amp;"
("&amp;MID(S$4,FIND("ауд.",S$4,FIND($B598,S$4))+4,FIND("№",S$4,FIND("ауд.",S$4,FIND($B598,S$4)))-(FIND("ауд.",S$4,FIND($B598,S$4))+4))&amp;")"),"")</f>
        <v>П -9 -1
(П-205)</v>
      </c>
      <c r="E598" s="14" t="str">
        <f t="shared" ca="1" si="604"/>
        <v>ЗИ -9-1
(П-411)</v>
      </c>
      <c r="F598" s="14" t="str">
        <f t="shared" ca="1" si="604"/>
        <v>П -9 -1
(П-301)</v>
      </c>
      <c r="G598" s="14" t="str">
        <f t="shared" ca="1" si="604"/>
        <v xml:space="preserve"> </v>
      </c>
      <c r="H598" s="14" t="str">
        <f t="shared" ca="1" si="604"/>
        <v>П -9 -1
(П-203)</v>
      </c>
      <c r="I598" s="14" t="str">
        <f t="shared" ca="1" si="604"/>
        <v xml:space="preserve"> </v>
      </c>
      <c r="J598" s="14" t="str">
        <f t="shared" ca="1" si="604"/>
        <v xml:space="preserve"> </v>
      </c>
      <c r="K598" s="14" t="str">
        <f t="shared" ca="1" si="604"/>
        <v xml:space="preserve"> </v>
      </c>
      <c r="L598" s="14"/>
      <c r="M598" s="25"/>
      <c r="O598" s="16"/>
      <c r="P598" s="16"/>
      <c r="R598" s="30"/>
      <c r="S598" s="30"/>
      <c r="T598" s="30"/>
      <c r="U598" s="30"/>
      <c r="V598" s="30"/>
      <c r="W598" s="30"/>
      <c r="X598" s="30"/>
      <c r="Y598" s="30"/>
      <c r="Z598" s="30"/>
      <c r="AA598" s="30"/>
      <c r="AB598" s="30"/>
      <c r="AD598" s="31" t="str">
        <f t="shared" ca="1" si="602"/>
        <v>Ср 25.11.20  8.00 П-205</v>
      </c>
      <c r="AE598" s="31" t="str">
        <f t="shared" ca="1" si="602"/>
        <v>Ср 25.11.20  9.40 П-411</v>
      </c>
      <c r="AF598" s="31" t="str">
        <f t="shared" ca="1" si="602"/>
        <v>Ср 25.11.20 11.20 П-301</v>
      </c>
      <c r="AG598" s="31" t="str">
        <f t="shared" ca="1" si="602"/>
        <v/>
      </c>
      <c r="AH598" s="31" t="str">
        <f t="shared" ca="1" si="602"/>
        <v>Ср 25.11.20 13.30 П-203</v>
      </c>
      <c r="AI598" s="31" t="str">
        <f t="shared" ca="1" si="602"/>
        <v/>
      </c>
      <c r="AJ598" s="31" t="str">
        <f t="shared" ca="1" si="602"/>
        <v/>
      </c>
      <c r="AK598" s="31" t="e">
        <f>IF(#REF!=" ","",IF(#REF!="","",CONCATENATE($C598," ",#REF!," ",MID(#REF!,10,5))))</f>
        <v>#REF!</v>
      </c>
      <c r="AL598" s="31" t="str">
        <f t="shared" ca="1" si="583"/>
        <v/>
      </c>
      <c r="AM598" s="31" t="str">
        <f t="shared" si="583"/>
        <v/>
      </c>
      <c r="AN598" s="32" t="str">
        <f t="shared" ca="1" si="581"/>
        <v>Третьякова</v>
      </c>
      <c r="AO598" s="32" t="str">
        <f t="shared" ca="1" si="599"/>
        <v>Ср 25.11.20  8.00 П-205 Третьякова</v>
      </c>
      <c r="AP598" s="32" t="str">
        <f t="shared" ca="1" si="599"/>
        <v>Ср 25.11.20  9.40 П-411 Третьякова</v>
      </c>
      <c r="AQ598" s="32" t="str">
        <f t="shared" ca="1" si="599"/>
        <v>Ср 25.11.20 11.20 П-301 Третьякова</v>
      </c>
      <c r="AR598" s="32" t="str">
        <f t="shared" ca="1" si="599"/>
        <v/>
      </c>
      <c r="AS598" s="32" t="str">
        <f t="shared" ca="1" si="599"/>
        <v>Ср 25.11.20 13.30 П-203 Третьякова</v>
      </c>
      <c r="AT598" s="32" t="str">
        <f t="shared" ca="1" si="596"/>
        <v/>
      </c>
      <c r="AU598" s="32" t="str">
        <f t="shared" ca="1" si="596"/>
        <v/>
      </c>
      <c r="AV598" s="32" t="e">
        <f t="shared" si="596"/>
        <v>#REF!</v>
      </c>
      <c r="AW598" s="32" t="str">
        <f t="shared" ca="1" si="596"/>
        <v/>
      </c>
      <c r="AX598" s="32" t="str">
        <f t="shared" si="596"/>
        <v/>
      </c>
      <c r="AZ598" s="17">
        <f t="shared" ca="1" si="600"/>
        <v>598</v>
      </c>
      <c r="BA598" s="17">
        <f t="shared" ca="1" si="600"/>
        <v>598</v>
      </c>
      <c r="BB598" s="17">
        <f t="shared" ca="1" si="600"/>
        <v>598</v>
      </c>
      <c r="BC598" s="17" t="str">
        <f t="shared" ca="1" si="600"/>
        <v/>
      </c>
      <c r="BD598" s="17">
        <f t="shared" ca="1" si="600"/>
        <v>598</v>
      </c>
      <c r="BE598" s="17" t="str">
        <f t="shared" ca="1" si="597"/>
        <v/>
      </c>
      <c r="BF598" s="17" t="str">
        <f t="shared" ca="1" si="597"/>
        <v/>
      </c>
      <c r="BG598" s="17" t="e">
        <f t="shared" si="597"/>
        <v>#REF!</v>
      </c>
      <c r="BH598" s="17" t="str">
        <f t="shared" ca="1" si="597"/>
        <v/>
      </c>
      <c r="BI598" s="17" t="str">
        <f t="shared" si="597"/>
        <v/>
      </c>
    </row>
    <row r="599" spans="1:61" s="13" customFormat="1" ht="23.25" customHeight="1" x14ac:dyDescent="0.2">
      <c r="A599" s="1">
        <f ca="1">IF(COUNTIF($D599:$L599," ")=10,"",IF(VLOOKUP(MAX($A$1:A598),$A$1:C598,3,FALSE)=0,"",MAX($A$1:A598)+1))</f>
        <v>599</v>
      </c>
      <c r="B599" s="13" t="str">
        <f>$B595</f>
        <v>Третьякова Н.С.</v>
      </c>
      <c r="C599" s="2" t="str">
        <f ca="1">IF($B599="","",$R$5)</f>
        <v>Чт 26.11.20</v>
      </c>
      <c r="D599" s="23" t="str">
        <f t="shared" ref="D599:K599" ca="1" si="605">IF($B599&gt;"",IF(ISERROR(SEARCH($B599,S$5))," ",MID(S$5,FIND("%курс ",S$5,FIND($B599,S$5))+6,7)&amp;"
("&amp;MID(S$5,FIND("ауд.",S$5,FIND($B599,S$5))+4,FIND("№",S$5,FIND("ауд.",S$5,FIND($B599,S$5)))-(FIND("ауд.",S$5,FIND($B599,S$5))+4))&amp;")"),"")</f>
        <v>П -9 -1
(П-107)</v>
      </c>
      <c r="E599" s="23" t="str">
        <f t="shared" ca="1" si="605"/>
        <v>П -9 -1
(П-304)</v>
      </c>
      <c r="F599" s="23" t="str">
        <f t="shared" ca="1" si="605"/>
        <v>С -9 -3
(ДОТ)</v>
      </c>
      <c r="G599" s="23" t="str">
        <f t="shared" ca="1" si="605"/>
        <v xml:space="preserve"> </v>
      </c>
      <c r="H599" s="23" t="str">
        <f t="shared" ca="1" si="605"/>
        <v>С -9 -1
(П-410)</v>
      </c>
      <c r="I599" s="23" t="str">
        <f t="shared" ca="1" si="605"/>
        <v xml:space="preserve"> </v>
      </c>
      <c r="J599" s="23" t="str">
        <f t="shared" ca="1" si="605"/>
        <v xml:space="preserve"> </v>
      </c>
      <c r="K599" s="23" t="str">
        <f t="shared" ca="1" si="605"/>
        <v xml:space="preserve"> </v>
      </c>
      <c r="L599" s="23"/>
      <c r="M599" s="25"/>
      <c r="O599" s="16"/>
      <c r="P599" s="16"/>
      <c r="R599" s="30"/>
      <c r="S599" s="30"/>
      <c r="T599" s="30"/>
      <c r="U599" s="30"/>
      <c r="V599" s="30"/>
      <c r="W599" s="30"/>
      <c r="X599" s="30"/>
      <c r="Y599" s="30"/>
      <c r="Z599" s="30"/>
      <c r="AA599" s="30"/>
      <c r="AB599" s="30"/>
      <c r="AD599" s="31" t="str">
        <f t="shared" ca="1" si="602"/>
        <v>Чт 26.11.20  8.00 П-107</v>
      </c>
      <c r="AE599" s="31" t="str">
        <f t="shared" ca="1" si="602"/>
        <v>Чт 26.11.20  9.40 П-304</v>
      </c>
      <c r="AF599" s="31" t="str">
        <f t="shared" ca="1" si="602"/>
        <v>Чт 26.11.20 11.20 ДОТ)</v>
      </c>
      <c r="AG599" s="31" t="str">
        <f t="shared" ca="1" si="602"/>
        <v/>
      </c>
      <c r="AH599" s="31" t="str">
        <f t="shared" ca="1" si="602"/>
        <v>Чт 26.11.20 13.30 П-410</v>
      </c>
      <c r="AI599" s="31" t="str">
        <f t="shared" ca="1" si="602"/>
        <v/>
      </c>
      <c r="AJ599" s="31" t="str">
        <f t="shared" ca="1" si="602"/>
        <v/>
      </c>
      <c r="AK599" s="31" t="e">
        <f>IF(#REF!=" ","",IF(#REF!="","",CONCATENATE($C599," ",#REF!," ",MID(#REF!,10,5))))</f>
        <v>#REF!</v>
      </c>
      <c r="AL599" s="31" t="str">
        <f t="shared" ca="1" si="583"/>
        <v/>
      </c>
      <c r="AM599" s="31" t="str">
        <f t="shared" si="583"/>
        <v/>
      </c>
      <c r="AN599" s="32" t="str">
        <f t="shared" ca="1" si="581"/>
        <v>Третьякова</v>
      </c>
      <c r="AO599" s="32" t="str">
        <f t="shared" ca="1" si="599"/>
        <v>Чт 26.11.20  8.00 П-107 Третьякова</v>
      </c>
      <c r="AP599" s="32" t="str">
        <f t="shared" ca="1" si="599"/>
        <v>Чт 26.11.20  9.40 П-304 Третьякова</v>
      </c>
      <c r="AQ599" s="32" t="str">
        <f t="shared" ca="1" si="599"/>
        <v>Чт 26.11.20 11.20 ДОТ) Третьякова</v>
      </c>
      <c r="AR599" s="32" t="str">
        <f t="shared" ca="1" si="599"/>
        <v/>
      </c>
      <c r="AS599" s="32" t="str">
        <f t="shared" ca="1" si="599"/>
        <v>Чт 26.11.20 13.30 П-410 Третьякова</v>
      </c>
      <c r="AT599" s="32" t="str">
        <f t="shared" ca="1" si="596"/>
        <v/>
      </c>
      <c r="AU599" s="32" t="str">
        <f t="shared" ca="1" si="596"/>
        <v/>
      </c>
      <c r="AV599" s="32" t="e">
        <f t="shared" si="596"/>
        <v>#REF!</v>
      </c>
      <c r="AW599" s="32" t="str">
        <f t="shared" ca="1" si="596"/>
        <v/>
      </c>
      <c r="AX599" s="32" t="str">
        <f t="shared" si="596"/>
        <v/>
      </c>
      <c r="AZ599" s="17">
        <f t="shared" ca="1" si="600"/>
        <v>599</v>
      </c>
      <c r="BA599" s="17">
        <f t="shared" ca="1" si="600"/>
        <v>599</v>
      </c>
      <c r="BB599" s="17">
        <f t="shared" ca="1" si="600"/>
        <v>599</v>
      </c>
      <c r="BC599" s="17" t="str">
        <f t="shared" ca="1" si="600"/>
        <v/>
      </c>
      <c r="BD599" s="17">
        <f t="shared" ca="1" si="600"/>
        <v>599</v>
      </c>
      <c r="BE599" s="17" t="str">
        <f t="shared" ca="1" si="597"/>
        <v/>
      </c>
      <c r="BF599" s="17" t="str">
        <f t="shared" ca="1" si="597"/>
        <v/>
      </c>
      <c r="BG599" s="17" t="e">
        <f t="shared" si="597"/>
        <v>#REF!</v>
      </c>
      <c r="BH599" s="17" t="str">
        <f t="shared" ca="1" si="597"/>
        <v/>
      </c>
      <c r="BI599" s="17" t="str">
        <f t="shared" si="597"/>
        <v/>
      </c>
    </row>
    <row r="600" spans="1:61" s="13" customFormat="1" ht="23.25" customHeight="1" x14ac:dyDescent="0.2">
      <c r="A600" s="1">
        <f ca="1">IF(COUNTIF($D600:$L600," ")=10,"",IF(VLOOKUP(MAX($A$1:A599),$A$1:C599,3,FALSE)=0,"",MAX($A$1:A599)+1))</f>
        <v>600</v>
      </c>
      <c r="B600" s="13" t="str">
        <f>$B595</f>
        <v>Третьякова Н.С.</v>
      </c>
      <c r="C600" s="2" t="str">
        <f ca="1">IF($B600="","",$R$6)</f>
        <v>Пт 27.11.20</v>
      </c>
      <c r="D600" s="23" t="str">
        <f t="shared" ref="D600:K600" ca="1" si="606">IF($B600&gt;"",IF(ISERROR(SEARCH($B600,S$6))," ",MID(S$6,FIND("%курс ",S$6,FIND($B600,S$6))+6,7)&amp;"
("&amp;MID(S$6,FIND("ауд.",S$6,FIND($B600,S$6))+4,FIND("№",S$6,FIND("ауд.",S$6,FIND($B600,S$6)))-(FIND("ауд.",S$6,FIND($B600,S$6))+4))&amp;")"),"")</f>
        <v>П -9 -1
(П-109)</v>
      </c>
      <c r="E600" s="23" t="str">
        <f t="shared" ca="1" si="606"/>
        <v>П -9 -1
(П-203)</v>
      </c>
      <c r="F600" s="23" t="str">
        <f t="shared" ca="1" si="606"/>
        <v>П -9 -1
(П-304)</v>
      </c>
      <c r="G600" s="23" t="str">
        <f t="shared" ca="1" si="606"/>
        <v xml:space="preserve"> </v>
      </c>
      <c r="H600" s="23" t="str">
        <f t="shared" ca="1" si="606"/>
        <v>С -9 -1
(П-107)</v>
      </c>
      <c r="I600" s="23" t="str">
        <f t="shared" ca="1" si="606"/>
        <v>С -11-2
(ДОТ)</v>
      </c>
      <c r="J600" s="23" t="str">
        <f t="shared" ca="1" si="606"/>
        <v xml:space="preserve"> </v>
      </c>
      <c r="K600" s="23" t="str">
        <f t="shared" ca="1" si="606"/>
        <v xml:space="preserve"> </v>
      </c>
      <c r="L600" s="23"/>
      <c r="M600" s="25"/>
      <c r="O600" s="16"/>
      <c r="P600" s="16"/>
      <c r="R600" s="30"/>
      <c r="S600" s="30"/>
      <c r="T600" s="30"/>
      <c r="U600" s="30"/>
      <c r="V600" s="30"/>
      <c r="W600" s="30"/>
      <c r="X600" s="30"/>
      <c r="Y600" s="30"/>
      <c r="Z600" s="30"/>
      <c r="AA600" s="30"/>
      <c r="AB600" s="30"/>
      <c r="AD600" s="31" t="str">
        <f t="shared" ca="1" si="602"/>
        <v>Пт 27.11.20  8.00 П-109</v>
      </c>
      <c r="AE600" s="31" t="str">
        <f t="shared" ca="1" si="602"/>
        <v>Пт 27.11.20  9.40 П-203</v>
      </c>
      <c r="AF600" s="31" t="str">
        <f t="shared" ca="1" si="602"/>
        <v>Пт 27.11.20 11.20 П-304</v>
      </c>
      <c r="AG600" s="31" t="str">
        <f t="shared" ca="1" si="602"/>
        <v/>
      </c>
      <c r="AH600" s="31" t="str">
        <f t="shared" ca="1" si="602"/>
        <v>Пт 27.11.20 13.30 П-107</v>
      </c>
      <c r="AI600" s="31" t="str">
        <f t="shared" ca="1" si="602"/>
        <v>Пт 27.11.20 15.10 ДОТ)</v>
      </c>
      <c r="AJ600" s="31" t="str">
        <f t="shared" ca="1" si="602"/>
        <v/>
      </c>
      <c r="AK600" s="31" t="e">
        <f>IF(#REF!=" ","",IF(#REF!="","",CONCATENATE($C600," ",#REF!," ",MID(#REF!,10,5))))</f>
        <v>#REF!</v>
      </c>
      <c r="AL600" s="31" t="str">
        <f t="shared" ca="1" si="583"/>
        <v/>
      </c>
      <c r="AM600" s="31" t="str">
        <f t="shared" si="583"/>
        <v/>
      </c>
      <c r="AN600" s="32" t="str">
        <f t="shared" ca="1" si="581"/>
        <v>Третьякова</v>
      </c>
      <c r="AO600" s="32" t="str">
        <f t="shared" ca="1" si="599"/>
        <v>Пт 27.11.20  8.00 П-109 Третьякова</v>
      </c>
      <c r="AP600" s="32" t="str">
        <f t="shared" ca="1" si="599"/>
        <v>Пт 27.11.20  9.40 П-203 Третьякова</v>
      </c>
      <c r="AQ600" s="32" t="str">
        <f t="shared" ca="1" si="599"/>
        <v>Пт 27.11.20 11.20 П-304 Третьякова</v>
      </c>
      <c r="AR600" s="32" t="str">
        <f t="shared" ca="1" si="599"/>
        <v/>
      </c>
      <c r="AS600" s="32" t="str">
        <f t="shared" ca="1" si="599"/>
        <v>Пт 27.11.20 13.30 П-107 Третьякова</v>
      </c>
      <c r="AT600" s="32" t="str">
        <f t="shared" ca="1" si="596"/>
        <v>Пт 27.11.20 15.10 ДОТ) Третьякова</v>
      </c>
      <c r="AU600" s="32" t="str">
        <f t="shared" ca="1" si="596"/>
        <v/>
      </c>
      <c r="AV600" s="32" t="e">
        <f t="shared" si="596"/>
        <v>#REF!</v>
      </c>
      <c r="AW600" s="32" t="str">
        <f t="shared" ca="1" si="596"/>
        <v/>
      </c>
      <c r="AX600" s="32" t="str">
        <f t="shared" si="596"/>
        <v/>
      </c>
      <c r="AZ600" s="17">
        <f t="shared" ca="1" si="600"/>
        <v>600</v>
      </c>
      <c r="BA600" s="17">
        <f t="shared" ca="1" si="600"/>
        <v>600</v>
      </c>
      <c r="BB600" s="17">
        <f t="shared" ca="1" si="600"/>
        <v>600</v>
      </c>
      <c r="BC600" s="17" t="str">
        <f t="shared" ca="1" si="600"/>
        <v/>
      </c>
      <c r="BD600" s="17">
        <f t="shared" ca="1" si="600"/>
        <v>600</v>
      </c>
      <c r="BE600" s="17">
        <f t="shared" ca="1" si="597"/>
        <v>600</v>
      </c>
      <c r="BF600" s="17" t="str">
        <f t="shared" ca="1" si="597"/>
        <v/>
      </c>
      <c r="BG600" s="17" t="e">
        <f t="shared" si="597"/>
        <v>#REF!</v>
      </c>
      <c r="BH600" s="17" t="str">
        <f t="shared" ca="1" si="597"/>
        <v/>
      </c>
      <c r="BI600" s="17" t="str">
        <f t="shared" si="597"/>
        <v/>
      </c>
    </row>
    <row r="601" spans="1:61" s="13" customFormat="1" ht="23.25" customHeight="1" x14ac:dyDescent="0.2">
      <c r="A601" s="1">
        <f ca="1">IF(COUNTIF($D601:$L601," ")=10,"",IF(VLOOKUP(MAX($A$1:A600),$A$1:C600,3,FALSE)=0,"",MAX($A$1:A600)+1))</f>
        <v>601</v>
      </c>
      <c r="B601" s="13" t="str">
        <f>$B595</f>
        <v>Третьякова Н.С.</v>
      </c>
      <c r="C601" s="2" t="str">
        <f ca="1">IF($B601="","",$R$7)</f>
        <v>Сб 28.11.20</v>
      </c>
      <c r="D601" s="23" t="str">
        <f t="shared" ref="D601:K601" ca="1" si="607">IF($B601&gt;"",IF(ISERROR(SEARCH($B601,S$7))," ",MID(S$7,FIND("%курс ",S$7,FIND($B601,S$7))+6,7)&amp;"
("&amp;MID(S$7,FIND("ауд.",S$7,FIND($B601,S$7))+4,FIND("№",S$7,FIND("ауд.",S$7,FIND($B601,S$7)))-(FIND("ауд.",S$7,FIND($B601,S$7))+4))&amp;")"),"")</f>
        <v>П -9 -1
(П-107)</v>
      </c>
      <c r="E601" s="23" t="str">
        <f t="shared" ca="1" si="607"/>
        <v>П -9 -1
(П-202)</v>
      </c>
      <c r="F601" s="23" t="str">
        <f t="shared" ca="1" si="607"/>
        <v>П -9 -1
(П-304)</v>
      </c>
      <c r="G601" s="23" t="str">
        <f t="shared" ca="1" si="607"/>
        <v xml:space="preserve"> </v>
      </c>
      <c r="H601" s="23" t="str">
        <f t="shared" ca="1" si="607"/>
        <v>С -9 -3
(ДОТ)</v>
      </c>
      <c r="I601" s="23" t="str">
        <f t="shared" ca="1" si="607"/>
        <v xml:space="preserve"> </v>
      </c>
      <c r="J601" s="23" t="str">
        <f t="shared" ca="1" si="607"/>
        <v xml:space="preserve"> </v>
      </c>
      <c r="K601" s="23" t="str">
        <f t="shared" ca="1" si="607"/>
        <v xml:space="preserve"> </v>
      </c>
      <c r="L601" s="23"/>
      <c r="M601" s="25"/>
      <c r="O601" s="16"/>
      <c r="P601" s="16"/>
      <c r="R601" s="30"/>
      <c r="S601" s="30"/>
      <c r="T601" s="30"/>
      <c r="U601" s="30"/>
      <c r="V601" s="30"/>
      <c r="W601" s="30"/>
      <c r="X601" s="30"/>
      <c r="Y601" s="30"/>
      <c r="Z601" s="30"/>
      <c r="AA601" s="30"/>
      <c r="AB601" s="30"/>
      <c r="AD601" s="31" t="str">
        <f t="shared" ca="1" si="602"/>
        <v>Сб 28.11.20  8.00 П-107</v>
      </c>
      <c r="AE601" s="31" t="str">
        <f t="shared" ca="1" si="602"/>
        <v>Сб 28.11.20  9.40 П-202</v>
      </c>
      <c r="AF601" s="31" t="str">
        <f t="shared" ca="1" si="602"/>
        <v>Сб 28.11.20 11.20 П-304</v>
      </c>
      <c r="AG601" s="31" t="str">
        <f t="shared" ca="1" si="602"/>
        <v/>
      </c>
      <c r="AH601" s="31" t="str">
        <f t="shared" ca="1" si="602"/>
        <v>Сб 28.11.20 13.30 ДОТ)</v>
      </c>
      <c r="AI601" s="31" t="str">
        <f t="shared" ca="1" si="602"/>
        <v/>
      </c>
      <c r="AJ601" s="31" t="str">
        <f t="shared" ca="1" si="602"/>
        <v/>
      </c>
      <c r="AK601" s="31" t="e">
        <f>IF(#REF!=" ","",IF(#REF!="","",CONCATENATE($C601," ",#REF!," ",MID(#REF!,10,5))))</f>
        <v>#REF!</v>
      </c>
      <c r="AL601" s="31" t="str">
        <f t="shared" ca="1" si="583"/>
        <v/>
      </c>
      <c r="AM601" s="31" t="str">
        <f t="shared" si="583"/>
        <v/>
      </c>
      <c r="AN601" s="32" t="str">
        <f t="shared" ca="1" si="581"/>
        <v>Третьякова</v>
      </c>
      <c r="AO601" s="32" t="str">
        <f t="shared" ca="1" si="599"/>
        <v>Сб 28.11.20  8.00 П-107 Третьякова</v>
      </c>
      <c r="AP601" s="32" t="str">
        <f t="shared" ca="1" si="599"/>
        <v>Сб 28.11.20  9.40 П-202 Третьякова</v>
      </c>
      <c r="AQ601" s="32" t="str">
        <f t="shared" ca="1" si="599"/>
        <v>Сб 28.11.20 11.20 П-304 Третьякова</v>
      </c>
      <c r="AR601" s="32" t="str">
        <f t="shared" ca="1" si="599"/>
        <v/>
      </c>
      <c r="AS601" s="32" t="str">
        <f t="shared" ca="1" si="599"/>
        <v>Сб 28.11.20 13.30 ДОТ) Третьякова</v>
      </c>
      <c r="AT601" s="32" t="str">
        <f t="shared" ca="1" si="596"/>
        <v/>
      </c>
      <c r="AU601" s="32" t="str">
        <f t="shared" ca="1" si="596"/>
        <v/>
      </c>
      <c r="AV601" s="32" t="e">
        <f t="shared" si="596"/>
        <v>#REF!</v>
      </c>
      <c r="AW601" s="32" t="str">
        <f t="shared" ca="1" si="596"/>
        <v/>
      </c>
      <c r="AX601" s="32" t="str">
        <f t="shared" si="596"/>
        <v/>
      </c>
      <c r="AZ601" s="17">
        <f t="shared" ca="1" si="600"/>
        <v>601</v>
      </c>
      <c r="BA601" s="17">
        <f t="shared" ca="1" si="600"/>
        <v>601</v>
      </c>
      <c r="BB601" s="17">
        <f t="shared" ca="1" si="600"/>
        <v>601</v>
      </c>
      <c r="BC601" s="17" t="str">
        <f t="shared" ca="1" si="600"/>
        <v/>
      </c>
      <c r="BD601" s="17">
        <f t="shared" ca="1" si="600"/>
        <v>601</v>
      </c>
      <c r="BE601" s="17" t="str">
        <f t="shared" ca="1" si="597"/>
        <v/>
      </c>
      <c r="BF601" s="17" t="str">
        <f t="shared" ca="1" si="597"/>
        <v/>
      </c>
      <c r="BG601" s="17" t="e">
        <f t="shared" si="597"/>
        <v>#REF!</v>
      </c>
      <c r="BH601" s="17" t="str">
        <f t="shared" ca="1" si="597"/>
        <v/>
      </c>
      <c r="BI601" s="17" t="str">
        <f t="shared" si="597"/>
        <v/>
      </c>
    </row>
    <row r="602" spans="1:61" s="13" customFormat="1" ht="23.25" customHeight="1" x14ac:dyDescent="0.2">
      <c r="A602" s="1">
        <f ca="1">IF(COUNTIF($D602:$L602," ")=10,"",IF(VLOOKUP(MAX($A$1:A601),$A$1:C601,3,FALSE)=0,"",MAX($A$1:A601)+1))</f>
        <v>602</v>
      </c>
      <c r="B602" s="13" t="str">
        <f>$B595</f>
        <v>Третьякова Н.С.</v>
      </c>
      <c r="C602" s="2" t="str">
        <f ca="1">IF($B602="","",$R$8)</f>
        <v>Вс 29.11.20</v>
      </c>
      <c r="D602" s="23" t="str">
        <f t="shared" ref="D602:K602" ca="1" si="608">IF($B602&gt;"",IF(ISERROR(SEARCH($B602,S$8))," ",MID(S$8,FIND("%курс ",S$8,FIND($B602,S$8))+6,7)&amp;"
("&amp;MID(S$8,FIND("ауд.",S$8,FIND($B602,S$8))+4,FIND("№",S$8,FIND("ауд.",S$8,FIND($B602,S$8)))-(FIND("ауд.",S$8,FIND($B602,S$8))+4))&amp;")"),"")</f>
        <v xml:space="preserve"> </v>
      </c>
      <c r="E602" s="23" t="str">
        <f t="shared" ca="1" si="608"/>
        <v xml:space="preserve"> </v>
      </c>
      <c r="F602" s="23" t="str">
        <f t="shared" ca="1" si="608"/>
        <v xml:space="preserve"> </v>
      </c>
      <c r="G602" s="23" t="str">
        <f t="shared" ca="1" si="608"/>
        <v xml:space="preserve"> </v>
      </c>
      <c r="H602" s="23" t="str">
        <f t="shared" ca="1" si="608"/>
        <v xml:space="preserve"> </v>
      </c>
      <c r="I602" s="23" t="str">
        <f t="shared" ca="1" si="608"/>
        <v xml:space="preserve"> </v>
      </c>
      <c r="J602" s="23" t="str">
        <f t="shared" ca="1" si="608"/>
        <v xml:space="preserve"> </v>
      </c>
      <c r="K602" s="23" t="str">
        <f t="shared" ca="1" si="608"/>
        <v xml:space="preserve"> </v>
      </c>
      <c r="L602" s="23"/>
      <c r="M602" s="17"/>
      <c r="O602" s="16"/>
      <c r="P602" s="16"/>
      <c r="R602" s="30"/>
      <c r="S602" s="30"/>
      <c r="T602" s="30"/>
      <c r="U602" s="30"/>
      <c r="V602" s="30"/>
      <c r="W602" s="30"/>
      <c r="X602" s="30"/>
      <c r="Y602" s="30"/>
      <c r="Z602" s="30"/>
      <c r="AA602" s="30"/>
      <c r="AB602" s="30"/>
      <c r="AD602" s="31" t="str">
        <f t="shared" ca="1" si="602"/>
        <v/>
      </c>
      <c r="AE602" s="31" t="str">
        <f t="shared" ca="1" si="602"/>
        <v/>
      </c>
      <c r="AF602" s="31" t="str">
        <f t="shared" ca="1" si="602"/>
        <v/>
      </c>
      <c r="AG602" s="31" t="str">
        <f t="shared" ca="1" si="602"/>
        <v/>
      </c>
      <c r="AH602" s="31" t="str">
        <f t="shared" ca="1" si="602"/>
        <v/>
      </c>
      <c r="AI602" s="31" t="str">
        <f t="shared" ca="1" si="602"/>
        <v/>
      </c>
      <c r="AJ602" s="31" t="str">
        <f t="shared" ca="1" si="602"/>
        <v/>
      </c>
      <c r="AK602" s="31" t="e">
        <f>IF(#REF!=" ","",IF(#REF!="","",CONCATENATE($C602," ",#REF!," ",MID(#REF!,10,5))))</f>
        <v>#REF!</v>
      </c>
      <c r="AL602" s="31" t="str">
        <f t="shared" ca="1" si="583"/>
        <v/>
      </c>
      <c r="AM602" s="31" t="str">
        <f t="shared" si="583"/>
        <v/>
      </c>
      <c r="AN602" s="32" t="str">
        <f t="shared" ca="1" si="581"/>
        <v>Третьякова</v>
      </c>
      <c r="AO602" s="32" t="str">
        <f t="shared" ca="1" si="599"/>
        <v/>
      </c>
      <c r="AP602" s="32" t="str">
        <f t="shared" ca="1" si="599"/>
        <v/>
      </c>
      <c r="AQ602" s="32" t="str">
        <f t="shared" ca="1" si="599"/>
        <v/>
      </c>
      <c r="AR602" s="32" t="str">
        <f t="shared" ca="1" si="599"/>
        <v/>
      </c>
      <c r="AS602" s="32" t="str">
        <f t="shared" ca="1" si="599"/>
        <v/>
      </c>
      <c r="AT602" s="32" t="str">
        <f t="shared" ca="1" si="596"/>
        <v/>
      </c>
      <c r="AU602" s="32" t="str">
        <f t="shared" ca="1" si="596"/>
        <v/>
      </c>
      <c r="AV602" s="32" t="e">
        <f t="shared" si="596"/>
        <v>#REF!</v>
      </c>
      <c r="AW602" s="32" t="str">
        <f t="shared" ca="1" si="596"/>
        <v/>
      </c>
      <c r="AX602" s="32" t="str">
        <f t="shared" si="596"/>
        <v/>
      </c>
      <c r="AZ602" s="17" t="str">
        <f t="shared" ca="1" si="600"/>
        <v/>
      </c>
      <c r="BA602" s="17" t="str">
        <f t="shared" ca="1" si="600"/>
        <v/>
      </c>
      <c r="BB602" s="17" t="str">
        <f t="shared" ca="1" si="600"/>
        <v/>
      </c>
      <c r="BC602" s="17" t="str">
        <f t="shared" ca="1" si="600"/>
        <v/>
      </c>
      <c r="BD602" s="17" t="str">
        <f t="shared" ca="1" si="600"/>
        <v/>
      </c>
      <c r="BE602" s="17" t="str">
        <f t="shared" ca="1" si="597"/>
        <v/>
      </c>
      <c r="BF602" s="17" t="str">
        <f t="shared" ca="1" si="597"/>
        <v/>
      </c>
      <c r="BG602" s="17" t="e">
        <f t="shared" si="597"/>
        <v>#REF!</v>
      </c>
      <c r="BH602" s="17" t="str">
        <f t="shared" ca="1" si="597"/>
        <v/>
      </c>
      <c r="BI602" s="17" t="str">
        <f t="shared" si="597"/>
        <v/>
      </c>
    </row>
    <row r="603" spans="1:61" s="13" customFormat="1" ht="23.25" customHeight="1" x14ac:dyDescent="0.2">
      <c r="A603" s="1">
        <f ca="1">IF(COUNTIF($D603:$L603," ")=10,"",IF(VLOOKUP(MAX($A$1:A602),$A$1:C602,3,FALSE)=0,"",MAX($A$1:A602)+1))</f>
        <v>603</v>
      </c>
      <c r="C603" s="2"/>
      <c r="D603" s="23"/>
      <c r="E603" s="23"/>
      <c r="F603" s="23"/>
      <c r="G603" s="23"/>
      <c r="H603" s="23"/>
      <c r="I603" s="23"/>
      <c r="J603" s="23"/>
      <c r="K603" s="23"/>
      <c r="L603" s="23"/>
      <c r="M603" s="25"/>
      <c r="O603" s="16"/>
      <c r="P603" s="16"/>
      <c r="R603" s="30"/>
      <c r="S603" s="30"/>
      <c r="T603" s="30"/>
      <c r="U603" s="30"/>
      <c r="V603" s="30"/>
      <c r="W603" s="30"/>
      <c r="X603" s="30"/>
      <c r="Y603" s="30"/>
      <c r="Z603" s="30"/>
      <c r="AA603" s="30"/>
      <c r="AB603" s="30"/>
      <c r="AD603" s="31"/>
      <c r="AE603" s="31"/>
      <c r="AF603" s="31"/>
      <c r="AG603" s="31"/>
      <c r="AH603" s="31"/>
      <c r="AI603" s="31"/>
      <c r="AJ603" s="31"/>
      <c r="AK603" s="31"/>
      <c r="AL603" s="31"/>
      <c r="AM603" s="31"/>
      <c r="AN603" s="32" t="str">
        <f t="shared" si="581"/>
        <v/>
      </c>
      <c r="AO603" s="32" t="str">
        <f t="shared" si="599"/>
        <v/>
      </c>
      <c r="AP603" s="32" t="str">
        <f t="shared" si="599"/>
        <v/>
      </c>
      <c r="AQ603" s="32" t="str">
        <f t="shared" si="599"/>
        <v/>
      </c>
      <c r="AR603" s="32" t="str">
        <f t="shared" si="599"/>
        <v/>
      </c>
      <c r="AS603" s="32" t="str">
        <f t="shared" si="599"/>
        <v/>
      </c>
      <c r="AT603" s="32" t="str">
        <f t="shared" si="596"/>
        <v/>
      </c>
      <c r="AU603" s="32" t="str">
        <f t="shared" si="596"/>
        <v/>
      </c>
      <c r="AV603" s="32" t="str">
        <f t="shared" si="596"/>
        <v/>
      </c>
      <c r="AW603" s="32" t="str">
        <f t="shared" si="596"/>
        <v/>
      </c>
      <c r="AX603" s="32" t="str">
        <f t="shared" si="596"/>
        <v/>
      </c>
      <c r="AZ603" s="17" t="str">
        <f t="shared" si="600"/>
        <v/>
      </c>
      <c r="BA603" s="17" t="str">
        <f t="shared" si="600"/>
        <v/>
      </c>
      <c r="BB603" s="17" t="str">
        <f t="shared" si="600"/>
        <v/>
      </c>
      <c r="BC603" s="17" t="str">
        <f t="shared" si="600"/>
        <v/>
      </c>
      <c r="BD603" s="17" t="str">
        <f t="shared" si="600"/>
        <v/>
      </c>
      <c r="BE603" s="17" t="str">
        <f t="shared" si="597"/>
        <v/>
      </c>
      <c r="BF603" s="17" t="str">
        <f t="shared" si="597"/>
        <v/>
      </c>
      <c r="BG603" s="17" t="str">
        <f t="shared" si="597"/>
        <v/>
      </c>
      <c r="BH603" s="17" t="str">
        <f t="shared" si="597"/>
        <v/>
      </c>
      <c r="BI603" s="17" t="str">
        <f t="shared" si="597"/>
        <v/>
      </c>
    </row>
    <row r="604" spans="1:61" s="13" customFormat="1" ht="23.25" customHeight="1" x14ac:dyDescent="0.2">
      <c r="A604" s="1">
        <f ca="1">IF(COUNTIF($D605:$L611," ")=70,"",MAX($A$1:A603)+1)</f>
        <v>604</v>
      </c>
      <c r="B604" s="2" t="str">
        <f>IF($C604="","",$C604)</f>
        <v>Трушкин И.Е.</v>
      </c>
      <c r="C604" s="3" t="str">
        <f>IF(ISERROR(VLOOKUP((ROW()-1)/9+1,'[1]Преподавательский состав'!$A$2:$B$181,2,FALSE)),"",VLOOKUP((ROW()-1)/9+1,'[1]Преподавательский состав'!$A$2:$B$181,2,FALSE))</f>
        <v>Трушкин И.Е.</v>
      </c>
      <c r="D604" s="3" t="str">
        <f>IF($C604="","",T(" 8.00"))</f>
        <v xml:space="preserve"> 8.00</v>
      </c>
      <c r="E604" s="3" t="str">
        <f>IF($C604="","",T(" 9.40"))</f>
        <v xml:space="preserve"> 9.40</v>
      </c>
      <c r="F604" s="3" t="str">
        <f>IF($C604="","",T("11.20"))</f>
        <v>11.20</v>
      </c>
      <c r="G604" s="4" t="str">
        <f>IF($C604="","",T(""))</f>
        <v/>
      </c>
      <c r="H604" s="3" t="str">
        <f>IF($C604="","",T("13.30"))</f>
        <v>13.30</v>
      </c>
      <c r="I604" s="3" t="str">
        <f>IF($C604="","",T("15.10"))</f>
        <v>15.10</v>
      </c>
      <c r="J604" s="3" t="str">
        <f>IF($C604="","",T("17.00"))</f>
        <v>17.00</v>
      </c>
      <c r="K604" s="3" t="str">
        <f>IF($C604="","",T("18.40"))</f>
        <v>18.40</v>
      </c>
      <c r="L604" s="3"/>
      <c r="M604" s="25"/>
      <c r="O604" s="16"/>
      <c r="P604" s="16"/>
      <c r="R604" s="30"/>
      <c r="S604" s="30"/>
      <c r="T604" s="30"/>
      <c r="U604" s="30"/>
      <c r="V604" s="30"/>
      <c r="W604" s="30"/>
      <c r="X604" s="30"/>
      <c r="Y604" s="30"/>
      <c r="Z604" s="30"/>
      <c r="AA604" s="30"/>
      <c r="AB604" s="30"/>
      <c r="AD604" s="31"/>
      <c r="AE604" s="31"/>
      <c r="AF604" s="31"/>
      <c r="AG604" s="31"/>
      <c r="AH604" s="31"/>
      <c r="AI604" s="31"/>
      <c r="AJ604" s="31"/>
      <c r="AK604" s="31"/>
      <c r="AL604" s="31"/>
      <c r="AM604" s="31"/>
      <c r="AN604" s="32" t="str">
        <f t="shared" si="581"/>
        <v/>
      </c>
      <c r="AO604" s="32" t="str">
        <f t="shared" si="599"/>
        <v/>
      </c>
      <c r="AP604" s="32" t="str">
        <f t="shared" si="599"/>
        <v/>
      </c>
      <c r="AQ604" s="32" t="str">
        <f t="shared" si="599"/>
        <v/>
      </c>
      <c r="AR604" s="32" t="str">
        <f t="shared" si="599"/>
        <v/>
      </c>
      <c r="AS604" s="32" t="str">
        <f t="shared" si="599"/>
        <v/>
      </c>
      <c r="AT604" s="32" t="str">
        <f t="shared" si="596"/>
        <v/>
      </c>
      <c r="AU604" s="32" t="str">
        <f t="shared" si="596"/>
        <v/>
      </c>
      <c r="AV604" s="32" t="str">
        <f t="shared" si="596"/>
        <v/>
      </c>
      <c r="AW604" s="32" t="str">
        <f t="shared" si="596"/>
        <v/>
      </c>
      <c r="AX604" s="32" t="str">
        <f t="shared" si="596"/>
        <v/>
      </c>
      <c r="AZ604" s="17" t="str">
        <f t="shared" si="600"/>
        <v/>
      </c>
      <c r="BA604" s="17" t="str">
        <f t="shared" si="600"/>
        <v/>
      </c>
      <c r="BB604" s="17" t="str">
        <f t="shared" si="600"/>
        <v/>
      </c>
      <c r="BC604" s="17" t="str">
        <f t="shared" si="600"/>
        <v/>
      </c>
      <c r="BD604" s="17" t="str">
        <f t="shared" si="600"/>
        <v/>
      </c>
      <c r="BE604" s="17" t="str">
        <f t="shared" si="597"/>
        <v/>
      </c>
      <c r="BF604" s="17" t="str">
        <f t="shared" si="597"/>
        <v/>
      </c>
      <c r="BG604" s="17" t="str">
        <f t="shared" si="597"/>
        <v/>
      </c>
      <c r="BH604" s="17" t="str">
        <f t="shared" si="597"/>
        <v/>
      </c>
      <c r="BI604" s="17" t="str">
        <f t="shared" si="597"/>
        <v/>
      </c>
    </row>
    <row r="605" spans="1:61" s="13" customFormat="1" ht="23.25" customHeight="1" x14ac:dyDescent="0.2">
      <c r="A605" s="1">
        <f ca="1">IF(COUNTIF($D605:$L605," ")=10,"",IF(VLOOKUP(MAX($A$1:A604),$A$1:C604,3,FALSE)=0,"",MAX($A$1:A604)+1))</f>
        <v>605</v>
      </c>
      <c r="B605" s="13" t="str">
        <f>$B604</f>
        <v>Трушкин И.Е.</v>
      </c>
      <c r="C605" s="2" t="str">
        <f ca="1">IF($B605="","",$R$2)</f>
        <v>Пн 23.11.20</v>
      </c>
      <c r="D605" s="14" t="str">
        <f t="shared" ref="D605:K605" ca="1" si="609">IF($B605&gt;"",IF(ISERROR(SEARCH($B605,S$2))," ",MID(S$2,FIND("%курс ",S$2,FIND($B605,S$2))+6,7)&amp;"
("&amp;MID(S$2,FIND("ауд.",S$2,FIND($B605,S$2))+4,FIND("№",S$2,FIND("ауд.",S$2,FIND($B605,S$2)))-(FIND("ауд.",S$2,FIND($B605,S$2))+4))&amp;")"),"")</f>
        <v xml:space="preserve"> </v>
      </c>
      <c r="E605" s="14" t="str">
        <f t="shared" ca="1" si="609"/>
        <v xml:space="preserve"> </v>
      </c>
      <c r="F605" s="14" t="str">
        <f t="shared" ca="1" si="609"/>
        <v xml:space="preserve"> </v>
      </c>
      <c r="G605" s="14" t="str">
        <f t="shared" ca="1" si="609"/>
        <v xml:space="preserve"> </v>
      </c>
      <c r="H605" s="14" t="str">
        <f t="shared" ca="1" si="609"/>
        <v xml:space="preserve"> </v>
      </c>
      <c r="I605" s="14" t="str">
        <f t="shared" ca="1" si="609"/>
        <v xml:space="preserve"> </v>
      </c>
      <c r="J605" s="14" t="str">
        <f t="shared" ca="1" si="609"/>
        <v xml:space="preserve"> </v>
      </c>
      <c r="K605" s="14" t="str">
        <f t="shared" ca="1" si="609"/>
        <v>П -11-2
(ДОТ)</v>
      </c>
      <c r="L605" s="14"/>
      <c r="M605" s="25"/>
      <c r="O605" s="16"/>
      <c r="P605" s="16"/>
      <c r="R605" s="30"/>
      <c r="S605" s="30"/>
      <c r="T605" s="30"/>
      <c r="U605" s="30"/>
      <c r="V605" s="30"/>
      <c r="W605" s="30"/>
      <c r="X605" s="30"/>
      <c r="Y605" s="30"/>
      <c r="Z605" s="30"/>
      <c r="AA605" s="30"/>
      <c r="AB605" s="30"/>
      <c r="AD605" s="31" t="str">
        <f t="shared" ref="AD605:AJ611" ca="1" si="610">IF(D605=" ","",IF(D605="","",CONCATENATE($C605," ",D$1," ",MID(D605,10,5))))</f>
        <v/>
      </c>
      <c r="AE605" s="31" t="str">
        <f t="shared" ca="1" si="610"/>
        <v/>
      </c>
      <c r="AF605" s="31" t="str">
        <f t="shared" ca="1" si="610"/>
        <v/>
      </c>
      <c r="AG605" s="31" t="str">
        <f t="shared" ca="1" si="610"/>
        <v/>
      </c>
      <c r="AH605" s="31" t="str">
        <f t="shared" ca="1" si="610"/>
        <v/>
      </c>
      <c r="AI605" s="31" t="str">
        <f t="shared" ca="1" si="610"/>
        <v/>
      </c>
      <c r="AJ605" s="31" t="str">
        <f t="shared" ca="1" si="610"/>
        <v/>
      </c>
      <c r="AK605" s="31" t="e">
        <f>IF(#REF!=" ","",IF(#REF!="","",CONCATENATE($C605," ",#REF!," ",MID(#REF!,10,5))))</f>
        <v>#REF!</v>
      </c>
      <c r="AL605" s="31" t="str">
        <f t="shared" ca="1" si="583"/>
        <v>Пн 23.11.20 18.40 ДОТ)</v>
      </c>
      <c r="AM605" s="31" t="str">
        <f t="shared" si="583"/>
        <v/>
      </c>
      <c r="AN605" s="32" t="str">
        <f t="shared" ca="1" si="581"/>
        <v>Трушкин</v>
      </c>
      <c r="AO605" s="32" t="str">
        <f t="shared" ca="1" si="599"/>
        <v/>
      </c>
      <c r="AP605" s="32" t="str">
        <f t="shared" ca="1" si="599"/>
        <v/>
      </c>
      <c r="AQ605" s="32" t="str">
        <f t="shared" ca="1" si="599"/>
        <v/>
      </c>
      <c r="AR605" s="32" t="str">
        <f t="shared" ca="1" si="599"/>
        <v/>
      </c>
      <c r="AS605" s="32" t="str">
        <f t="shared" ca="1" si="599"/>
        <v/>
      </c>
      <c r="AT605" s="32" t="str">
        <f t="shared" ca="1" si="596"/>
        <v/>
      </c>
      <c r="AU605" s="32" t="str">
        <f t="shared" ca="1" si="596"/>
        <v/>
      </c>
      <c r="AV605" s="32" t="e">
        <f t="shared" si="596"/>
        <v>#REF!</v>
      </c>
      <c r="AW605" s="32" t="str">
        <f t="shared" ca="1" si="596"/>
        <v>Пн 23.11.20 18.40 ДОТ) Трушкин</v>
      </c>
      <c r="AX605" s="32" t="str">
        <f t="shared" si="596"/>
        <v/>
      </c>
      <c r="AZ605" s="17" t="str">
        <f t="shared" ca="1" si="600"/>
        <v/>
      </c>
      <c r="BA605" s="17" t="str">
        <f t="shared" ca="1" si="600"/>
        <v/>
      </c>
      <c r="BB605" s="17" t="str">
        <f t="shared" ca="1" si="600"/>
        <v/>
      </c>
      <c r="BC605" s="17" t="str">
        <f t="shared" ca="1" si="600"/>
        <v/>
      </c>
      <c r="BD605" s="17" t="str">
        <f t="shared" ca="1" si="600"/>
        <v/>
      </c>
      <c r="BE605" s="17" t="str">
        <f t="shared" ca="1" si="597"/>
        <v/>
      </c>
      <c r="BF605" s="17" t="str">
        <f t="shared" ca="1" si="597"/>
        <v/>
      </c>
      <c r="BG605" s="17" t="e">
        <f t="shared" si="597"/>
        <v>#REF!</v>
      </c>
      <c r="BH605" s="17">
        <f t="shared" ca="1" si="597"/>
        <v>605</v>
      </c>
      <c r="BI605" s="17" t="str">
        <f t="shared" si="597"/>
        <v/>
      </c>
    </row>
    <row r="606" spans="1:61" s="13" customFormat="1" ht="23.25" customHeight="1" x14ac:dyDescent="0.2">
      <c r="A606" s="1">
        <f ca="1">IF(COUNTIF($D606:$L606," ")=10,"",IF(VLOOKUP(MAX($A$1:A605),$A$1:C605,3,FALSE)=0,"",MAX($A$1:A605)+1))</f>
        <v>606</v>
      </c>
      <c r="B606" s="13" t="str">
        <f>$B604</f>
        <v>Трушкин И.Е.</v>
      </c>
      <c r="C606" s="2" t="str">
        <f ca="1">IF($B606="","",$R$3)</f>
        <v>Вт 24.11.20</v>
      </c>
      <c r="D606" s="14" t="str">
        <f t="shared" ref="D606:K606" ca="1" si="611">IF($B606&gt;"",IF(ISERROR(SEARCH($B606,S$3))," ",MID(S$3,FIND("%курс ",S$3,FIND($B606,S$3))+6,7)&amp;"
("&amp;MID(S$3,FIND("ауд.",S$3,FIND($B606,S$3))+4,FIND("№",S$3,FIND("ауд.",S$3,FIND($B606,S$3)))-(FIND("ауд.",S$3,FIND($B606,S$3))+4))&amp;")"),"")</f>
        <v xml:space="preserve"> </v>
      </c>
      <c r="E606" s="14" t="str">
        <f t="shared" ca="1" si="611"/>
        <v xml:space="preserve"> </v>
      </c>
      <c r="F606" s="14" t="str">
        <f t="shared" ca="1" si="611"/>
        <v xml:space="preserve"> </v>
      </c>
      <c r="G606" s="14" t="str">
        <f t="shared" ca="1" si="611"/>
        <v xml:space="preserve"> </v>
      </c>
      <c r="H606" s="14" t="str">
        <f t="shared" ca="1" si="611"/>
        <v xml:space="preserve"> </v>
      </c>
      <c r="I606" s="14" t="str">
        <f t="shared" ca="1" si="611"/>
        <v>П -9 -2
(ДОТ)</v>
      </c>
      <c r="J606" s="14" t="str">
        <f t="shared" ca="1" si="611"/>
        <v xml:space="preserve"> </v>
      </c>
      <c r="K606" s="14" t="str">
        <f t="shared" ca="1" si="611"/>
        <v>П -11-2
(ДОТ)</v>
      </c>
      <c r="L606" s="14"/>
      <c r="M606" s="25"/>
      <c r="O606" s="16"/>
      <c r="P606" s="16"/>
      <c r="R606" s="30"/>
      <c r="S606" s="30"/>
      <c r="T606" s="30"/>
      <c r="U606" s="30"/>
      <c r="V606" s="30"/>
      <c r="W606" s="30"/>
      <c r="X606" s="30"/>
      <c r="Y606" s="30"/>
      <c r="Z606" s="30"/>
      <c r="AA606" s="30"/>
      <c r="AB606" s="30"/>
      <c r="AD606" s="31" t="str">
        <f t="shared" ca="1" si="610"/>
        <v/>
      </c>
      <c r="AE606" s="31" t="str">
        <f t="shared" ca="1" si="610"/>
        <v/>
      </c>
      <c r="AF606" s="31" t="str">
        <f t="shared" ca="1" si="610"/>
        <v/>
      </c>
      <c r="AG606" s="31" t="str">
        <f t="shared" ca="1" si="610"/>
        <v/>
      </c>
      <c r="AH606" s="31" t="str">
        <f t="shared" ca="1" si="610"/>
        <v/>
      </c>
      <c r="AI606" s="31" t="str">
        <f t="shared" ca="1" si="610"/>
        <v>Вт 24.11.20 15.10 ДОТ)</v>
      </c>
      <c r="AJ606" s="31" t="str">
        <f t="shared" ca="1" si="610"/>
        <v/>
      </c>
      <c r="AK606" s="31" t="e">
        <f>IF(#REF!=" ","",IF(#REF!="","",CONCATENATE($C606," ",#REF!," ",MID(#REF!,10,5))))</f>
        <v>#REF!</v>
      </c>
      <c r="AL606" s="31" t="str">
        <f t="shared" ca="1" si="583"/>
        <v>Вт 24.11.20 18.40 ДОТ)</v>
      </c>
      <c r="AM606" s="31" t="str">
        <f t="shared" si="583"/>
        <v/>
      </c>
      <c r="AN606" s="32" t="str">
        <f t="shared" ca="1" si="581"/>
        <v>Трушкин</v>
      </c>
      <c r="AO606" s="32" t="str">
        <f t="shared" ca="1" si="599"/>
        <v/>
      </c>
      <c r="AP606" s="32" t="str">
        <f t="shared" ca="1" si="599"/>
        <v/>
      </c>
      <c r="AQ606" s="32" t="str">
        <f t="shared" ca="1" si="599"/>
        <v/>
      </c>
      <c r="AR606" s="32" t="str">
        <f t="shared" ca="1" si="599"/>
        <v/>
      </c>
      <c r="AS606" s="32" t="str">
        <f t="shared" ca="1" si="599"/>
        <v/>
      </c>
      <c r="AT606" s="32" t="str">
        <f t="shared" ca="1" si="596"/>
        <v>Вт 24.11.20 15.10 ДОТ) Трушкин</v>
      </c>
      <c r="AU606" s="32" t="str">
        <f t="shared" ca="1" si="596"/>
        <v/>
      </c>
      <c r="AV606" s="32" t="e">
        <f t="shared" si="596"/>
        <v>#REF!</v>
      </c>
      <c r="AW606" s="32" t="str">
        <f t="shared" ca="1" si="596"/>
        <v>Вт 24.11.20 18.40 ДОТ) Трушкин</v>
      </c>
      <c r="AX606" s="32" t="str">
        <f t="shared" si="596"/>
        <v/>
      </c>
      <c r="AZ606" s="17" t="str">
        <f t="shared" ca="1" si="600"/>
        <v/>
      </c>
      <c r="BA606" s="17" t="str">
        <f t="shared" ca="1" si="600"/>
        <v/>
      </c>
      <c r="BB606" s="17" t="str">
        <f t="shared" ca="1" si="600"/>
        <v/>
      </c>
      <c r="BC606" s="17" t="str">
        <f t="shared" ca="1" si="600"/>
        <v/>
      </c>
      <c r="BD606" s="17" t="str">
        <f t="shared" ca="1" si="600"/>
        <v/>
      </c>
      <c r="BE606" s="17">
        <f t="shared" ca="1" si="597"/>
        <v>606</v>
      </c>
      <c r="BF606" s="17" t="str">
        <f t="shared" ca="1" si="597"/>
        <v/>
      </c>
      <c r="BG606" s="17" t="e">
        <f t="shared" si="597"/>
        <v>#REF!</v>
      </c>
      <c r="BH606" s="17">
        <f t="shared" ca="1" si="597"/>
        <v>606</v>
      </c>
      <c r="BI606" s="17" t="str">
        <f t="shared" si="597"/>
        <v/>
      </c>
    </row>
    <row r="607" spans="1:61" s="13" customFormat="1" ht="23.25" customHeight="1" x14ac:dyDescent="0.2">
      <c r="A607" s="1">
        <f ca="1">IF(COUNTIF($D607:$L607," ")=10,"",IF(VLOOKUP(MAX($A$1:A606),$A$1:C606,3,FALSE)=0,"",MAX($A$1:A606)+1))</f>
        <v>607</v>
      </c>
      <c r="B607" s="13" t="str">
        <f>$B604</f>
        <v>Трушкин И.Е.</v>
      </c>
      <c r="C607" s="2" t="str">
        <f ca="1">IF($B607="","",$R$4)</f>
        <v>Ср 25.11.20</v>
      </c>
      <c r="D607" s="14" t="str">
        <f t="shared" ref="D607:K607" ca="1" si="612">IF($B607&gt;"",IF(ISERROR(SEARCH($B607,S$4))," ",MID(S$4,FIND("%курс ",S$4,FIND($B607,S$4))+6,7)&amp;"
("&amp;MID(S$4,FIND("ауд.",S$4,FIND($B607,S$4))+4,FIND("№",S$4,FIND("ауд.",S$4,FIND($B607,S$4)))-(FIND("ауд.",S$4,FIND($B607,S$4))+4))&amp;")"),"")</f>
        <v xml:space="preserve"> </v>
      </c>
      <c r="E607" s="14" t="str">
        <f t="shared" ca="1" si="612"/>
        <v xml:space="preserve"> </v>
      </c>
      <c r="F607" s="14" t="str">
        <f t="shared" ca="1" si="612"/>
        <v xml:space="preserve"> </v>
      </c>
      <c r="G607" s="14" t="str">
        <f t="shared" ca="1" si="612"/>
        <v xml:space="preserve"> </v>
      </c>
      <c r="H607" s="14" t="str">
        <f t="shared" ca="1" si="612"/>
        <v>СА-11-2
(ДОТ)</v>
      </c>
      <c r="I607" s="14" t="str">
        <f t="shared" ca="1" si="612"/>
        <v xml:space="preserve"> </v>
      </c>
      <c r="J607" s="14" t="str">
        <f t="shared" ca="1" si="612"/>
        <v xml:space="preserve"> </v>
      </c>
      <c r="K607" s="14" t="str">
        <f t="shared" ca="1" si="612"/>
        <v>П -9 -2
(ДОТ)</v>
      </c>
      <c r="L607" s="14"/>
      <c r="M607" s="25"/>
      <c r="O607" s="16"/>
      <c r="P607" s="16"/>
      <c r="R607" s="30"/>
      <c r="S607" s="30"/>
      <c r="T607" s="30"/>
      <c r="U607" s="30"/>
      <c r="V607" s="30"/>
      <c r="W607" s="30"/>
      <c r="X607" s="30"/>
      <c r="Y607" s="30"/>
      <c r="Z607" s="30"/>
      <c r="AA607" s="30"/>
      <c r="AB607" s="30"/>
      <c r="AD607" s="31" t="str">
        <f t="shared" ca="1" si="610"/>
        <v/>
      </c>
      <c r="AE607" s="31" t="str">
        <f t="shared" ca="1" si="610"/>
        <v/>
      </c>
      <c r="AF607" s="31" t="str">
        <f t="shared" ca="1" si="610"/>
        <v/>
      </c>
      <c r="AG607" s="31" t="str">
        <f t="shared" ca="1" si="610"/>
        <v/>
      </c>
      <c r="AH607" s="31" t="str">
        <f t="shared" ca="1" si="610"/>
        <v>Ср 25.11.20 13.30 ДОТ)</v>
      </c>
      <c r="AI607" s="31" t="str">
        <f t="shared" ca="1" si="610"/>
        <v/>
      </c>
      <c r="AJ607" s="31" t="str">
        <f t="shared" ca="1" si="610"/>
        <v/>
      </c>
      <c r="AK607" s="31" t="e">
        <f>IF(#REF!=" ","",IF(#REF!="","",CONCATENATE($C607," ",#REF!," ",MID(#REF!,10,5))))</f>
        <v>#REF!</v>
      </c>
      <c r="AL607" s="31" t="str">
        <f t="shared" ca="1" si="583"/>
        <v>Ср 25.11.20 18.40 ДОТ)</v>
      </c>
      <c r="AM607" s="31" t="str">
        <f t="shared" si="583"/>
        <v/>
      </c>
      <c r="AN607" s="32" t="str">
        <f t="shared" ca="1" si="581"/>
        <v>Трушкин</v>
      </c>
      <c r="AO607" s="32" t="str">
        <f t="shared" ca="1" si="599"/>
        <v/>
      </c>
      <c r="AP607" s="32" t="str">
        <f t="shared" ca="1" si="599"/>
        <v/>
      </c>
      <c r="AQ607" s="32" t="str">
        <f t="shared" ca="1" si="599"/>
        <v/>
      </c>
      <c r="AR607" s="32" t="str">
        <f t="shared" ca="1" si="599"/>
        <v/>
      </c>
      <c r="AS607" s="32" t="str">
        <f t="shared" ca="1" si="599"/>
        <v>Ср 25.11.20 13.30 ДОТ) Трушкин</v>
      </c>
      <c r="AT607" s="32" t="str">
        <f t="shared" ca="1" si="596"/>
        <v/>
      </c>
      <c r="AU607" s="32" t="str">
        <f t="shared" ca="1" si="596"/>
        <v/>
      </c>
      <c r="AV607" s="32" t="e">
        <f t="shared" si="596"/>
        <v>#REF!</v>
      </c>
      <c r="AW607" s="32" t="str">
        <f t="shared" ca="1" si="596"/>
        <v>Ср 25.11.20 18.40 ДОТ) Трушкин</v>
      </c>
      <c r="AX607" s="32" t="str">
        <f t="shared" si="596"/>
        <v/>
      </c>
      <c r="AZ607" s="17" t="str">
        <f t="shared" ca="1" si="600"/>
        <v/>
      </c>
      <c r="BA607" s="17" t="str">
        <f t="shared" ca="1" si="600"/>
        <v/>
      </c>
      <c r="BB607" s="17" t="str">
        <f t="shared" ca="1" si="600"/>
        <v/>
      </c>
      <c r="BC607" s="17" t="str">
        <f t="shared" ca="1" si="600"/>
        <v/>
      </c>
      <c r="BD607" s="17">
        <f t="shared" ca="1" si="600"/>
        <v>607</v>
      </c>
      <c r="BE607" s="17" t="str">
        <f t="shared" ca="1" si="597"/>
        <v/>
      </c>
      <c r="BF607" s="17" t="str">
        <f t="shared" ca="1" si="597"/>
        <v/>
      </c>
      <c r="BG607" s="17" t="e">
        <f t="shared" si="597"/>
        <v>#REF!</v>
      </c>
      <c r="BH607" s="17">
        <f t="shared" ca="1" si="597"/>
        <v>607</v>
      </c>
      <c r="BI607" s="17" t="str">
        <f t="shared" si="597"/>
        <v/>
      </c>
    </row>
    <row r="608" spans="1:61" s="13" customFormat="1" ht="23.25" customHeight="1" x14ac:dyDescent="0.2">
      <c r="A608" s="1">
        <f ca="1">IF(COUNTIF($D608:$L608," ")=10,"",IF(VLOOKUP(MAX($A$1:A607),$A$1:C607,3,FALSE)=0,"",MAX($A$1:A607)+1))</f>
        <v>608</v>
      </c>
      <c r="B608" s="13" t="str">
        <f>$B604</f>
        <v>Трушкин И.Е.</v>
      </c>
      <c r="C608" s="2" t="str">
        <f ca="1">IF($B608="","",$R$5)</f>
        <v>Чт 26.11.20</v>
      </c>
      <c r="D608" s="23" t="str">
        <f t="shared" ref="D608:K608" ca="1" si="613">IF($B608&gt;"",IF(ISERROR(SEARCH($B608,S$5))," ",MID(S$5,FIND("%курс ",S$5,FIND($B608,S$5))+6,7)&amp;"
("&amp;MID(S$5,FIND("ауд.",S$5,FIND($B608,S$5))+4,FIND("№",S$5,FIND("ауд.",S$5,FIND($B608,S$5)))-(FIND("ауд.",S$5,FIND($B608,S$5))+4))&amp;")"),"")</f>
        <v xml:space="preserve"> </v>
      </c>
      <c r="E608" s="23" t="str">
        <f t="shared" ca="1" si="613"/>
        <v>СА-11-2
(ДОТ)</v>
      </c>
      <c r="F608" s="23" t="str">
        <f t="shared" ca="1" si="613"/>
        <v xml:space="preserve"> </v>
      </c>
      <c r="G608" s="23" t="str">
        <f t="shared" ca="1" si="613"/>
        <v xml:space="preserve"> </v>
      </c>
      <c r="H608" s="23" t="str">
        <f t="shared" ca="1" si="613"/>
        <v xml:space="preserve"> </v>
      </c>
      <c r="I608" s="23" t="str">
        <f t="shared" ca="1" si="613"/>
        <v>П -9 -2
(ДОТ)</v>
      </c>
      <c r="J608" s="23" t="str">
        <f t="shared" ca="1" si="613"/>
        <v>П -9 -2
(ДОТ)</v>
      </c>
      <c r="K608" s="23" t="str">
        <f t="shared" ca="1" si="613"/>
        <v>П -9 -3
(ДОТ)</v>
      </c>
      <c r="L608" s="23"/>
      <c r="M608" s="25"/>
      <c r="O608" s="16"/>
      <c r="P608" s="16"/>
      <c r="R608" s="30"/>
      <c r="S608" s="30"/>
      <c r="T608" s="30"/>
      <c r="U608" s="30"/>
      <c r="V608" s="30"/>
      <c r="W608" s="30"/>
      <c r="X608" s="30"/>
      <c r="Y608" s="30"/>
      <c r="Z608" s="30"/>
      <c r="AA608" s="30"/>
      <c r="AB608" s="30"/>
      <c r="AD608" s="31" t="str">
        <f t="shared" ca="1" si="610"/>
        <v/>
      </c>
      <c r="AE608" s="31" t="str">
        <f t="shared" ca="1" si="610"/>
        <v>Чт 26.11.20  9.40 ДОТ)</v>
      </c>
      <c r="AF608" s="31" t="str">
        <f t="shared" ca="1" si="610"/>
        <v/>
      </c>
      <c r="AG608" s="31" t="str">
        <f t="shared" ca="1" si="610"/>
        <v/>
      </c>
      <c r="AH608" s="31" t="str">
        <f t="shared" ca="1" si="610"/>
        <v/>
      </c>
      <c r="AI608" s="31" t="str">
        <f t="shared" ca="1" si="610"/>
        <v>Чт 26.11.20 15.10 ДОТ)</v>
      </c>
      <c r="AJ608" s="31" t="str">
        <f t="shared" ca="1" si="610"/>
        <v>Чт 26.11.20 17.00 ДОТ)</v>
      </c>
      <c r="AK608" s="31" t="e">
        <f>IF(#REF!=" ","",IF(#REF!="","",CONCATENATE($C608," ",#REF!," ",MID(#REF!,10,5))))</f>
        <v>#REF!</v>
      </c>
      <c r="AL608" s="31" t="str">
        <f t="shared" ca="1" si="583"/>
        <v>Чт 26.11.20 18.40 ДОТ)</v>
      </c>
      <c r="AM608" s="31" t="str">
        <f t="shared" si="583"/>
        <v/>
      </c>
      <c r="AN608" s="32" t="str">
        <f t="shared" ca="1" si="581"/>
        <v>Трушкин</v>
      </c>
      <c r="AO608" s="32" t="str">
        <f t="shared" ca="1" si="599"/>
        <v/>
      </c>
      <c r="AP608" s="32" t="str">
        <f t="shared" ca="1" si="599"/>
        <v>Чт 26.11.20  9.40 ДОТ) Трушкин</v>
      </c>
      <c r="AQ608" s="32" t="str">
        <f t="shared" ca="1" si="599"/>
        <v/>
      </c>
      <c r="AR608" s="32" t="str">
        <f t="shared" ca="1" si="599"/>
        <v/>
      </c>
      <c r="AS608" s="32" t="str">
        <f t="shared" ca="1" si="599"/>
        <v/>
      </c>
      <c r="AT608" s="32" t="str">
        <f t="shared" ca="1" si="596"/>
        <v>Чт 26.11.20 15.10 ДОТ) Трушкин</v>
      </c>
      <c r="AU608" s="32" t="str">
        <f t="shared" ca="1" si="596"/>
        <v>Чт 26.11.20 17.00 ДОТ) Трушкин</v>
      </c>
      <c r="AV608" s="32" t="e">
        <f t="shared" si="596"/>
        <v>#REF!</v>
      </c>
      <c r="AW608" s="32" t="str">
        <f t="shared" ca="1" si="596"/>
        <v>Чт 26.11.20 18.40 ДОТ) Трушкин</v>
      </c>
      <c r="AX608" s="32" t="str">
        <f t="shared" si="596"/>
        <v/>
      </c>
      <c r="AZ608" s="17" t="str">
        <f t="shared" ca="1" si="600"/>
        <v/>
      </c>
      <c r="BA608" s="17">
        <f t="shared" ca="1" si="600"/>
        <v>608</v>
      </c>
      <c r="BB608" s="17" t="str">
        <f t="shared" ca="1" si="600"/>
        <v/>
      </c>
      <c r="BC608" s="17" t="str">
        <f t="shared" ca="1" si="600"/>
        <v/>
      </c>
      <c r="BD608" s="17" t="str">
        <f t="shared" ca="1" si="600"/>
        <v/>
      </c>
      <c r="BE608" s="17">
        <f t="shared" ca="1" si="597"/>
        <v>608</v>
      </c>
      <c r="BF608" s="17">
        <f t="shared" ca="1" si="597"/>
        <v>608</v>
      </c>
      <c r="BG608" s="17" t="e">
        <f t="shared" si="597"/>
        <v>#REF!</v>
      </c>
      <c r="BH608" s="17">
        <f t="shared" ca="1" si="597"/>
        <v>608</v>
      </c>
      <c r="BI608" s="17" t="str">
        <f t="shared" si="597"/>
        <v/>
      </c>
    </row>
    <row r="609" spans="1:61" s="13" customFormat="1" ht="23.25" customHeight="1" x14ac:dyDescent="0.2">
      <c r="A609" s="1">
        <f ca="1">IF(COUNTIF($D609:$L609," ")=10,"",IF(VLOOKUP(MAX($A$1:A608),$A$1:C608,3,FALSE)=0,"",MAX($A$1:A608)+1))</f>
        <v>609</v>
      </c>
      <c r="B609" s="13" t="str">
        <f>$B604</f>
        <v>Трушкин И.Е.</v>
      </c>
      <c r="C609" s="2" t="str">
        <f ca="1">IF($B609="","",$R$6)</f>
        <v>Пт 27.11.20</v>
      </c>
      <c r="D609" s="23" t="str">
        <f t="shared" ref="D609:K609" ca="1" si="614">IF($B609&gt;"",IF(ISERROR(SEARCH($B609,S$6))," ",MID(S$6,FIND("%курс ",S$6,FIND($B609,S$6))+6,7)&amp;"
("&amp;MID(S$6,FIND("ауд.",S$6,FIND($B609,S$6))+4,FIND("№",S$6,FIND("ауд.",S$6,FIND($B609,S$6)))-(FIND("ауд.",S$6,FIND($B609,S$6))+4))&amp;")"),"")</f>
        <v xml:space="preserve"> </v>
      </c>
      <c r="E609" s="23" t="str">
        <f t="shared" ca="1" si="614"/>
        <v xml:space="preserve"> </v>
      </c>
      <c r="F609" s="23" t="str">
        <f t="shared" ca="1" si="614"/>
        <v xml:space="preserve"> </v>
      </c>
      <c r="G609" s="23" t="str">
        <f t="shared" ca="1" si="614"/>
        <v xml:space="preserve"> </v>
      </c>
      <c r="H609" s="23" t="str">
        <f t="shared" ca="1" si="614"/>
        <v xml:space="preserve"> </v>
      </c>
      <c r="I609" s="23" t="str">
        <f t="shared" ca="1" si="614"/>
        <v xml:space="preserve"> </v>
      </c>
      <c r="J609" s="23" t="str">
        <f t="shared" ca="1" si="614"/>
        <v xml:space="preserve"> </v>
      </c>
      <c r="K609" s="23" t="str">
        <f t="shared" ca="1" si="614"/>
        <v>П -11-2
(ДОТ)</v>
      </c>
      <c r="L609" s="23"/>
      <c r="M609" s="25"/>
      <c r="O609" s="16"/>
      <c r="P609" s="16"/>
      <c r="R609" s="30"/>
      <c r="S609" s="30"/>
      <c r="T609" s="30"/>
      <c r="U609" s="30"/>
      <c r="V609" s="30"/>
      <c r="W609" s="30"/>
      <c r="X609" s="30"/>
      <c r="Y609" s="30"/>
      <c r="Z609" s="30"/>
      <c r="AA609" s="30"/>
      <c r="AB609" s="30"/>
      <c r="AD609" s="31" t="str">
        <f t="shared" ca="1" si="610"/>
        <v/>
      </c>
      <c r="AE609" s="31" t="str">
        <f t="shared" ca="1" si="610"/>
        <v/>
      </c>
      <c r="AF609" s="31" t="str">
        <f t="shared" ca="1" si="610"/>
        <v/>
      </c>
      <c r="AG609" s="31" t="str">
        <f t="shared" ca="1" si="610"/>
        <v/>
      </c>
      <c r="AH609" s="31" t="str">
        <f t="shared" ca="1" si="610"/>
        <v/>
      </c>
      <c r="AI609" s="31" t="str">
        <f t="shared" ca="1" si="610"/>
        <v/>
      </c>
      <c r="AJ609" s="31" t="str">
        <f t="shared" ca="1" si="610"/>
        <v/>
      </c>
      <c r="AK609" s="31" t="e">
        <f>IF(#REF!=" ","",IF(#REF!="","",CONCATENATE($C609," ",#REF!," ",MID(#REF!,10,5))))</f>
        <v>#REF!</v>
      </c>
      <c r="AL609" s="31" t="str">
        <f t="shared" ca="1" si="583"/>
        <v>Пт 27.11.20 18.40 ДОТ)</v>
      </c>
      <c r="AM609" s="31" t="str">
        <f t="shared" si="583"/>
        <v/>
      </c>
      <c r="AN609" s="32" t="str">
        <f t="shared" ca="1" si="581"/>
        <v>Трушкин</v>
      </c>
      <c r="AO609" s="32" t="str">
        <f t="shared" ca="1" si="599"/>
        <v/>
      </c>
      <c r="AP609" s="32" t="str">
        <f t="shared" ca="1" si="599"/>
        <v/>
      </c>
      <c r="AQ609" s="32" t="str">
        <f t="shared" ca="1" si="599"/>
        <v/>
      </c>
      <c r="AR609" s="32" t="str">
        <f t="shared" ca="1" si="599"/>
        <v/>
      </c>
      <c r="AS609" s="32" t="str">
        <f t="shared" ca="1" si="599"/>
        <v/>
      </c>
      <c r="AT609" s="32" t="str">
        <f t="shared" ca="1" si="596"/>
        <v/>
      </c>
      <c r="AU609" s="32" t="str">
        <f t="shared" ca="1" si="596"/>
        <v/>
      </c>
      <c r="AV609" s="32" t="e">
        <f t="shared" si="596"/>
        <v>#REF!</v>
      </c>
      <c r="AW609" s="32" t="str">
        <f t="shared" ca="1" si="596"/>
        <v>Пт 27.11.20 18.40 ДОТ) Трушкин</v>
      </c>
      <c r="AX609" s="32" t="str">
        <f t="shared" si="596"/>
        <v/>
      </c>
      <c r="AZ609" s="17" t="str">
        <f t="shared" ca="1" si="600"/>
        <v/>
      </c>
      <c r="BA609" s="17" t="str">
        <f t="shared" ca="1" si="600"/>
        <v/>
      </c>
      <c r="BB609" s="17" t="str">
        <f t="shared" ca="1" si="600"/>
        <v/>
      </c>
      <c r="BC609" s="17" t="str">
        <f t="shared" ca="1" si="600"/>
        <v/>
      </c>
      <c r="BD609" s="17" t="str">
        <f t="shared" ca="1" si="600"/>
        <v/>
      </c>
      <c r="BE609" s="17" t="str">
        <f t="shared" ca="1" si="597"/>
        <v/>
      </c>
      <c r="BF609" s="17" t="str">
        <f t="shared" ca="1" si="597"/>
        <v/>
      </c>
      <c r="BG609" s="17" t="e">
        <f t="shared" si="597"/>
        <v>#REF!</v>
      </c>
      <c r="BH609" s="17">
        <f t="shared" ca="1" si="597"/>
        <v>609</v>
      </c>
      <c r="BI609" s="17" t="str">
        <f t="shared" si="597"/>
        <v/>
      </c>
    </row>
    <row r="610" spans="1:61" s="13" customFormat="1" ht="23.25" customHeight="1" x14ac:dyDescent="0.2">
      <c r="A610" s="1">
        <f ca="1">IF(COUNTIF($D610:$L610," ")=10,"",IF(VLOOKUP(MAX($A$1:A609),$A$1:C609,3,FALSE)=0,"",MAX($A$1:A609)+1))</f>
        <v>610</v>
      </c>
      <c r="B610" s="13" t="str">
        <f>$B604</f>
        <v>Трушкин И.Е.</v>
      </c>
      <c r="C610" s="2" t="str">
        <f ca="1">IF($B610="","",$R$7)</f>
        <v>Сб 28.11.20</v>
      </c>
      <c r="D610" s="23" t="str">
        <f t="shared" ref="D610:K610" ca="1" si="615">IF($B610&gt;"",IF(ISERROR(SEARCH($B610,S$7))," ",MID(S$7,FIND("%курс ",S$7,FIND($B610,S$7))+6,7)&amp;"
("&amp;MID(S$7,FIND("ауд.",S$7,FIND($B610,S$7))+4,FIND("№",S$7,FIND("ауд.",S$7,FIND($B610,S$7)))-(FIND("ауд.",S$7,FIND($B610,S$7))+4))&amp;")"),"")</f>
        <v xml:space="preserve"> </v>
      </c>
      <c r="E610" s="23" t="str">
        <f t="shared" ca="1" si="615"/>
        <v xml:space="preserve"> </v>
      </c>
      <c r="F610" s="23" t="str">
        <f t="shared" ca="1" si="615"/>
        <v>П -11-2
(ДОТ)</v>
      </c>
      <c r="G610" s="23" t="str">
        <f t="shared" ca="1" si="615"/>
        <v xml:space="preserve"> </v>
      </c>
      <c r="H610" s="23" t="str">
        <f t="shared" ca="1" si="615"/>
        <v>П -9 -2
(ДОТ)</v>
      </c>
      <c r="I610" s="23" t="str">
        <f t="shared" ca="1" si="615"/>
        <v xml:space="preserve"> </v>
      </c>
      <c r="J610" s="23" t="str">
        <f t="shared" ca="1" si="615"/>
        <v xml:space="preserve"> </v>
      </c>
      <c r="K610" s="23" t="str">
        <f t="shared" ca="1" si="615"/>
        <v xml:space="preserve"> </v>
      </c>
      <c r="L610" s="23"/>
      <c r="M610" s="17"/>
      <c r="O610" s="16"/>
      <c r="P610" s="16"/>
      <c r="R610" s="30"/>
      <c r="S610" s="30"/>
      <c r="T610" s="30"/>
      <c r="U610" s="30"/>
      <c r="V610" s="30"/>
      <c r="W610" s="30"/>
      <c r="X610" s="30"/>
      <c r="Y610" s="30"/>
      <c r="Z610" s="30"/>
      <c r="AA610" s="30"/>
      <c r="AB610" s="30"/>
      <c r="AD610" s="31" t="str">
        <f t="shared" ca="1" si="610"/>
        <v/>
      </c>
      <c r="AE610" s="31" t="str">
        <f t="shared" ca="1" si="610"/>
        <v/>
      </c>
      <c r="AF610" s="31" t="str">
        <f t="shared" ca="1" si="610"/>
        <v>Сб 28.11.20 11.20 ДОТ)</v>
      </c>
      <c r="AG610" s="31" t="str">
        <f t="shared" ca="1" si="610"/>
        <v/>
      </c>
      <c r="AH610" s="31" t="str">
        <f t="shared" ca="1" si="610"/>
        <v>Сб 28.11.20 13.30 ДОТ)</v>
      </c>
      <c r="AI610" s="31" t="str">
        <f t="shared" ca="1" si="610"/>
        <v/>
      </c>
      <c r="AJ610" s="31" t="str">
        <f t="shared" ca="1" si="610"/>
        <v/>
      </c>
      <c r="AK610" s="31" t="e">
        <f>IF(#REF!=" ","",IF(#REF!="","",CONCATENATE($C610," ",#REF!," ",MID(#REF!,10,5))))</f>
        <v>#REF!</v>
      </c>
      <c r="AL610" s="31" t="str">
        <f t="shared" ca="1" si="583"/>
        <v/>
      </c>
      <c r="AM610" s="31" t="str">
        <f t="shared" si="583"/>
        <v/>
      </c>
      <c r="AN610" s="32" t="str">
        <f t="shared" ca="1" si="581"/>
        <v>Трушкин</v>
      </c>
      <c r="AO610" s="32" t="str">
        <f t="shared" ca="1" si="599"/>
        <v/>
      </c>
      <c r="AP610" s="32" t="str">
        <f t="shared" ca="1" si="599"/>
        <v/>
      </c>
      <c r="AQ610" s="32" t="str">
        <f t="shared" ca="1" si="599"/>
        <v>Сб 28.11.20 11.20 ДОТ) Трушкин</v>
      </c>
      <c r="AR610" s="32" t="str">
        <f t="shared" ca="1" si="599"/>
        <v/>
      </c>
      <c r="AS610" s="32" t="str">
        <f t="shared" ca="1" si="599"/>
        <v>Сб 28.11.20 13.30 ДОТ) Трушкин</v>
      </c>
      <c r="AT610" s="32" t="str">
        <f t="shared" ca="1" si="596"/>
        <v/>
      </c>
      <c r="AU610" s="32" t="str">
        <f t="shared" ca="1" si="596"/>
        <v/>
      </c>
      <c r="AV610" s="32" t="e">
        <f t="shared" si="596"/>
        <v>#REF!</v>
      </c>
      <c r="AW610" s="32" t="str">
        <f t="shared" ca="1" si="596"/>
        <v/>
      </c>
      <c r="AX610" s="32" t="str">
        <f t="shared" si="596"/>
        <v/>
      </c>
      <c r="AZ610" s="17" t="str">
        <f t="shared" ca="1" si="600"/>
        <v/>
      </c>
      <c r="BA610" s="17" t="str">
        <f t="shared" ca="1" si="600"/>
        <v/>
      </c>
      <c r="BB610" s="17">
        <f t="shared" ca="1" si="600"/>
        <v>610</v>
      </c>
      <c r="BC610" s="17" t="str">
        <f t="shared" ca="1" si="600"/>
        <v/>
      </c>
      <c r="BD610" s="17">
        <f t="shared" ca="1" si="600"/>
        <v>610</v>
      </c>
      <c r="BE610" s="17" t="str">
        <f t="shared" ca="1" si="597"/>
        <v/>
      </c>
      <c r="BF610" s="17" t="str">
        <f t="shared" ca="1" si="597"/>
        <v/>
      </c>
      <c r="BG610" s="17" t="e">
        <f t="shared" si="597"/>
        <v>#REF!</v>
      </c>
      <c r="BH610" s="17" t="str">
        <f t="shared" ca="1" si="597"/>
        <v/>
      </c>
      <c r="BI610" s="17" t="str">
        <f t="shared" si="597"/>
        <v/>
      </c>
    </row>
    <row r="611" spans="1:61" s="13" customFormat="1" ht="23.25" customHeight="1" x14ac:dyDescent="0.2">
      <c r="A611" s="1">
        <f ca="1">IF(COUNTIF($D611:$L611," ")=10,"",IF(VLOOKUP(MAX($A$1:A610),$A$1:C610,3,FALSE)=0,"",MAX($A$1:A610)+1))</f>
        <v>611</v>
      </c>
      <c r="B611" s="13" t="str">
        <f>$B604</f>
        <v>Трушкин И.Е.</v>
      </c>
      <c r="C611" s="2" t="str">
        <f ca="1">IF($B611="","",$R$8)</f>
        <v>Вс 29.11.20</v>
      </c>
      <c r="D611" s="23" t="str">
        <f t="shared" ref="D611:K611" ca="1" si="616">IF($B611&gt;"",IF(ISERROR(SEARCH($B611,S$8))," ",MID(S$8,FIND("%курс ",S$8,FIND($B611,S$8))+6,7)&amp;"
("&amp;MID(S$8,FIND("ауд.",S$8,FIND($B611,S$8))+4,FIND("№",S$8,FIND("ауд.",S$8,FIND($B611,S$8)))-(FIND("ауд.",S$8,FIND($B611,S$8))+4))&amp;")"),"")</f>
        <v xml:space="preserve"> </v>
      </c>
      <c r="E611" s="23" t="str">
        <f t="shared" ca="1" si="616"/>
        <v xml:space="preserve"> </v>
      </c>
      <c r="F611" s="23" t="str">
        <f t="shared" ca="1" si="616"/>
        <v xml:space="preserve"> </v>
      </c>
      <c r="G611" s="23" t="str">
        <f t="shared" ca="1" si="616"/>
        <v xml:space="preserve"> </v>
      </c>
      <c r="H611" s="23" t="str">
        <f t="shared" ca="1" si="616"/>
        <v xml:space="preserve"> </v>
      </c>
      <c r="I611" s="23" t="str">
        <f t="shared" ca="1" si="616"/>
        <v xml:space="preserve"> </v>
      </c>
      <c r="J611" s="23" t="str">
        <f t="shared" ca="1" si="616"/>
        <v xml:space="preserve"> </v>
      </c>
      <c r="K611" s="23" t="str">
        <f t="shared" ca="1" si="616"/>
        <v xml:space="preserve"> </v>
      </c>
      <c r="L611" s="23"/>
      <c r="M611" s="25"/>
      <c r="O611" s="16"/>
      <c r="P611" s="16"/>
      <c r="R611" s="30"/>
      <c r="S611" s="30"/>
      <c r="T611" s="30"/>
      <c r="U611" s="30"/>
      <c r="V611" s="30"/>
      <c r="W611" s="30"/>
      <c r="X611" s="30"/>
      <c r="Y611" s="30"/>
      <c r="Z611" s="30"/>
      <c r="AA611" s="30"/>
      <c r="AB611" s="30"/>
      <c r="AD611" s="31" t="str">
        <f t="shared" ca="1" si="610"/>
        <v/>
      </c>
      <c r="AE611" s="31" t="str">
        <f t="shared" ca="1" si="610"/>
        <v/>
      </c>
      <c r="AF611" s="31" t="str">
        <f t="shared" ca="1" si="610"/>
        <v/>
      </c>
      <c r="AG611" s="31" t="str">
        <f t="shared" ca="1" si="610"/>
        <v/>
      </c>
      <c r="AH611" s="31" t="str">
        <f t="shared" ca="1" si="610"/>
        <v/>
      </c>
      <c r="AI611" s="31" t="str">
        <f t="shared" ca="1" si="610"/>
        <v/>
      </c>
      <c r="AJ611" s="31" t="str">
        <f t="shared" ca="1" si="610"/>
        <v/>
      </c>
      <c r="AK611" s="31" t="e">
        <f>IF(#REF!=" ","",IF(#REF!="","",CONCATENATE($C611," ",#REF!," ",MID(#REF!,10,5))))</f>
        <v>#REF!</v>
      </c>
      <c r="AL611" s="31" t="str">
        <f t="shared" ca="1" si="583"/>
        <v/>
      </c>
      <c r="AM611" s="31" t="str">
        <f t="shared" si="583"/>
        <v/>
      </c>
      <c r="AN611" s="32" t="str">
        <f t="shared" ca="1" si="581"/>
        <v>Трушкин</v>
      </c>
      <c r="AO611" s="32" t="str">
        <f t="shared" ca="1" si="599"/>
        <v/>
      </c>
      <c r="AP611" s="32" t="str">
        <f t="shared" ca="1" si="599"/>
        <v/>
      </c>
      <c r="AQ611" s="32" t="str">
        <f t="shared" ca="1" si="599"/>
        <v/>
      </c>
      <c r="AR611" s="32" t="str">
        <f t="shared" ca="1" si="599"/>
        <v/>
      </c>
      <c r="AS611" s="32" t="str">
        <f t="shared" ca="1" si="599"/>
        <v/>
      </c>
      <c r="AT611" s="32" t="str">
        <f t="shared" ca="1" si="596"/>
        <v/>
      </c>
      <c r="AU611" s="32" t="str">
        <f t="shared" ca="1" si="596"/>
        <v/>
      </c>
      <c r="AV611" s="32" t="e">
        <f t="shared" si="596"/>
        <v>#REF!</v>
      </c>
      <c r="AW611" s="32" t="str">
        <f t="shared" ca="1" si="596"/>
        <v/>
      </c>
      <c r="AX611" s="32" t="str">
        <f t="shared" si="596"/>
        <v/>
      </c>
      <c r="AZ611" s="17" t="str">
        <f t="shared" ca="1" si="600"/>
        <v/>
      </c>
      <c r="BA611" s="17" t="str">
        <f t="shared" ca="1" si="600"/>
        <v/>
      </c>
      <c r="BB611" s="17" t="str">
        <f t="shared" ca="1" si="600"/>
        <v/>
      </c>
      <c r="BC611" s="17" t="str">
        <f t="shared" ca="1" si="600"/>
        <v/>
      </c>
      <c r="BD611" s="17" t="str">
        <f t="shared" ca="1" si="600"/>
        <v/>
      </c>
      <c r="BE611" s="17" t="str">
        <f t="shared" ca="1" si="597"/>
        <v/>
      </c>
      <c r="BF611" s="17" t="str">
        <f t="shared" ca="1" si="597"/>
        <v/>
      </c>
      <c r="BG611" s="17" t="e">
        <f t="shared" si="597"/>
        <v>#REF!</v>
      </c>
      <c r="BH611" s="17" t="str">
        <f t="shared" ca="1" si="597"/>
        <v/>
      </c>
      <c r="BI611" s="17" t="str">
        <f t="shared" si="597"/>
        <v/>
      </c>
    </row>
    <row r="612" spans="1:61" s="13" customFormat="1" ht="23.25" customHeight="1" x14ac:dyDescent="0.2">
      <c r="A612" s="1">
        <f ca="1">IF(COUNTIF($D612:$L612," ")=10,"",IF(VLOOKUP(MAX($A$1:A611),$A$1:C611,3,FALSE)=0,"",MAX($A$1:A611)+1))</f>
        <v>612</v>
      </c>
      <c r="C612" s="2"/>
      <c r="D612" s="23"/>
      <c r="E612" s="23"/>
      <c r="F612" s="23"/>
      <c r="G612" s="23"/>
      <c r="H612" s="23"/>
      <c r="I612" s="23"/>
      <c r="J612" s="23"/>
      <c r="K612" s="23"/>
      <c r="L612" s="23"/>
      <c r="M612" s="25"/>
      <c r="O612" s="16"/>
      <c r="P612" s="16"/>
      <c r="R612" s="30"/>
      <c r="S612" s="30"/>
      <c r="T612" s="30"/>
      <c r="U612" s="30"/>
      <c r="V612" s="30"/>
      <c r="W612" s="30"/>
      <c r="X612" s="30"/>
      <c r="Y612" s="30"/>
      <c r="Z612" s="30"/>
      <c r="AA612" s="30"/>
      <c r="AB612" s="30"/>
      <c r="AD612" s="31"/>
      <c r="AE612" s="31"/>
      <c r="AF612" s="31"/>
      <c r="AG612" s="31"/>
      <c r="AH612" s="31"/>
      <c r="AI612" s="31"/>
      <c r="AJ612" s="31"/>
      <c r="AK612" s="31"/>
      <c r="AL612" s="31"/>
      <c r="AM612" s="31"/>
      <c r="AN612" s="32" t="str">
        <f t="shared" si="581"/>
        <v/>
      </c>
      <c r="AO612" s="32" t="str">
        <f t="shared" si="599"/>
        <v/>
      </c>
      <c r="AP612" s="32" t="str">
        <f t="shared" si="599"/>
        <v/>
      </c>
      <c r="AQ612" s="32" t="str">
        <f t="shared" si="599"/>
        <v/>
      </c>
      <c r="AR612" s="32" t="str">
        <f t="shared" si="599"/>
        <v/>
      </c>
      <c r="AS612" s="32" t="str">
        <f t="shared" si="599"/>
        <v/>
      </c>
      <c r="AT612" s="32" t="str">
        <f t="shared" si="596"/>
        <v/>
      </c>
      <c r="AU612" s="32" t="str">
        <f t="shared" si="596"/>
        <v/>
      </c>
      <c r="AV612" s="32" t="str">
        <f t="shared" si="596"/>
        <v/>
      </c>
      <c r="AW612" s="32" t="str">
        <f t="shared" si="596"/>
        <v/>
      </c>
      <c r="AX612" s="32" t="str">
        <f t="shared" si="596"/>
        <v/>
      </c>
      <c r="AZ612" s="17" t="str">
        <f t="shared" si="600"/>
        <v/>
      </c>
      <c r="BA612" s="17" t="str">
        <f t="shared" si="600"/>
        <v/>
      </c>
      <c r="BB612" s="17" t="str">
        <f t="shared" si="600"/>
        <v/>
      </c>
      <c r="BC612" s="17" t="str">
        <f t="shared" si="600"/>
        <v/>
      </c>
      <c r="BD612" s="17" t="str">
        <f t="shared" si="600"/>
        <v/>
      </c>
      <c r="BE612" s="17" t="str">
        <f t="shared" si="597"/>
        <v/>
      </c>
      <c r="BF612" s="17" t="str">
        <f t="shared" si="597"/>
        <v/>
      </c>
      <c r="BG612" s="17" t="str">
        <f t="shared" si="597"/>
        <v/>
      </c>
      <c r="BH612" s="17" t="str">
        <f t="shared" si="597"/>
        <v/>
      </c>
      <c r="BI612" s="17" t="str">
        <f t="shared" si="597"/>
        <v/>
      </c>
    </row>
    <row r="613" spans="1:61" s="13" customFormat="1" ht="23.25" customHeight="1" x14ac:dyDescent="0.2">
      <c r="A613" s="1">
        <f ca="1">IF(COUNTIF($D614:$L620," ")=70,"",MAX($A$1:A612)+1)</f>
        <v>613</v>
      </c>
      <c r="B613" s="2" t="str">
        <f>IF($C613="","",$C613)</f>
        <v>Усольцева А.Н.</v>
      </c>
      <c r="C613" s="3" t="str">
        <f>IF(ISERROR(VLOOKUP((ROW()-1)/9+1,'[1]Преподавательский состав'!$A$2:$B$181,2,FALSE)),"",VLOOKUP((ROW()-1)/9+1,'[1]Преподавательский состав'!$A$2:$B$181,2,FALSE))</f>
        <v>Усольцева А.Н.</v>
      </c>
      <c r="D613" s="3" t="str">
        <f>IF($C613="","",T(" 8.00"))</f>
        <v xml:space="preserve"> 8.00</v>
      </c>
      <c r="E613" s="3" t="str">
        <f>IF($C613="","",T(" 9.40"))</f>
        <v xml:space="preserve"> 9.40</v>
      </c>
      <c r="F613" s="3" t="str">
        <f>IF($C613="","",T("11.20"))</f>
        <v>11.20</v>
      </c>
      <c r="G613" s="3" t="str">
        <f>IF($C613="","",T(""))</f>
        <v/>
      </c>
      <c r="H613" s="3" t="str">
        <f>IF($C613="","",T("13.30"))</f>
        <v>13.30</v>
      </c>
      <c r="I613" s="3" t="str">
        <f>IF($C613="","",T("15.10"))</f>
        <v>15.10</v>
      </c>
      <c r="J613" s="3" t="str">
        <f>IF($C613="","",T("17.00"))</f>
        <v>17.00</v>
      </c>
      <c r="K613" s="3" t="str">
        <f>IF($C613="","",T("18.40"))</f>
        <v>18.40</v>
      </c>
      <c r="L613" s="3"/>
      <c r="M613" s="25"/>
      <c r="O613" s="16"/>
      <c r="P613" s="16"/>
      <c r="R613" s="30"/>
      <c r="S613" s="30"/>
      <c r="T613" s="30"/>
      <c r="U613" s="30"/>
      <c r="V613" s="30"/>
      <c r="W613" s="30"/>
      <c r="X613" s="30"/>
      <c r="Y613" s="30"/>
      <c r="Z613" s="30"/>
      <c r="AA613" s="30"/>
      <c r="AB613" s="30"/>
      <c r="AD613" s="31"/>
      <c r="AE613" s="31"/>
      <c r="AF613" s="31"/>
      <c r="AG613" s="31"/>
      <c r="AH613" s="31"/>
      <c r="AI613" s="31"/>
      <c r="AJ613" s="31"/>
      <c r="AK613" s="31"/>
      <c r="AL613" s="31"/>
      <c r="AM613" s="31"/>
      <c r="AN613" s="32" t="str">
        <f t="shared" si="581"/>
        <v/>
      </c>
      <c r="AO613" s="32" t="str">
        <f t="shared" si="599"/>
        <v/>
      </c>
      <c r="AP613" s="32" t="str">
        <f t="shared" si="599"/>
        <v/>
      </c>
      <c r="AQ613" s="32" t="str">
        <f t="shared" si="599"/>
        <v/>
      </c>
      <c r="AR613" s="32" t="str">
        <f t="shared" si="599"/>
        <v/>
      </c>
      <c r="AS613" s="32" t="str">
        <f t="shared" si="599"/>
        <v/>
      </c>
      <c r="AT613" s="32" t="str">
        <f t="shared" si="596"/>
        <v/>
      </c>
      <c r="AU613" s="32" t="str">
        <f t="shared" si="596"/>
        <v/>
      </c>
      <c r="AV613" s="32" t="str">
        <f t="shared" si="596"/>
        <v/>
      </c>
      <c r="AW613" s="32" t="str">
        <f t="shared" si="596"/>
        <v/>
      </c>
      <c r="AX613" s="32" t="str">
        <f t="shared" si="596"/>
        <v/>
      </c>
      <c r="AZ613" s="17" t="str">
        <f t="shared" si="600"/>
        <v/>
      </c>
      <c r="BA613" s="17" t="str">
        <f t="shared" si="600"/>
        <v/>
      </c>
      <c r="BB613" s="17" t="str">
        <f t="shared" si="600"/>
        <v/>
      </c>
      <c r="BC613" s="17" t="str">
        <f t="shared" si="600"/>
        <v/>
      </c>
      <c r="BD613" s="17" t="str">
        <f t="shared" si="600"/>
        <v/>
      </c>
      <c r="BE613" s="17" t="str">
        <f t="shared" si="597"/>
        <v/>
      </c>
      <c r="BF613" s="17" t="str">
        <f t="shared" si="597"/>
        <v/>
      </c>
      <c r="BG613" s="17" t="str">
        <f t="shared" si="597"/>
        <v/>
      </c>
      <c r="BH613" s="17" t="str">
        <f t="shared" si="597"/>
        <v/>
      </c>
      <c r="BI613" s="17" t="str">
        <f t="shared" si="597"/>
        <v/>
      </c>
    </row>
    <row r="614" spans="1:61" s="13" customFormat="1" ht="23.25" customHeight="1" x14ac:dyDescent="0.2">
      <c r="A614" s="1">
        <f ca="1">IF(COUNTIF($D614:$L614," ")=10,"",IF(VLOOKUP(MAX($A$1:A613),$A$1:C613,3,FALSE)=0,"",MAX($A$1:A613)+1))</f>
        <v>614</v>
      </c>
      <c r="B614" s="13" t="str">
        <f>$B613</f>
        <v>Усольцева А.Н.</v>
      </c>
      <c r="C614" s="2" t="str">
        <f ca="1">IF($B614="","",$R$2)</f>
        <v>Пн 23.11.20</v>
      </c>
      <c r="D614" s="14" t="str">
        <f t="shared" ref="D614:K614" ca="1" si="617">IF($B614&gt;"",IF(ISERROR(SEARCH($B614,S$2))," ",MID(S$2,FIND("%курс ",S$2,FIND($B614,S$2))+6,7)&amp;"
("&amp;MID(S$2,FIND("ауд.",S$2,FIND($B614,S$2))+4,FIND("№",S$2,FIND("ауд.",S$2,FIND($B614,S$2)))-(FIND("ауд.",S$2,FIND($B614,S$2))+4))&amp;")"),"")</f>
        <v>П -9 -1
(П-304)</v>
      </c>
      <c r="E614" s="14" t="str">
        <f t="shared" ca="1" si="617"/>
        <v>П -9 -1
(П-306)</v>
      </c>
      <c r="F614" s="14" t="str">
        <f t="shared" ca="1" si="617"/>
        <v>П -9 -1
(П-310)</v>
      </c>
      <c r="G614" s="14" t="str">
        <f t="shared" ca="1" si="617"/>
        <v xml:space="preserve"> </v>
      </c>
      <c r="H614" s="14" t="str">
        <f t="shared" ca="1" si="617"/>
        <v xml:space="preserve"> </v>
      </c>
      <c r="I614" s="14" t="str">
        <f t="shared" ca="1" si="617"/>
        <v>С -11-1
(П-306)</v>
      </c>
      <c r="J614" s="14" t="str">
        <f t="shared" ca="1" si="617"/>
        <v>С -11-1
(П-205)</v>
      </c>
      <c r="K614" s="14" t="str">
        <f t="shared" ca="1" si="617"/>
        <v xml:space="preserve"> </v>
      </c>
      <c r="L614" s="14"/>
      <c r="M614" s="25"/>
      <c r="O614" s="16"/>
      <c r="P614" s="16"/>
      <c r="R614" s="30"/>
      <c r="S614" s="30"/>
      <c r="T614" s="30"/>
      <c r="U614" s="30"/>
      <c r="V614" s="30"/>
      <c r="W614" s="30"/>
      <c r="X614" s="30"/>
      <c r="Y614" s="30"/>
      <c r="Z614" s="30"/>
      <c r="AA614" s="30"/>
      <c r="AB614" s="30"/>
      <c r="AD614" s="31" t="str">
        <f t="shared" ref="AD614:AJ620" ca="1" si="618">IF(D614=" ","",IF(D614="","",CONCATENATE($C614," ",D$1," ",MID(D614,10,5))))</f>
        <v>Пн 23.11.20  8.00 П-304</v>
      </c>
      <c r="AE614" s="31" t="str">
        <f t="shared" ca="1" si="618"/>
        <v>Пн 23.11.20  9.40 П-306</v>
      </c>
      <c r="AF614" s="31" t="str">
        <f t="shared" ca="1" si="618"/>
        <v>Пн 23.11.20 11.20 П-310</v>
      </c>
      <c r="AG614" s="31" t="str">
        <f t="shared" ca="1" si="618"/>
        <v/>
      </c>
      <c r="AH614" s="31" t="str">
        <f t="shared" ca="1" si="618"/>
        <v/>
      </c>
      <c r="AI614" s="31" t="str">
        <f t="shared" ca="1" si="618"/>
        <v>Пн 23.11.20 15.10 П-306</v>
      </c>
      <c r="AJ614" s="31" t="str">
        <f t="shared" ca="1" si="618"/>
        <v>Пн 23.11.20 17.00 П-205</v>
      </c>
      <c r="AK614" s="31" t="e">
        <f>IF(#REF!=" ","",IF(#REF!="","",CONCATENATE($C614," ",#REF!," ",MID(#REF!,10,5))))</f>
        <v>#REF!</v>
      </c>
      <c r="AL614" s="31" t="str">
        <f t="shared" ca="1" si="583"/>
        <v/>
      </c>
      <c r="AM614" s="31" t="str">
        <f t="shared" si="583"/>
        <v/>
      </c>
      <c r="AN614" s="32" t="str">
        <f t="shared" ca="1" si="581"/>
        <v>Усольцева</v>
      </c>
      <c r="AO614" s="32" t="str">
        <f t="shared" ca="1" si="599"/>
        <v>Пн 23.11.20  8.00 П-304 Усольцева</v>
      </c>
      <c r="AP614" s="34" t="str">
        <f t="shared" ca="1" si="599"/>
        <v>Пн 23.11.20  9.40 П-306 Усольцева</v>
      </c>
      <c r="AQ614" s="32" t="str">
        <f t="shared" ca="1" si="599"/>
        <v>Пн 23.11.20 11.20 П-310 Усольцева</v>
      </c>
      <c r="AR614" s="32" t="str">
        <f t="shared" ca="1" si="599"/>
        <v/>
      </c>
      <c r="AS614" s="32" t="str">
        <f t="shared" ca="1" si="599"/>
        <v/>
      </c>
      <c r="AT614" s="32" t="str">
        <f t="shared" ca="1" si="596"/>
        <v>Пн 23.11.20 15.10 П-306 Усольцева</v>
      </c>
      <c r="AU614" s="32" t="str">
        <f t="shared" ca="1" si="596"/>
        <v>Пн 23.11.20 17.00 П-205 Усольцева</v>
      </c>
      <c r="AV614" s="32" t="e">
        <f t="shared" si="596"/>
        <v>#REF!</v>
      </c>
      <c r="AW614" s="32" t="str">
        <f t="shared" ca="1" si="596"/>
        <v/>
      </c>
      <c r="AX614" s="32" t="str">
        <f t="shared" si="596"/>
        <v/>
      </c>
      <c r="AZ614" s="17">
        <f t="shared" ca="1" si="600"/>
        <v>614</v>
      </c>
      <c r="BA614" s="17">
        <f t="shared" ca="1" si="600"/>
        <v>614</v>
      </c>
      <c r="BB614" s="17">
        <f t="shared" ca="1" si="600"/>
        <v>614</v>
      </c>
      <c r="BC614" s="17" t="str">
        <f t="shared" ca="1" si="600"/>
        <v/>
      </c>
      <c r="BD614" s="17" t="str">
        <f t="shared" ca="1" si="600"/>
        <v/>
      </c>
      <c r="BE614" s="17">
        <f t="shared" ca="1" si="597"/>
        <v>614</v>
      </c>
      <c r="BF614" s="17">
        <f t="shared" ca="1" si="597"/>
        <v>614</v>
      </c>
      <c r="BG614" s="17" t="e">
        <f t="shared" si="597"/>
        <v>#REF!</v>
      </c>
      <c r="BH614" s="17" t="str">
        <f t="shared" ca="1" si="597"/>
        <v/>
      </c>
      <c r="BI614" s="17" t="str">
        <f t="shared" si="597"/>
        <v/>
      </c>
    </row>
    <row r="615" spans="1:61" s="13" customFormat="1" ht="23.25" customHeight="1" x14ac:dyDescent="0.2">
      <c r="A615" s="1">
        <f ca="1">IF(COUNTIF($D615:$L615," ")=10,"",IF(VLOOKUP(MAX($A$1:A614),$A$1:C614,3,FALSE)=0,"",MAX($A$1:A614)+1))</f>
        <v>615</v>
      </c>
      <c r="B615" s="13" t="str">
        <f>$B613</f>
        <v>Усольцева А.Н.</v>
      </c>
      <c r="C615" s="2" t="str">
        <f ca="1">IF($B615="","",$R$3)</f>
        <v>Вт 24.11.20</v>
      </c>
      <c r="D615" s="14" t="str">
        <f t="shared" ref="D615:K615" ca="1" si="619">IF($B615&gt;"",IF(ISERROR(SEARCH($B615,S$3))," ",MID(S$3,FIND("%курс ",S$3,FIND($B615,S$3))+6,7)&amp;"
("&amp;MID(S$3,FIND("ауд.",S$3,FIND($B615,S$3))+4,FIND("№",S$3,FIND("ауд.",S$3,FIND($B615,S$3)))-(FIND("ауд.",S$3,FIND($B615,S$3))+4))&amp;")"),"")</f>
        <v>П -9 -1
(П-405)</v>
      </c>
      <c r="E615" s="14" t="str">
        <f t="shared" ca="1" si="619"/>
        <v>П -9 -1
(П-411)</v>
      </c>
      <c r="F615" s="14" t="str">
        <f t="shared" ca="1" si="619"/>
        <v xml:space="preserve"> </v>
      </c>
      <c r="G615" s="14" t="str">
        <f t="shared" ca="1" si="619"/>
        <v xml:space="preserve"> </v>
      </c>
      <c r="H615" s="14" t="str">
        <f t="shared" ca="1" si="619"/>
        <v xml:space="preserve"> </v>
      </c>
      <c r="I615" s="14" t="str">
        <f t="shared" ca="1" si="619"/>
        <v xml:space="preserve"> </v>
      </c>
      <c r="J615" s="14" t="str">
        <f t="shared" ca="1" si="619"/>
        <v xml:space="preserve"> </v>
      </c>
      <c r="K615" s="14" t="str">
        <f t="shared" ca="1" si="619"/>
        <v xml:space="preserve"> </v>
      </c>
      <c r="L615" s="14"/>
      <c r="M615" s="25"/>
      <c r="O615" s="16"/>
      <c r="P615" s="16"/>
      <c r="R615" s="30"/>
      <c r="S615" s="30"/>
      <c r="T615" s="30"/>
      <c r="U615" s="30"/>
      <c r="V615" s="30"/>
      <c r="W615" s="30"/>
      <c r="X615" s="30"/>
      <c r="Y615" s="30"/>
      <c r="Z615" s="30"/>
      <c r="AA615" s="30"/>
      <c r="AB615" s="30"/>
      <c r="AD615" s="31" t="str">
        <f t="shared" ca="1" si="618"/>
        <v>Вт 24.11.20  8.00 П-405</v>
      </c>
      <c r="AE615" s="31" t="str">
        <f t="shared" ca="1" si="618"/>
        <v>Вт 24.11.20  9.40 П-411</v>
      </c>
      <c r="AF615" s="31" t="str">
        <f t="shared" ca="1" si="618"/>
        <v/>
      </c>
      <c r="AG615" s="31" t="str">
        <f t="shared" ca="1" si="618"/>
        <v/>
      </c>
      <c r="AH615" s="31" t="str">
        <f t="shared" ca="1" si="618"/>
        <v/>
      </c>
      <c r="AI615" s="31" t="str">
        <f t="shared" ca="1" si="618"/>
        <v/>
      </c>
      <c r="AJ615" s="31" t="str">
        <f t="shared" ca="1" si="618"/>
        <v/>
      </c>
      <c r="AK615" s="31" t="e">
        <f>IF(#REF!=" ","",IF(#REF!="","",CONCATENATE($C615," ",#REF!," ",MID(#REF!,10,5))))</f>
        <v>#REF!</v>
      </c>
      <c r="AL615" s="31" t="str">
        <f t="shared" ca="1" si="583"/>
        <v/>
      </c>
      <c r="AM615" s="31" t="str">
        <f t="shared" si="583"/>
        <v/>
      </c>
      <c r="AN615" s="32" t="str">
        <f t="shared" ca="1" si="581"/>
        <v>Усольцева</v>
      </c>
      <c r="AO615" s="32" t="str">
        <f t="shared" ca="1" si="599"/>
        <v>Вт 24.11.20  8.00 П-405 Усольцева</v>
      </c>
      <c r="AP615" s="32" t="str">
        <f t="shared" ca="1" si="599"/>
        <v>Вт 24.11.20  9.40 П-411 Усольцева</v>
      </c>
      <c r="AQ615" s="32" t="str">
        <f t="shared" ca="1" si="599"/>
        <v/>
      </c>
      <c r="AR615" s="32" t="str">
        <f t="shared" ca="1" si="599"/>
        <v/>
      </c>
      <c r="AS615" s="32" t="str">
        <f t="shared" ca="1" si="599"/>
        <v/>
      </c>
      <c r="AT615" s="32" t="str">
        <f t="shared" ca="1" si="596"/>
        <v/>
      </c>
      <c r="AU615" s="32" t="str">
        <f t="shared" ca="1" si="596"/>
        <v/>
      </c>
      <c r="AV615" s="32" t="e">
        <f t="shared" si="596"/>
        <v>#REF!</v>
      </c>
      <c r="AW615" s="32" t="str">
        <f t="shared" ca="1" si="596"/>
        <v/>
      </c>
      <c r="AX615" s="32" t="str">
        <f t="shared" si="596"/>
        <v/>
      </c>
      <c r="AZ615" s="17">
        <f t="shared" ca="1" si="600"/>
        <v>615</v>
      </c>
      <c r="BA615" s="17">
        <f t="shared" ca="1" si="600"/>
        <v>615</v>
      </c>
      <c r="BB615" s="17" t="str">
        <f t="shared" ca="1" si="600"/>
        <v/>
      </c>
      <c r="BC615" s="17" t="str">
        <f t="shared" ca="1" si="600"/>
        <v/>
      </c>
      <c r="BD615" s="17" t="str">
        <f t="shared" ca="1" si="600"/>
        <v/>
      </c>
      <c r="BE615" s="17" t="str">
        <f t="shared" ca="1" si="597"/>
        <v/>
      </c>
      <c r="BF615" s="17" t="str">
        <f t="shared" ca="1" si="597"/>
        <v/>
      </c>
      <c r="BG615" s="17" t="e">
        <f t="shared" si="597"/>
        <v>#REF!</v>
      </c>
      <c r="BH615" s="17" t="str">
        <f t="shared" ca="1" si="597"/>
        <v/>
      </c>
      <c r="BI615" s="17" t="str">
        <f t="shared" si="597"/>
        <v/>
      </c>
    </row>
    <row r="616" spans="1:61" s="13" customFormat="1" ht="23.25" customHeight="1" x14ac:dyDescent="0.2">
      <c r="A616" s="1">
        <f ca="1">IF(COUNTIF($D616:$L616," ")=10,"",IF(VLOOKUP(MAX($A$1:A615),$A$1:C615,3,FALSE)=0,"",MAX($A$1:A615)+1))</f>
        <v>616</v>
      </c>
      <c r="B616" s="13" t="str">
        <f>$B613</f>
        <v>Усольцева А.Н.</v>
      </c>
      <c r="C616" s="2" t="str">
        <f ca="1">IF($B616="","",$R$4)</f>
        <v>Ср 25.11.20</v>
      </c>
      <c r="D616" s="14" t="str">
        <f t="shared" ref="D616:K616" ca="1" si="620">IF($B616&gt;"",IF(ISERROR(SEARCH($B616,S$4))," ",MID(S$4,FIND("%курс ",S$4,FIND($B616,S$4))+6,7)&amp;"
("&amp;MID(S$4,FIND("ауд.",S$4,FIND($B616,S$4))+4,FIND("№",S$4,FIND("ауд.",S$4,FIND($B616,S$4)))-(FIND("ауд.",S$4,FIND($B616,S$4))+4))&amp;")"),"")</f>
        <v>П -9 -1
(П-306)</v>
      </c>
      <c r="E616" s="14" t="str">
        <f t="shared" ca="1" si="620"/>
        <v>П -9 -1
(П-304)</v>
      </c>
      <c r="F616" s="14" t="str">
        <f t="shared" ca="1" si="620"/>
        <v xml:space="preserve"> </v>
      </c>
      <c r="G616" s="14" t="str">
        <f t="shared" ca="1" si="620"/>
        <v xml:space="preserve"> </v>
      </c>
      <c r="H616" s="14" t="str">
        <f t="shared" ca="1" si="620"/>
        <v xml:space="preserve"> </v>
      </c>
      <c r="I616" s="14" t="str">
        <f t="shared" ca="1" si="620"/>
        <v>С -11-1
(П-301)</v>
      </c>
      <c r="J616" s="14" t="str">
        <f t="shared" ca="1" si="620"/>
        <v>С -11-1
(П-307)</v>
      </c>
      <c r="K616" s="14" t="str">
        <f t="shared" ca="1" si="620"/>
        <v xml:space="preserve"> </v>
      </c>
      <c r="L616" s="14"/>
      <c r="M616" s="25"/>
      <c r="O616" s="16"/>
      <c r="P616" s="16"/>
      <c r="R616" s="30"/>
      <c r="S616" s="30"/>
      <c r="T616" s="30"/>
      <c r="U616" s="30"/>
      <c r="V616" s="30"/>
      <c r="W616" s="30"/>
      <c r="X616" s="30"/>
      <c r="Y616" s="30"/>
      <c r="Z616" s="30"/>
      <c r="AA616" s="30"/>
      <c r="AB616" s="30"/>
      <c r="AD616" s="31" t="str">
        <f t="shared" ca="1" si="618"/>
        <v>Ср 25.11.20  8.00 П-306</v>
      </c>
      <c r="AE616" s="31" t="str">
        <f t="shared" ca="1" si="618"/>
        <v>Ср 25.11.20  9.40 П-304</v>
      </c>
      <c r="AF616" s="31" t="str">
        <f t="shared" ca="1" si="618"/>
        <v/>
      </c>
      <c r="AG616" s="31" t="str">
        <f t="shared" ca="1" si="618"/>
        <v/>
      </c>
      <c r="AH616" s="31" t="str">
        <f t="shared" ca="1" si="618"/>
        <v/>
      </c>
      <c r="AI616" s="31" t="str">
        <f t="shared" ca="1" si="618"/>
        <v>Ср 25.11.20 15.10 П-301</v>
      </c>
      <c r="AJ616" s="31" t="str">
        <f t="shared" ca="1" si="618"/>
        <v>Ср 25.11.20 17.00 П-307</v>
      </c>
      <c r="AK616" s="31" t="e">
        <f>IF(#REF!=" ","",IF(#REF!="","",CONCATENATE($C616," ",#REF!," ",MID(#REF!,10,5))))</f>
        <v>#REF!</v>
      </c>
      <c r="AL616" s="31" t="str">
        <f t="shared" ca="1" si="583"/>
        <v/>
      </c>
      <c r="AM616" s="31" t="str">
        <f t="shared" si="583"/>
        <v/>
      </c>
      <c r="AN616" s="32" t="str">
        <f t="shared" ca="1" si="581"/>
        <v>Усольцева</v>
      </c>
      <c r="AO616" s="32" t="str">
        <f t="shared" ca="1" si="599"/>
        <v>Ср 25.11.20  8.00 П-306 Усольцева</v>
      </c>
      <c r="AP616" s="32" t="str">
        <f t="shared" ca="1" si="599"/>
        <v>Ср 25.11.20  9.40 П-304 Усольцева</v>
      </c>
      <c r="AQ616" s="32" t="str">
        <f t="shared" ca="1" si="599"/>
        <v/>
      </c>
      <c r="AR616" s="32" t="str">
        <f t="shared" ca="1" si="599"/>
        <v/>
      </c>
      <c r="AS616" s="32" t="str">
        <f t="shared" ca="1" si="599"/>
        <v/>
      </c>
      <c r="AT616" s="32" t="str">
        <f t="shared" ca="1" si="596"/>
        <v>Ср 25.11.20 15.10 П-301 Усольцева</v>
      </c>
      <c r="AU616" s="32" t="str">
        <f t="shared" ca="1" si="596"/>
        <v>Ср 25.11.20 17.00 П-307 Усольцева</v>
      </c>
      <c r="AV616" s="32" t="e">
        <f t="shared" si="596"/>
        <v>#REF!</v>
      </c>
      <c r="AW616" s="32" t="str">
        <f t="shared" ca="1" si="596"/>
        <v/>
      </c>
      <c r="AX616" s="32" t="str">
        <f t="shared" si="596"/>
        <v/>
      </c>
      <c r="AZ616" s="17">
        <f t="shared" ca="1" si="600"/>
        <v>616</v>
      </c>
      <c r="BA616" s="17">
        <f t="shared" ca="1" si="600"/>
        <v>616</v>
      </c>
      <c r="BB616" s="17" t="str">
        <f t="shared" ca="1" si="600"/>
        <v/>
      </c>
      <c r="BC616" s="17" t="str">
        <f t="shared" ca="1" si="600"/>
        <v/>
      </c>
      <c r="BD616" s="17" t="str">
        <f t="shared" ca="1" si="600"/>
        <v/>
      </c>
      <c r="BE616" s="17">
        <f t="shared" ca="1" si="597"/>
        <v>616</v>
      </c>
      <c r="BF616" s="17">
        <f t="shared" ca="1" si="597"/>
        <v>616</v>
      </c>
      <c r="BG616" s="17" t="e">
        <f t="shared" si="597"/>
        <v>#REF!</v>
      </c>
      <c r="BH616" s="17" t="str">
        <f t="shared" ca="1" si="597"/>
        <v/>
      </c>
      <c r="BI616" s="17" t="str">
        <f t="shared" si="597"/>
        <v/>
      </c>
    </row>
    <row r="617" spans="1:61" s="13" customFormat="1" ht="23.25" customHeight="1" x14ac:dyDescent="0.2">
      <c r="A617" s="1">
        <f ca="1">IF(COUNTIF($D617:$L617," ")=10,"",IF(VLOOKUP(MAX($A$1:A616),$A$1:C616,3,FALSE)=0,"",MAX($A$1:A616)+1))</f>
        <v>617</v>
      </c>
      <c r="B617" s="13" t="str">
        <f>$B613</f>
        <v>Усольцева А.Н.</v>
      </c>
      <c r="C617" s="2" t="str">
        <f ca="1">IF($B617="","",$R$5)</f>
        <v>Чт 26.11.20</v>
      </c>
      <c r="D617" s="23" t="str">
        <f t="shared" ref="D617:K617" ca="1" si="621">IF($B617&gt;"",IF(ISERROR(SEARCH($B617,S$5))," ",MID(S$5,FIND("%курс ",S$5,FIND($B617,S$5))+6,7)&amp;"
("&amp;MID(S$5,FIND("ауд.",S$5,FIND($B617,S$5))+4,FIND("№",S$5,FIND("ауд.",S$5,FIND($B617,S$5)))-(FIND("ауд.",S$5,FIND($B617,S$5))+4))&amp;")"),"")</f>
        <v>П -9 -1
(П-307)</v>
      </c>
      <c r="E617" s="23" t="str">
        <f t="shared" ca="1" si="621"/>
        <v>П -9 -1
(П-306)</v>
      </c>
      <c r="F617" s="23" t="str">
        <f t="shared" ca="1" si="621"/>
        <v>П -9 -1
(П-401)</v>
      </c>
      <c r="G617" s="23" t="str">
        <f t="shared" ca="1" si="621"/>
        <v xml:space="preserve"> </v>
      </c>
      <c r="H617" s="23" t="str">
        <f t="shared" ca="1" si="621"/>
        <v xml:space="preserve"> </v>
      </c>
      <c r="I617" s="23" t="str">
        <f t="shared" ca="1" si="621"/>
        <v xml:space="preserve"> </v>
      </c>
      <c r="J617" s="23" t="str">
        <f t="shared" ca="1" si="621"/>
        <v>С -11-1
(П-301)</v>
      </c>
      <c r="K617" s="23" t="str">
        <f t="shared" ca="1" si="621"/>
        <v xml:space="preserve"> </v>
      </c>
      <c r="L617" s="23"/>
      <c r="M617" s="25"/>
      <c r="O617" s="16"/>
      <c r="P617" s="16"/>
      <c r="R617" s="30"/>
      <c r="S617" s="30"/>
      <c r="T617" s="30"/>
      <c r="U617" s="30"/>
      <c r="V617" s="30"/>
      <c r="W617" s="30"/>
      <c r="X617" s="30"/>
      <c r="Y617" s="30"/>
      <c r="Z617" s="30"/>
      <c r="AA617" s="30"/>
      <c r="AB617" s="30"/>
      <c r="AD617" s="31" t="str">
        <f t="shared" ca="1" si="618"/>
        <v>Чт 26.11.20  8.00 П-307</v>
      </c>
      <c r="AE617" s="31" t="str">
        <f t="shared" ca="1" si="618"/>
        <v>Чт 26.11.20  9.40 П-306</v>
      </c>
      <c r="AF617" s="31" t="str">
        <f t="shared" ca="1" si="618"/>
        <v>Чт 26.11.20 11.20 П-401</v>
      </c>
      <c r="AG617" s="31" t="str">
        <f t="shared" ca="1" si="618"/>
        <v/>
      </c>
      <c r="AH617" s="31" t="str">
        <f t="shared" ca="1" si="618"/>
        <v/>
      </c>
      <c r="AI617" s="31" t="str">
        <f t="shared" ca="1" si="618"/>
        <v/>
      </c>
      <c r="AJ617" s="31" t="str">
        <f t="shared" ca="1" si="618"/>
        <v>Чт 26.11.20 17.00 П-301</v>
      </c>
      <c r="AK617" s="31" t="e">
        <f>IF(#REF!=" ","",IF(#REF!="","",CONCATENATE($C617," ",#REF!," ",MID(#REF!,10,5))))</f>
        <v>#REF!</v>
      </c>
      <c r="AL617" s="31" t="str">
        <f t="shared" ca="1" si="583"/>
        <v/>
      </c>
      <c r="AM617" s="31" t="str">
        <f t="shared" si="583"/>
        <v/>
      </c>
      <c r="AN617" s="32" t="str">
        <f t="shared" ca="1" si="581"/>
        <v>Усольцева</v>
      </c>
      <c r="AO617" s="32" t="str">
        <f t="shared" ca="1" si="599"/>
        <v>Чт 26.11.20  8.00 П-307 Усольцева</v>
      </c>
      <c r="AP617" s="32" t="str">
        <f t="shared" ca="1" si="599"/>
        <v>Чт 26.11.20  9.40 П-306 Усольцева</v>
      </c>
      <c r="AQ617" s="32" t="str">
        <f t="shared" ca="1" si="599"/>
        <v>Чт 26.11.20 11.20 П-401 Усольцева</v>
      </c>
      <c r="AR617" s="32" t="str">
        <f t="shared" ca="1" si="599"/>
        <v/>
      </c>
      <c r="AS617" s="32" t="str">
        <f t="shared" ca="1" si="599"/>
        <v/>
      </c>
      <c r="AT617" s="32" t="str">
        <f t="shared" ca="1" si="596"/>
        <v/>
      </c>
      <c r="AU617" s="32" t="str">
        <f t="shared" ca="1" si="596"/>
        <v>Чт 26.11.20 17.00 П-301 Усольцева</v>
      </c>
      <c r="AV617" s="32" t="e">
        <f t="shared" si="596"/>
        <v>#REF!</v>
      </c>
      <c r="AW617" s="32" t="str">
        <f t="shared" ca="1" si="596"/>
        <v/>
      </c>
      <c r="AX617" s="32" t="str">
        <f t="shared" si="596"/>
        <v/>
      </c>
      <c r="AZ617" s="17">
        <f t="shared" ca="1" si="600"/>
        <v>617</v>
      </c>
      <c r="BA617" s="17">
        <f t="shared" ca="1" si="600"/>
        <v>617</v>
      </c>
      <c r="BB617" s="17">
        <f t="shared" ca="1" si="600"/>
        <v>617</v>
      </c>
      <c r="BC617" s="17" t="str">
        <f t="shared" ca="1" si="600"/>
        <v/>
      </c>
      <c r="BD617" s="17" t="str">
        <f t="shared" ca="1" si="600"/>
        <v/>
      </c>
      <c r="BE617" s="17" t="str">
        <f t="shared" ca="1" si="597"/>
        <v/>
      </c>
      <c r="BF617" s="17">
        <f t="shared" ca="1" si="597"/>
        <v>617</v>
      </c>
      <c r="BG617" s="17" t="e">
        <f t="shared" si="597"/>
        <v>#REF!</v>
      </c>
      <c r="BH617" s="17" t="str">
        <f t="shared" ca="1" si="597"/>
        <v/>
      </c>
      <c r="BI617" s="17" t="str">
        <f t="shared" si="597"/>
        <v/>
      </c>
    </row>
    <row r="618" spans="1:61" s="13" customFormat="1" ht="23.25" customHeight="1" x14ac:dyDescent="0.2">
      <c r="A618" s="1">
        <f ca="1">IF(COUNTIF($D618:$L618," ")=10,"",IF(VLOOKUP(MAX($A$1:A617),$A$1:C617,3,FALSE)=0,"",MAX($A$1:A617)+1))</f>
        <v>618</v>
      </c>
      <c r="B618" s="13" t="str">
        <f>$B613</f>
        <v>Усольцева А.Н.</v>
      </c>
      <c r="C618" s="2" t="str">
        <f ca="1">IF($B618="","",$R$6)</f>
        <v>Пт 27.11.20</v>
      </c>
      <c r="D618" s="23" t="str">
        <f t="shared" ref="D618:K618" ca="1" si="622">IF($B618&gt;"",IF(ISERROR(SEARCH($B618,S$6))," ",MID(S$6,FIND("%курс ",S$6,FIND($B618,S$6))+6,7)&amp;"
("&amp;MID(S$6,FIND("ауд.",S$6,FIND($B618,S$6))+4,FIND("№",S$6,FIND("ауд.",S$6,FIND($B618,S$6)))-(FIND("ауд.",S$6,FIND($B618,S$6))+4))&amp;")"),"")</f>
        <v xml:space="preserve"> </v>
      </c>
      <c r="E618" s="23" t="str">
        <f t="shared" ca="1" si="622"/>
        <v xml:space="preserve"> </v>
      </c>
      <c r="F618" s="23" t="str">
        <f t="shared" ca="1" si="622"/>
        <v xml:space="preserve"> </v>
      </c>
      <c r="G618" s="23" t="str">
        <f t="shared" ca="1" si="622"/>
        <v xml:space="preserve"> </v>
      </c>
      <c r="H618" s="23" t="str">
        <f t="shared" ca="1" si="622"/>
        <v xml:space="preserve"> </v>
      </c>
      <c r="I618" s="23" t="str">
        <f t="shared" ca="1" si="622"/>
        <v xml:space="preserve"> </v>
      </c>
      <c r="J618" s="23" t="str">
        <f t="shared" ca="1" si="622"/>
        <v>С -11-1
(П-309)</v>
      </c>
      <c r="K618" s="23" t="str">
        <f t="shared" ca="1" si="622"/>
        <v xml:space="preserve"> </v>
      </c>
      <c r="L618" s="23"/>
      <c r="M618" s="17"/>
      <c r="O618" s="16"/>
      <c r="P618" s="16"/>
      <c r="R618" s="30"/>
      <c r="S618" s="30"/>
      <c r="T618" s="30"/>
      <c r="U618" s="30"/>
      <c r="V618" s="30"/>
      <c r="W618" s="30"/>
      <c r="X618" s="30"/>
      <c r="Y618" s="30"/>
      <c r="Z618" s="30"/>
      <c r="AA618" s="30"/>
      <c r="AB618" s="30"/>
      <c r="AD618" s="31" t="str">
        <f t="shared" ca="1" si="618"/>
        <v/>
      </c>
      <c r="AE618" s="31" t="str">
        <f t="shared" ca="1" si="618"/>
        <v/>
      </c>
      <c r="AF618" s="31" t="str">
        <f t="shared" ca="1" si="618"/>
        <v/>
      </c>
      <c r="AG618" s="31" t="str">
        <f t="shared" ca="1" si="618"/>
        <v/>
      </c>
      <c r="AH618" s="31" t="str">
        <f t="shared" ca="1" si="618"/>
        <v/>
      </c>
      <c r="AI618" s="31" t="str">
        <f t="shared" ca="1" si="618"/>
        <v/>
      </c>
      <c r="AJ618" s="31" t="str">
        <f t="shared" ca="1" si="618"/>
        <v>Пт 27.11.20 17.00 П-309</v>
      </c>
      <c r="AK618" s="31" t="e">
        <f>IF(#REF!=" ","",IF(#REF!="","",CONCATENATE($C618," ",#REF!," ",MID(#REF!,10,5))))</f>
        <v>#REF!</v>
      </c>
      <c r="AL618" s="31" t="str">
        <f t="shared" ca="1" si="583"/>
        <v/>
      </c>
      <c r="AM618" s="31" t="str">
        <f t="shared" si="583"/>
        <v/>
      </c>
      <c r="AN618" s="32" t="str">
        <f t="shared" ca="1" si="581"/>
        <v>Усольцева</v>
      </c>
      <c r="AO618" s="32" t="str">
        <f t="shared" ca="1" si="599"/>
        <v/>
      </c>
      <c r="AP618" s="32" t="str">
        <f t="shared" ca="1" si="599"/>
        <v/>
      </c>
      <c r="AQ618" s="32" t="str">
        <f t="shared" ca="1" si="599"/>
        <v/>
      </c>
      <c r="AR618" s="32" t="str">
        <f t="shared" ca="1" si="599"/>
        <v/>
      </c>
      <c r="AS618" s="32" t="str">
        <f t="shared" ca="1" si="599"/>
        <v/>
      </c>
      <c r="AT618" s="32" t="str">
        <f t="shared" ca="1" si="596"/>
        <v/>
      </c>
      <c r="AU618" s="32" t="str">
        <f t="shared" ca="1" si="596"/>
        <v>Пт 27.11.20 17.00 П-309 Усольцева</v>
      </c>
      <c r="AV618" s="32" t="e">
        <f t="shared" si="596"/>
        <v>#REF!</v>
      </c>
      <c r="AW618" s="32" t="str">
        <f t="shared" ca="1" si="596"/>
        <v/>
      </c>
      <c r="AX618" s="32" t="str">
        <f t="shared" si="596"/>
        <v/>
      </c>
      <c r="AZ618" s="17" t="str">
        <f t="shared" ca="1" si="600"/>
        <v/>
      </c>
      <c r="BA618" s="17" t="str">
        <f t="shared" ca="1" si="600"/>
        <v/>
      </c>
      <c r="BB618" s="17" t="str">
        <f t="shared" ca="1" si="600"/>
        <v/>
      </c>
      <c r="BC618" s="17" t="str">
        <f t="shared" ca="1" si="600"/>
        <v/>
      </c>
      <c r="BD618" s="17" t="str">
        <f t="shared" ca="1" si="600"/>
        <v/>
      </c>
      <c r="BE618" s="17" t="str">
        <f t="shared" ca="1" si="597"/>
        <v/>
      </c>
      <c r="BF618" s="17">
        <f t="shared" ca="1" si="597"/>
        <v>618</v>
      </c>
      <c r="BG618" s="17" t="e">
        <f t="shared" si="597"/>
        <v>#REF!</v>
      </c>
      <c r="BH618" s="17" t="str">
        <f t="shared" ca="1" si="597"/>
        <v/>
      </c>
      <c r="BI618" s="17" t="str">
        <f t="shared" si="597"/>
        <v/>
      </c>
    </row>
    <row r="619" spans="1:61" s="13" customFormat="1" ht="23.25" customHeight="1" x14ac:dyDescent="0.2">
      <c r="A619" s="1">
        <f ca="1">IF(COUNTIF($D619:$L619," ")=10,"",IF(VLOOKUP(MAX($A$1:A618),$A$1:C618,3,FALSE)=0,"",MAX($A$1:A618)+1))</f>
        <v>619</v>
      </c>
      <c r="B619" s="13" t="str">
        <f>$B613</f>
        <v>Усольцева А.Н.</v>
      </c>
      <c r="C619" s="2" t="str">
        <f ca="1">IF($B619="","",$R$7)</f>
        <v>Сб 28.11.20</v>
      </c>
      <c r="D619" s="23" t="str">
        <f t="shared" ref="D619:K619" ca="1" si="623">IF($B619&gt;"",IF(ISERROR(SEARCH($B619,S$7))," ",MID(S$7,FIND("%курс ",S$7,FIND($B619,S$7))+6,7)&amp;"
("&amp;MID(S$7,FIND("ауд.",S$7,FIND($B619,S$7))+4,FIND("№",S$7,FIND("ауд.",S$7,FIND($B619,S$7)))-(FIND("ауд.",S$7,FIND($B619,S$7))+4))&amp;")"),"")</f>
        <v>П -9 -1
(П-205)</v>
      </c>
      <c r="E619" s="23" t="str">
        <f t="shared" ca="1" si="623"/>
        <v>П -9 -1
(П-205)</v>
      </c>
      <c r="F619" s="23" t="str">
        <f t="shared" ca="1" si="623"/>
        <v>П -9 -1
(П-203)</v>
      </c>
      <c r="G619" s="23" t="str">
        <f t="shared" ca="1" si="623"/>
        <v xml:space="preserve"> </v>
      </c>
      <c r="H619" s="23" t="str">
        <f t="shared" ca="1" si="623"/>
        <v>С -11-1
(П-407)</v>
      </c>
      <c r="I619" s="23" t="str">
        <f t="shared" ca="1" si="623"/>
        <v xml:space="preserve"> </v>
      </c>
      <c r="J619" s="23" t="str">
        <f t="shared" ca="1" si="623"/>
        <v xml:space="preserve"> </v>
      </c>
      <c r="K619" s="23" t="str">
        <f t="shared" ca="1" si="623"/>
        <v xml:space="preserve"> </v>
      </c>
      <c r="L619" s="23"/>
      <c r="M619" s="25"/>
      <c r="O619" s="16"/>
      <c r="P619" s="16"/>
      <c r="R619" s="30"/>
      <c r="S619" s="30"/>
      <c r="T619" s="30"/>
      <c r="U619" s="30"/>
      <c r="V619" s="30"/>
      <c r="W619" s="30"/>
      <c r="X619" s="30"/>
      <c r="Y619" s="30"/>
      <c r="Z619" s="30"/>
      <c r="AA619" s="30"/>
      <c r="AB619" s="30"/>
      <c r="AD619" s="31" t="str">
        <f t="shared" ca="1" si="618"/>
        <v>Сб 28.11.20  8.00 П-205</v>
      </c>
      <c r="AE619" s="31" t="str">
        <f t="shared" ca="1" si="618"/>
        <v>Сб 28.11.20  9.40 П-205</v>
      </c>
      <c r="AF619" s="31" t="str">
        <f t="shared" ca="1" si="618"/>
        <v>Сб 28.11.20 11.20 П-203</v>
      </c>
      <c r="AG619" s="31" t="str">
        <f t="shared" ca="1" si="618"/>
        <v/>
      </c>
      <c r="AH619" s="31" t="str">
        <f t="shared" ca="1" si="618"/>
        <v>Сб 28.11.20 13.30 П-407</v>
      </c>
      <c r="AI619" s="31" t="str">
        <f t="shared" ca="1" si="618"/>
        <v/>
      </c>
      <c r="AJ619" s="31" t="str">
        <f t="shared" ca="1" si="618"/>
        <v/>
      </c>
      <c r="AK619" s="31" t="e">
        <f>IF(#REF!=" ","",IF(#REF!="","",CONCATENATE($C619," ",#REF!," ",MID(#REF!,10,5))))</f>
        <v>#REF!</v>
      </c>
      <c r="AL619" s="31" t="str">
        <f t="shared" ca="1" si="583"/>
        <v/>
      </c>
      <c r="AM619" s="31" t="str">
        <f t="shared" si="583"/>
        <v/>
      </c>
      <c r="AN619" s="32" t="str">
        <f t="shared" ca="1" si="581"/>
        <v>Усольцева</v>
      </c>
      <c r="AO619" s="32" t="str">
        <f t="shared" ca="1" si="599"/>
        <v>Сб 28.11.20  8.00 П-205 Усольцева</v>
      </c>
      <c r="AP619" s="32" t="str">
        <f t="shared" ca="1" si="599"/>
        <v>Сб 28.11.20  9.40 П-205 Усольцева</v>
      </c>
      <c r="AQ619" s="32" t="str">
        <f t="shared" ca="1" si="599"/>
        <v>Сб 28.11.20 11.20 П-203 Усольцева</v>
      </c>
      <c r="AR619" s="32" t="str">
        <f t="shared" ca="1" si="599"/>
        <v/>
      </c>
      <c r="AS619" s="32" t="str">
        <f t="shared" ca="1" si="599"/>
        <v>Сб 28.11.20 13.30 П-407 Усольцева</v>
      </c>
      <c r="AT619" s="32" t="str">
        <f t="shared" ca="1" si="596"/>
        <v/>
      </c>
      <c r="AU619" s="32" t="str">
        <f t="shared" ca="1" si="596"/>
        <v/>
      </c>
      <c r="AV619" s="32" t="e">
        <f t="shared" si="596"/>
        <v>#REF!</v>
      </c>
      <c r="AW619" s="32" t="str">
        <f t="shared" ca="1" si="596"/>
        <v/>
      </c>
      <c r="AX619" s="32" t="str">
        <f t="shared" si="596"/>
        <v/>
      </c>
      <c r="AZ619" s="17">
        <f t="shared" ca="1" si="600"/>
        <v>619</v>
      </c>
      <c r="BA619" s="17">
        <f t="shared" ca="1" si="600"/>
        <v>619</v>
      </c>
      <c r="BB619" s="17">
        <f t="shared" ca="1" si="600"/>
        <v>619</v>
      </c>
      <c r="BC619" s="17" t="str">
        <f t="shared" ca="1" si="600"/>
        <v/>
      </c>
      <c r="BD619" s="17">
        <f t="shared" ca="1" si="600"/>
        <v>619</v>
      </c>
      <c r="BE619" s="17" t="str">
        <f t="shared" ca="1" si="597"/>
        <v/>
      </c>
      <c r="BF619" s="17" t="str">
        <f t="shared" ca="1" si="597"/>
        <v/>
      </c>
      <c r="BG619" s="17" t="e">
        <f t="shared" si="597"/>
        <v>#REF!</v>
      </c>
      <c r="BH619" s="17" t="str">
        <f t="shared" ca="1" si="597"/>
        <v/>
      </c>
      <c r="BI619" s="17" t="str">
        <f t="shared" si="597"/>
        <v/>
      </c>
    </row>
    <row r="620" spans="1:61" s="13" customFormat="1" ht="23.25" customHeight="1" x14ac:dyDescent="0.2">
      <c r="A620" s="1">
        <f ca="1">IF(COUNTIF($D620:$L620," ")=10,"",IF(VLOOKUP(MAX($A$1:A619),$A$1:C619,3,FALSE)=0,"",MAX($A$1:A619)+1))</f>
        <v>620</v>
      </c>
      <c r="B620" s="13" t="str">
        <f>$B613</f>
        <v>Усольцева А.Н.</v>
      </c>
      <c r="C620" s="2" t="str">
        <f ca="1">IF($B620="","",$R$8)</f>
        <v>Вс 29.11.20</v>
      </c>
      <c r="D620" s="23" t="str">
        <f t="shared" ref="D620:K620" ca="1" si="624">IF($B620&gt;"",IF(ISERROR(SEARCH($B620,S$8))," ",MID(S$8,FIND("%курс ",S$8,FIND($B620,S$8))+6,7)&amp;"
("&amp;MID(S$8,FIND("ауд.",S$8,FIND($B620,S$8))+4,FIND("№",S$8,FIND("ауд.",S$8,FIND($B620,S$8)))-(FIND("ауд.",S$8,FIND($B620,S$8))+4))&amp;")"),"")</f>
        <v xml:space="preserve"> </v>
      </c>
      <c r="E620" s="23" t="str">
        <f t="shared" ca="1" si="624"/>
        <v xml:space="preserve"> </v>
      </c>
      <c r="F620" s="23" t="str">
        <f t="shared" ca="1" si="624"/>
        <v xml:space="preserve"> </v>
      </c>
      <c r="G620" s="23" t="str">
        <f t="shared" ca="1" si="624"/>
        <v xml:space="preserve"> </v>
      </c>
      <c r="H620" s="23" t="str">
        <f t="shared" ca="1" si="624"/>
        <v xml:space="preserve"> </v>
      </c>
      <c r="I620" s="23" t="str">
        <f t="shared" ca="1" si="624"/>
        <v xml:space="preserve"> </v>
      </c>
      <c r="J620" s="23" t="str">
        <f t="shared" ca="1" si="624"/>
        <v xml:space="preserve"> </v>
      </c>
      <c r="K620" s="23" t="str">
        <f t="shared" ca="1" si="624"/>
        <v xml:space="preserve"> </v>
      </c>
      <c r="L620" s="23"/>
      <c r="M620" s="25"/>
      <c r="O620" s="16"/>
      <c r="P620" s="16"/>
      <c r="R620" s="30"/>
      <c r="S620" s="30"/>
      <c r="T620" s="30"/>
      <c r="U620" s="30"/>
      <c r="V620" s="30"/>
      <c r="W620" s="30"/>
      <c r="X620" s="30"/>
      <c r="Y620" s="30"/>
      <c r="Z620" s="30"/>
      <c r="AA620" s="30"/>
      <c r="AB620" s="30"/>
      <c r="AD620" s="31" t="str">
        <f t="shared" ca="1" si="618"/>
        <v/>
      </c>
      <c r="AE620" s="31" t="str">
        <f t="shared" ca="1" si="618"/>
        <v/>
      </c>
      <c r="AF620" s="31" t="str">
        <f t="shared" ca="1" si="618"/>
        <v/>
      </c>
      <c r="AG620" s="31" t="str">
        <f t="shared" ca="1" si="618"/>
        <v/>
      </c>
      <c r="AH620" s="31" t="str">
        <f t="shared" ca="1" si="618"/>
        <v/>
      </c>
      <c r="AI620" s="31" t="str">
        <f t="shared" ca="1" si="618"/>
        <v/>
      </c>
      <c r="AJ620" s="31" t="str">
        <f t="shared" ca="1" si="618"/>
        <v/>
      </c>
      <c r="AK620" s="31" t="e">
        <f>IF(#REF!=" ","",IF(#REF!="","",CONCATENATE($C620," ",#REF!," ",MID(#REF!,10,5))))</f>
        <v>#REF!</v>
      </c>
      <c r="AL620" s="31" t="str">
        <f t="shared" ca="1" si="583"/>
        <v/>
      </c>
      <c r="AM620" s="31" t="str">
        <f t="shared" si="583"/>
        <v/>
      </c>
      <c r="AN620" s="32" t="str">
        <f t="shared" ca="1" si="581"/>
        <v>Усольцева</v>
      </c>
      <c r="AO620" s="32" t="str">
        <f t="shared" ca="1" si="599"/>
        <v/>
      </c>
      <c r="AP620" s="32" t="str">
        <f t="shared" ca="1" si="599"/>
        <v/>
      </c>
      <c r="AQ620" s="32" t="str">
        <f t="shared" ca="1" si="599"/>
        <v/>
      </c>
      <c r="AR620" s="32" t="str">
        <f t="shared" ca="1" si="599"/>
        <v/>
      </c>
      <c r="AS620" s="32" t="str">
        <f t="shared" ca="1" si="599"/>
        <v/>
      </c>
      <c r="AT620" s="32" t="str">
        <f t="shared" ca="1" si="596"/>
        <v/>
      </c>
      <c r="AU620" s="32" t="str">
        <f t="shared" ca="1" si="596"/>
        <v/>
      </c>
      <c r="AV620" s="32" t="e">
        <f t="shared" si="596"/>
        <v>#REF!</v>
      </c>
      <c r="AW620" s="32" t="str">
        <f t="shared" ca="1" si="596"/>
        <v/>
      </c>
      <c r="AX620" s="32" t="str">
        <f t="shared" si="596"/>
        <v/>
      </c>
      <c r="AZ620" s="17" t="str">
        <f t="shared" ca="1" si="600"/>
        <v/>
      </c>
      <c r="BA620" s="17" t="str">
        <f t="shared" ca="1" si="600"/>
        <v/>
      </c>
      <c r="BB620" s="17" t="str">
        <f t="shared" ca="1" si="600"/>
        <v/>
      </c>
      <c r="BC620" s="17" t="str">
        <f t="shared" ca="1" si="600"/>
        <v/>
      </c>
      <c r="BD620" s="17" t="str">
        <f t="shared" ca="1" si="600"/>
        <v/>
      </c>
      <c r="BE620" s="17" t="str">
        <f t="shared" ca="1" si="597"/>
        <v/>
      </c>
      <c r="BF620" s="17" t="str">
        <f t="shared" ca="1" si="597"/>
        <v/>
      </c>
      <c r="BG620" s="17" t="e">
        <f t="shared" si="597"/>
        <v>#REF!</v>
      </c>
      <c r="BH620" s="17" t="str">
        <f t="shared" ca="1" si="597"/>
        <v/>
      </c>
      <c r="BI620" s="17" t="str">
        <f t="shared" si="597"/>
        <v/>
      </c>
    </row>
    <row r="621" spans="1:61" s="13" customFormat="1" ht="23.25" customHeight="1" x14ac:dyDescent="0.2">
      <c r="A621" s="1">
        <f ca="1">IF(COUNTIF($D621:$L621," ")=10,"",IF(VLOOKUP(MAX($A$1:A620),$A$1:C620,3,FALSE)=0,"",MAX($A$1:A620)+1))</f>
        <v>621</v>
      </c>
      <c r="C621" s="2"/>
      <c r="D621" s="23"/>
      <c r="E621" s="23"/>
      <c r="F621" s="23"/>
      <c r="G621" s="35"/>
      <c r="H621" s="23"/>
      <c r="I621" s="23"/>
      <c r="J621" s="23"/>
      <c r="K621" s="23"/>
      <c r="L621" s="23"/>
      <c r="M621" s="25"/>
      <c r="O621" s="16"/>
      <c r="P621" s="16"/>
      <c r="R621" s="30"/>
      <c r="S621" s="30"/>
      <c r="T621" s="30"/>
      <c r="U621" s="30"/>
      <c r="V621" s="30"/>
      <c r="W621" s="30"/>
      <c r="X621" s="30"/>
      <c r="Y621" s="30"/>
      <c r="Z621" s="30"/>
      <c r="AA621" s="30"/>
      <c r="AB621" s="30"/>
      <c r="AD621" s="31"/>
      <c r="AE621" s="31"/>
      <c r="AF621" s="31"/>
      <c r="AG621" s="31"/>
      <c r="AH621" s="31"/>
      <c r="AI621" s="31"/>
      <c r="AJ621" s="31"/>
      <c r="AK621" s="31"/>
      <c r="AL621" s="31"/>
      <c r="AM621" s="31"/>
      <c r="AN621" s="32" t="str">
        <f t="shared" si="581"/>
        <v/>
      </c>
      <c r="AO621" s="32" t="str">
        <f t="shared" si="599"/>
        <v/>
      </c>
      <c r="AP621" s="32" t="str">
        <f t="shared" si="599"/>
        <v/>
      </c>
      <c r="AQ621" s="32" t="str">
        <f t="shared" si="599"/>
        <v/>
      </c>
      <c r="AR621" s="32" t="str">
        <f t="shared" si="599"/>
        <v/>
      </c>
      <c r="AS621" s="32" t="str">
        <f t="shared" si="599"/>
        <v/>
      </c>
      <c r="AT621" s="32" t="str">
        <f t="shared" si="596"/>
        <v/>
      </c>
      <c r="AU621" s="32" t="str">
        <f t="shared" si="596"/>
        <v/>
      </c>
      <c r="AV621" s="32" t="str">
        <f t="shared" si="596"/>
        <v/>
      </c>
      <c r="AW621" s="32" t="str">
        <f t="shared" si="596"/>
        <v/>
      </c>
      <c r="AX621" s="32" t="str">
        <f t="shared" si="596"/>
        <v/>
      </c>
      <c r="AZ621" s="17" t="str">
        <f t="shared" si="600"/>
        <v/>
      </c>
      <c r="BA621" s="17" t="str">
        <f t="shared" si="600"/>
        <v/>
      </c>
      <c r="BB621" s="17" t="str">
        <f t="shared" si="600"/>
        <v/>
      </c>
      <c r="BC621" s="17" t="str">
        <f t="shared" si="600"/>
        <v/>
      </c>
      <c r="BD621" s="17" t="str">
        <f t="shared" si="600"/>
        <v/>
      </c>
      <c r="BE621" s="17" t="str">
        <f t="shared" si="597"/>
        <v/>
      </c>
      <c r="BF621" s="17" t="str">
        <f t="shared" si="597"/>
        <v/>
      </c>
      <c r="BG621" s="17" t="str">
        <f t="shared" si="597"/>
        <v/>
      </c>
      <c r="BH621" s="17" t="str">
        <f t="shared" si="597"/>
        <v/>
      </c>
      <c r="BI621" s="17" t="str">
        <f t="shared" si="597"/>
        <v/>
      </c>
    </row>
    <row r="622" spans="1:61" s="13" customFormat="1" ht="23.25" customHeight="1" x14ac:dyDescent="0.2">
      <c r="A622" s="1">
        <f ca="1">IF(COUNTIF($D623:$L629," ")=70,"",MAX($A$1:A621)+1)</f>
        <v>622</v>
      </c>
      <c r="B622" s="2" t="str">
        <f>IF($C622="","",$C622)</f>
        <v>Фадеев С.А.</v>
      </c>
      <c r="C622" s="3" t="str">
        <f>IF(ISERROR(VLOOKUP((ROW()-1)/9+1,'[1]Преподавательский состав'!$A$2:$B$181,2,FALSE)),"",VLOOKUP((ROW()-1)/9+1,'[1]Преподавательский состав'!$A$2:$B$181,2,FALSE))</f>
        <v>Фадеев С.А.</v>
      </c>
      <c r="D622" s="3" t="str">
        <f>IF($C622="","",T(" 8.00"))</f>
        <v xml:space="preserve"> 8.00</v>
      </c>
      <c r="E622" s="3" t="str">
        <f>IF($C622="","",T(" 9.40"))</f>
        <v xml:space="preserve"> 9.40</v>
      </c>
      <c r="F622" s="3" t="str">
        <f>IF($C622="","",T("11.20"))</f>
        <v>11.20</v>
      </c>
      <c r="G622" s="3" t="str">
        <f>IF($C622="","",T(""))</f>
        <v/>
      </c>
      <c r="H622" s="3" t="str">
        <f>IF($C622="","",T("13.30"))</f>
        <v>13.30</v>
      </c>
      <c r="I622" s="3" t="str">
        <f>IF($C622="","",T("15.10"))</f>
        <v>15.10</v>
      </c>
      <c r="J622" s="3" t="str">
        <f>IF($C622="","",T("17.00"))</f>
        <v>17.00</v>
      </c>
      <c r="K622" s="3" t="str">
        <f>IF($C622="","",T("18.40"))</f>
        <v>18.40</v>
      </c>
      <c r="L622" s="3"/>
      <c r="M622" s="25"/>
      <c r="O622" s="16"/>
      <c r="P622" s="16"/>
      <c r="R622" s="30"/>
      <c r="S622" s="30"/>
      <c r="T622" s="30"/>
      <c r="U622" s="30"/>
      <c r="V622" s="30"/>
      <c r="W622" s="30"/>
      <c r="X622" s="30"/>
      <c r="Y622" s="30"/>
      <c r="Z622" s="30"/>
      <c r="AA622" s="30"/>
      <c r="AB622" s="30"/>
      <c r="AD622" s="31"/>
      <c r="AE622" s="31"/>
      <c r="AF622" s="31"/>
      <c r="AG622" s="31"/>
      <c r="AH622" s="31"/>
      <c r="AI622" s="31"/>
      <c r="AJ622" s="31"/>
      <c r="AK622" s="31"/>
      <c r="AL622" s="31"/>
      <c r="AM622" s="31"/>
      <c r="AN622" s="32" t="str">
        <f t="shared" si="581"/>
        <v/>
      </c>
      <c r="AO622" s="32" t="str">
        <f t="shared" si="599"/>
        <v/>
      </c>
      <c r="AP622" s="32" t="str">
        <f t="shared" si="599"/>
        <v/>
      </c>
      <c r="AQ622" s="32" t="str">
        <f t="shared" si="599"/>
        <v/>
      </c>
      <c r="AR622" s="32" t="str">
        <f t="shared" si="599"/>
        <v/>
      </c>
      <c r="AS622" s="32" t="str">
        <f t="shared" si="599"/>
        <v/>
      </c>
      <c r="AT622" s="32" t="str">
        <f t="shared" si="596"/>
        <v/>
      </c>
      <c r="AU622" s="32" t="str">
        <f t="shared" si="596"/>
        <v/>
      </c>
      <c r="AV622" s="32" t="str">
        <f t="shared" si="596"/>
        <v/>
      </c>
      <c r="AW622" s="32" t="str">
        <f t="shared" si="596"/>
        <v/>
      </c>
      <c r="AX622" s="32" t="str">
        <f t="shared" si="596"/>
        <v/>
      </c>
      <c r="AZ622" s="17" t="str">
        <f t="shared" si="600"/>
        <v/>
      </c>
      <c r="BA622" s="17" t="str">
        <f t="shared" si="600"/>
        <v/>
      </c>
      <c r="BB622" s="17" t="str">
        <f t="shared" si="600"/>
        <v/>
      </c>
      <c r="BC622" s="17" t="str">
        <f t="shared" si="600"/>
        <v/>
      </c>
      <c r="BD622" s="17" t="str">
        <f t="shared" si="600"/>
        <v/>
      </c>
      <c r="BE622" s="17" t="str">
        <f t="shared" si="597"/>
        <v/>
      </c>
      <c r="BF622" s="17" t="str">
        <f t="shared" si="597"/>
        <v/>
      </c>
      <c r="BG622" s="17" t="str">
        <f t="shared" si="597"/>
        <v/>
      </c>
      <c r="BH622" s="17" t="str">
        <f t="shared" si="597"/>
        <v/>
      </c>
      <c r="BI622" s="17" t="str">
        <f t="shared" si="597"/>
        <v/>
      </c>
    </row>
    <row r="623" spans="1:61" s="13" customFormat="1" ht="23.25" customHeight="1" x14ac:dyDescent="0.2">
      <c r="A623" s="1">
        <f ca="1">IF(COUNTIF($D623:$L623," ")=10,"",IF(VLOOKUP(MAX($A$1:A622),$A$1:C622,3,FALSE)=0,"",MAX($A$1:A622)+1))</f>
        <v>623</v>
      </c>
      <c r="B623" s="13" t="str">
        <f>$B622</f>
        <v>Фадеев С.А.</v>
      </c>
      <c r="C623" s="2" t="str">
        <f ca="1">IF($B623="","",$R$2)</f>
        <v>Пн 23.11.20</v>
      </c>
      <c r="D623" s="14" t="str">
        <f t="shared" ref="D623:K623" ca="1" si="625">IF($B623&gt;"",IF(ISERROR(SEARCH($B623,S$2))," ",MID(S$2,FIND("%курс ",S$2,FIND($B623,S$2))+6,7)&amp;"
("&amp;MID(S$2,FIND("ауд.",S$2,FIND($B623,S$2))+4,FIND("№",S$2,FIND("ауд.",S$2,FIND($B623,S$2)))-(FIND("ауд.",S$2,FIND($B623,S$2))+4))&amp;")"),"")</f>
        <v xml:space="preserve"> </v>
      </c>
      <c r="E623" s="14" t="str">
        <f t="shared" ca="1" si="625"/>
        <v xml:space="preserve"> </v>
      </c>
      <c r="F623" s="14" t="str">
        <f t="shared" ca="1" si="625"/>
        <v>С -9 -1
(П-308)</v>
      </c>
      <c r="G623" s="14" t="str">
        <f t="shared" ca="1" si="625"/>
        <v xml:space="preserve"> </v>
      </c>
      <c r="H623" s="14" t="str">
        <f t="shared" ca="1" si="625"/>
        <v xml:space="preserve"> </v>
      </c>
      <c r="I623" s="14" t="str">
        <f t="shared" ca="1" si="625"/>
        <v>СА-11-1
(П-308)</v>
      </c>
      <c r="J623" s="14" t="str">
        <f t="shared" ca="1" si="625"/>
        <v>СА-11-1
(П-308)</v>
      </c>
      <c r="K623" s="14" t="str">
        <f t="shared" ca="1" si="625"/>
        <v xml:space="preserve"> </v>
      </c>
      <c r="L623" s="14"/>
      <c r="M623" s="25"/>
      <c r="O623" s="16"/>
      <c r="P623" s="16"/>
      <c r="R623" s="30"/>
      <c r="S623" s="30"/>
      <c r="T623" s="30"/>
      <c r="U623" s="30"/>
      <c r="V623" s="30"/>
      <c r="W623" s="30"/>
      <c r="X623" s="30"/>
      <c r="Y623" s="30"/>
      <c r="Z623" s="30"/>
      <c r="AA623" s="30"/>
      <c r="AB623" s="30"/>
      <c r="AD623" s="31" t="str">
        <f t="shared" ref="AD623:AJ629" ca="1" si="626">IF(D623=" ","",IF(D623="","",CONCATENATE($C623," ",D$1," ",MID(D623,10,5))))</f>
        <v/>
      </c>
      <c r="AE623" s="31" t="str">
        <f t="shared" ca="1" si="626"/>
        <v/>
      </c>
      <c r="AF623" s="31" t="str">
        <f t="shared" ca="1" si="626"/>
        <v>Пн 23.11.20 11.20 П-308</v>
      </c>
      <c r="AG623" s="31" t="str">
        <f t="shared" ca="1" si="626"/>
        <v/>
      </c>
      <c r="AH623" s="31" t="str">
        <f t="shared" ca="1" si="626"/>
        <v/>
      </c>
      <c r="AI623" s="31" t="str">
        <f t="shared" ca="1" si="626"/>
        <v>Пн 23.11.20 15.10 П-308</v>
      </c>
      <c r="AJ623" s="31" t="str">
        <f t="shared" ca="1" si="626"/>
        <v>Пн 23.11.20 17.00 П-308</v>
      </c>
      <c r="AK623" s="31" t="e">
        <f>IF(#REF!=" ","",IF(#REF!="","",CONCATENATE($C623," ",#REF!," ",MID(#REF!,10,5))))</f>
        <v>#REF!</v>
      </c>
      <c r="AL623" s="31" t="str">
        <f t="shared" ca="1" si="583"/>
        <v/>
      </c>
      <c r="AM623" s="31" t="str">
        <f t="shared" si="583"/>
        <v/>
      </c>
      <c r="AN623" s="32" t="str">
        <f t="shared" ca="1" si="581"/>
        <v>Фадеев</v>
      </c>
      <c r="AO623" s="32" t="str">
        <f t="shared" ca="1" si="599"/>
        <v/>
      </c>
      <c r="AP623" s="32" t="str">
        <f t="shared" ca="1" si="599"/>
        <v/>
      </c>
      <c r="AQ623" s="32" t="str">
        <f t="shared" ca="1" si="599"/>
        <v>Пн 23.11.20 11.20 П-308 Фадеев</v>
      </c>
      <c r="AR623" s="32" t="str">
        <f t="shared" ca="1" si="599"/>
        <v/>
      </c>
      <c r="AS623" s="32" t="str">
        <f t="shared" ca="1" si="599"/>
        <v/>
      </c>
      <c r="AT623" s="32" t="str">
        <f t="shared" ca="1" si="596"/>
        <v>Пн 23.11.20 15.10 П-308 Фадеев</v>
      </c>
      <c r="AU623" s="32" t="str">
        <f t="shared" ca="1" si="596"/>
        <v>Пн 23.11.20 17.00 П-308 Фадеев</v>
      </c>
      <c r="AV623" s="32" t="e">
        <f t="shared" si="596"/>
        <v>#REF!</v>
      </c>
      <c r="AW623" s="32" t="str">
        <f t="shared" ca="1" si="596"/>
        <v/>
      </c>
      <c r="AX623" s="32" t="str">
        <f t="shared" si="596"/>
        <v/>
      </c>
      <c r="AZ623" s="17" t="str">
        <f t="shared" ca="1" si="600"/>
        <v/>
      </c>
      <c r="BA623" s="17" t="str">
        <f t="shared" ca="1" si="600"/>
        <v/>
      </c>
      <c r="BB623" s="17">
        <f t="shared" ca="1" si="600"/>
        <v>623</v>
      </c>
      <c r="BC623" s="17" t="str">
        <f t="shared" ca="1" si="600"/>
        <v/>
      </c>
      <c r="BD623" s="17" t="str">
        <f t="shared" ca="1" si="600"/>
        <v/>
      </c>
      <c r="BE623" s="17">
        <f t="shared" ca="1" si="597"/>
        <v>623</v>
      </c>
      <c r="BF623" s="17">
        <f t="shared" ca="1" si="597"/>
        <v>623</v>
      </c>
      <c r="BG623" s="17" t="e">
        <f t="shared" si="597"/>
        <v>#REF!</v>
      </c>
      <c r="BH623" s="17" t="str">
        <f t="shared" ca="1" si="597"/>
        <v/>
      </c>
      <c r="BI623" s="17" t="str">
        <f t="shared" si="597"/>
        <v/>
      </c>
    </row>
    <row r="624" spans="1:61" s="13" customFormat="1" ht="23.25" customHeight="1" x14ac:dyDescent="0.2">
      <c r="A624" s="1">
        <f ca="1">IF(COUNTIF($D624:$L624," ")=10,"",IF(VLOOKUP(MAX($A$1:A623),$A$1:C623,3,FALSE)=0,"",MAX($A$1:A623)+1))</f>
        <v>624</v>
      </c>
      <c r="B624" s="13" t="str">
        <f>$B622</f>
        <v>Фадеев С.А.</v>
      </c>
      <c r="C624" s="2" t="str">
        <f ca="1">IF($B624="","",$R$3)</f>
        <v>Вт 24.11.20</v>
      </c>
      <c r="D624" s="14" t="str">
        <f t="shared" ref="D624:K624" ca="1" si="627">IF($B624&gt;"",IF(ISERROR(SEARCH($B624,S$3))," ",MID(S$3,FIND("%курс ",S$3,FIND($B624,S$3))+6,7)&amp;"
("&amp;MID(S$3,FIND("ауд.",S$3,FIND($B624,S$3))+4,FIND("№",S$3,FIND("ауд.",S$3,FIND($B624,S$3)))-(FIND("ауд.",S$3,FIND($B624,S$3))+4))&amp;")"),"")</f>
        <v xml:space="preserve"> </v>
      </c>
      <c r="E624" s="14" t="str">
        <f t="shared" ca="1" si="627"/>
        <v xml:space="preserve"> </v>
      </c>
      <c r="F624" s="14" t="str">
        <f t="shared" ca="1" si="627"/>
        <v xml:space="preserve"> </v>
      </c>
      <c r="G624" s="14" t="str">
        <f t="shared" ca="1" si="627"/>
        <v xml:space="preserve"> </v>
      </c>
      <c r="H624" s="14" t="str">
        <f t="shared" ca="1" si="627"/>
        <v xml:space="preserve"> </v>
      </c>
      <c r="I624" s="14" t="str">
        <f t="shared" ca="1" si="627"/>
        <v xml:space="preserve"> </v>
      </c>
      <c r="J624" s="14" t="str">
        <f t="shared" ca="1" si="627"/>
        <v>С -9 -2
(ДОТ)</v>
      </c>
      <c r="K624" s="14" t="str">
        <f t="shared" ca="1" si="627"/>
        <v>СА -9-2
(ДОТ)</v>
      </c>
      <c r="L624" s="14"/>
      <c r="M624" s="25"/>
      <c r="O624" s="16"/>
      <c r="P624" s="16"/>
      <c r="R624" s="30"/>
      <c r="S624" s="30"/>
      <c r="T624" s="30"/>
      <c r="U624" s="30"/>
      <c r="V624" s="30"/>
      <c r="W624" s="30"/>
      <c r="X624" s="30"/>
      <c r="Y624" s="30"/>
      <c r="Z624" s="30"/>
      <c r="AA624" s="30"/>
      <c r="AB624" s="30"/>
      <c r="AD624" s="31" t="str">
        <f t="shared" ca="1" si="626"/>
        <v/>
      </c>
      <c r="AE624" s="31" t="str">
        <f t="shared" ca="1" si="626"/>
        <v/>
      </c>
      <c r="AF624" s="31" t="str">
        <f t="shared" ca="1" si="626"/>
        <v/>
      </c>
      <c r="AG624" s="31" t="str">
        <f t="shared" ca="1" si="626"/>
        <v/>
      </c>
      <c r="AH624" s="31" t="str">
        <f t="shared" ca="1" si="626"/>
        <v/>
      </c>
      <c r="AI624" s="31" t="str">
        <f t="shared" ca="1" si="626"/>
        <v/>
      </c>
      <c r="AJ624" s="31" t="str">
        <f t="shared" ca="1" si="626"/>
        <v>Вт 24.11.20 17.00 ДОТ)</v>
      </c>
      <c r="AK624" s="31" t="e">
        <f>IF(#REF!=" ","",IF(#REF!="","",CONCATENATE($C624," ",#REF!," ",MID(#REF!,10,5))))</f>
        <v>#REF!</v>
      </c>
      <c r="AL624" s="31" t="str">
        <f t="shared" ca="1" si="583"/>
        <v>Вт 24.11.20 18.40 ДОТ)</v>
      </c>
      <c r="AM624" s="31" t="str">
        <f t="shared" si="583"/>
        <v/>
      </c>
      <c r="AN624" s="32" t="str">
        <f t="shared" ca="1" si="581"/>
        <v>Фадеев</v>
      </c>
      <c r="AO624" s="32" t="str">
        <f t="shared" ca="1" si="599"/>
        <v/>
      </c>
      <c r="AP624" s="32" t="str">
        <f t="shared" ca="1" si="599"/>
        <v/>
      </c>
      <c r="AQ624" s="32" t="str">
        <f t="shared" ca="1" si="599"/>
        <v/>
      </c>
      <c r="AR624" s="32" t="str">
        <f t="shared" ca="1" si="599"/>
        <v/>
      </c>
      <c r="AS624" s="32" t="str">
        <f t="shared" ca="1" si="599"/>
        <v/>
      </c>
      <c r="AT624" s="32" t="str">
        <f t="shared" ca="1" si="596"/>
        <v/>
      </c>
      <c r="AU624" s="32" t="str">
        <f t="shared" ca="1" si="596"/>
        <v>Вт 24.11.20 17.00 ДОТ) Фадеев</v>
      </c>
      <c r="AV624" s="32" t="e">
        <f t="shared" si="596"/>
        <v>#REF!</v>
      </c>
      <c r="AW624" s="32" t="str">
        <f t="shared" ca="1" si="596"/>
        <v>Вт 24.11.20 18.40 ДОТ) Фадеев</v>
      </c>
      <c r="AX624" s="32" t="str">
        <f t="shared" si="596"/>
        <v/>
      </c>
      <c r="AZ624" s="17" t="str">
        <f t="shared" ca="1" si="600"/>
        <v/>
      </c>
      <c r="BA624" s="17" t="str">
        <f t="shared" ca="1" si="600"/>
        <v/>
      </c>
      <c r="BB624" s="17" t="str">
        <f t="shared" ca="1" si="600"/>
        <v/>
      </c>
      <c r="BC624" s="17" t="str">
        <f t="shared" ca="1" si="600"/>
        <v/>
      </c>
      <c r="BD624" s="17" t="str">
        <f t="shared" ca="1" si="600"/>
        <v/>
      </c>
      <c r="BE624" s="17" t="str">
        <f t="shared" ca="1" si="597"/>
        <v/>
      </c>
      <c r="BF624" s="17">
        <f t="shared" ca="1" si="597"/>
        <v>624</v>
      </c>
      <c r="BG624" s="17" t="e">
        <f t="shared" si="597"/>
        <v>#REF!</v>
      </c>
      <c r="BH624" s="17">
        <f t="shared" ca="1" si="597"/>
        <v>624</v>
      </c>
      <c r="BI624" s="17" t="str">
        <f t="shared" si="597"/>
        <v/>
      </c>
    </row>
    <row r="625" spans="1:61" s="13" customFormat="1" ht="23.25" customHeight="1" x14ac:dyDescent="0.2">
      <c r="A625" s="1">
        <f ca="1">IF(COUNTIF($D625:$L625," ")=10,"",IF(VLOOKUP(MAX($A$1:A624),$A$1:C624,3,FALSE)=0,"",MAX($A$1:A624)+1))</f>
        <v>625</v>
      </c>
      <c r="B625" s="13" t="str">
        <f>$B622</f>
        <v>Фадеев С.А.</v>
      </c>
      <c r="C625" s="2" t="str">
        <f ca="1">IF($B625="","",$R$4)</f>
        <v>Ср 25.11.20</v>
      </c>
      <c r="D625" s="14" t="str">
        <f t="shared" ref="D625:K625" ca="1" si="628">IF($B625&gt;"",IF(ISERROR(SEARCH($B625,S$4))," ",MID(S$4,FIND("%курс ",S$4,FIND($B625,S$4))+6,7)&amp;"
("&amp;MID(S$4,FIND("ауд.",S$4,FIND($B625,S$4))+4,FIND("№",S$4,FIND("ауд.",S$4,FIND($B625,S$4)))-(FIND("ауд.",S$4,FIND($B625,S$4))+4))&amp;")"),"")</f>
        <v xml:space="preserve"> </v>
      </c>
      <c r="E625" s="14" t="str">
        <f t="shared" ca="1" si="628"/>
        <v xml:space="preserve"> </v>
      </c>
      <c r="F625" s="14" t="str">
        <f t="shared" ca="1" si="628"/>
        <v>С -9 -1
(П-308)</v>
      </c>
      <c r="G625" s="14" t="str">
        <f t="shared" ca="1" si="628"/>
        <v xml:space="preserve"> </v>
      </c>
      <c r="H625" s="14" t="str">
        <f t="shared" ca="1" si="628"/>
        <v xml:space="preserve"> </v>
      </c>
      <c r="I625" s="14" t="str">
        <f t="shared" ca="1" si="628"/>
        <v>СА-11-1
(П-308)</v>
      </c>
      <c r="J625" s="14" t="str">
        <f t="shared" ca="1" si="628"/>
        <v>СА -9-2
(ДОТ)</v>
      </c>
      <c r="K625" s="14" t="str">
        <f t="shared" ca="1" si="628"/>
        <v>С -9 -2
(ДОТ)</v>
      </c>
      <c r="L625" s="14"/>
      <c r="M625" s="25"/>
      <c r="O625" s="16"/>
      <c r="P625" s="16"/>
      <c r="R625" s="30"/>
      <c r="S625" s="30"/>
      <c r="T625" s="30"/>
      <c r="U625" s="30"/>
      <c r="V625" s="30"/>
      <c r="W625" s="30"/>
      <c r="X625" s="30"/>
      <c r="Y625" s="30"/>
      <c r="Z625" s="30"/>
      <c r="AA625" s="30"/>
      <c r="AB625" s="30"/>
      <c r="AD625" s="31" t="str">
        <f t="shared" ca="1" si="626"/>
        <v/>
      </c>
      <c r="AE625" s="31" t="str">
        <f t="shared" ca="1" si="626"/>
        <v/>
      </c>
      <c r="AF625" s="31" t="str">
        <f t="shared" ca="1" si="626"/>
        <v>Ср 25.11.20 11.20 П-308</v>
      </c>
      <c r="AG625" s="31" t="str">
        <f t="shared" ca="1" si="626"/>
        <v/>
      </c>
      <c r="AH625" s="31" t="str">
        <f t="shared" ca="1" si="626"/>
        <v/>
      </c>
      <c r="AI625" s="31" t="str">
        <f t="shared" ca="1" si="626"/>
        <v>Ср 25.11.20 15.10 П-308</v>
      </c>
      <c r="AJ625" s="31" t="str">
        <f t="shared" ca="1" si="626"/>
        <v>Ср 25.11.20 17.00 ДОТ)</v>
      </c>
      <c r="AK625" s="31" t="e">
        <f>IF(#REF!=" ","",IF(#REF!="","",CONCATENATE($C625," ",#REF!," ",MID(#REF!,10,5))))</f>
        <v>#REF!</v>
      </c>
      <c r="AL625" s="31" t="str">
        <f t="shared" ca="1" si="583"/>
        <v>Ср 25.11.20 18.40 ДОТ)</v>
      </c>
      <c r="AM625" s="31" t="str">
        <f t="shared" si="583"/>
        <v/>
      </c>
      <c r="AN625" s="32" t="str">
        <f t="shared" ca="1" si="581"/>
        <v>Фадеев</v>
      </c>
      <c r="AO625" s="32" t="str">
        <f t="shared" ca="1" si="599"/>
        <v/>
      </c>
      <c r="AP625" s="32" t="str">
        <f t="shared" ca="1" si="599"/>
        <v/>
      </c>
      <c r="AQ625" s="32" t="str">
        <f t="shared" ca="1" si="599"/>
        <v>Ср 25.11.20 11.20 П-308 Фадеев</v>
      </c>
      <c r="AR625" s="32" t="str">
        <f t="shared" ca="1" si="599"/>
        <v/>
      </c>
      <c r="AS625" s="32" t="str">
        <f t="shared" ca="1" si="599"/>
        <v/>
      </c>
      <c r="AT625" s="32" t="str">
        <f t="shared" ca="1" si="596"/>
        <v>Ср 25.11.20 15.10 П-308 Фадеев</v>
      </c>
      <c r="AU625" s="32" t="str">
        <f t="shared" ca="1" si="596"/>
        <v>Ср 25.11.20 17.00 ДОТ) Фадеев</v>
      </c>
      <c r="AV625" s="32" t="e">
        <f t="shared" si="596"/>
        <v>#REF!</v>
      </c>
      <c r="AW625" s="32" t="str">
        <f t="shared" ca="1" si="596"/>
        <v>Ср 25.11.20 18.40 ДОТ) Фадеев</v>
      </c>
      <c r="AX625" s="32" t="str">
        <f t="shared" si="596"/>
        <v/>
      </c>
      <c r="AZ625" s="17" t="str">
        <f t="shared" ca="1" si="600"/>
        <v/>
      </c>
      <c r="BA625" s="17" t="str">
        <f t="shared" ca="1" si="600"/>
        <v/>
      </c>
      <c r="BB625" s="17">
        <f t="shared" ca="1" si="600"/>
        <v>625</v>
      </c>
      <c r="BC625" s="17" t="str">
        <f t="shared" ca="1" si="600"/>
        <v/>
      </c>
      <c r="BD625" s="17" t="str">
        <f t="shared" ca="1" si="600"/>
        <v/>
      </c>
      <c r="BE625" s="17">
        <f t="shared" ca="1" si="597"/>
        <v>625</v>
      </c>
      <c r="BF625" s="17">
        <f t="shared" ca="1" si="597"/>
        <v>625</v>
      </c>
      <c r="BG625" s="17" t="e">
        <f t="shared" si="597"/>
        <v>#REF!</v>
      </c>
      <c r="BH625" s="17">
        <f t="shared" ca="1" si="597"/>
        <v>625</v>
      </c>
      <c r="BI625" s="17" t="str">
        <f t="shared" si="597"/>
        <v/>
      </c>
    </row>
    <row r="626" spans="1:61" s="13" customFormat="1" ht="23.25" customHeight="1" x14ac:dyDescent="0.2">
      <c r="A626" s="1">
        <f ca="1">IF(COUNTIF($D626:$L626," ")=10,"",IF(VLOOKUP(MAX($A$1:A625),$A$1:C625,3,FALSE)=0,"",MAX($A$1:A625)+1))</f>
        <v>626</v>
      </c>
      <c r="B626" s="13" t="str">
        <f>$B622</f>
        <v>Фадеев С.А.</v>
      </c>
      <c r="C626" s="2" t="str">
        <f ca="1">IF($B626="","",$R$5)</f>
        <v>Чт 26.11.20</v>
      </c>
      <c r="D626" s="23" t="str">
        <f t="shared" ref="D626:K626" ca="1" si="629">IF($B626&gt;"",IF(ISERROR(SEARCH($B626,S$5))," ",MID(S$5,FIND("%курс ",S$5,FIND($B626,S$5))+6,7)&amp;"
("&amp;MID(S$5,FIND("ауд.",S$5,FIND($B626,S$5))+4,FIND("№",S$5,FIND("ауд.",S$5,FIND($B626,S$5)))-(FIND("ауд.",S$5,FIND($B626,S$5))+4))&amp;")"),"")</f>
        <v>С -9 -1
(П-308)</v>
      </c>
      <c r="E626" s="23" t="str">
        <f t="shared" ca="1" si="629"/>
        <v xml:space="preserve"> </v>
      </c>
      <c r="F626" s="23" t="str">
        <f t="shared" ca="1" si="629"/>
        <v xml:space="preserve"> </v>
      </c>
      <c r="G626" s="23" t="str">
        <f t="shared" ca="1" si="629"/>
        <v xml:space="preserve"> </v>
      </c>
      <c r="H626" s="23" t="str">
        <f t="shared" ca="1" si="629"/>
        <v>С -9 -2
(ДОТ)</v>
      </c>
      <c r="I626" s="23" t="str">
        <f t="shared" ca="1" si="629"/>
        <v>С -11-1
(П-308)</v>
      </c>
      <c r="J626" s="23" t="str">
        <f t="shared" ca="1" si="629"/>
        <v>С -11-1
(П-308)</v>
      </c>
      <c r="K626" s="23" t="str">
        <f t="shared" ca="1" si="629"/>
        <v>С -11-1
(П-308)</v>
      </c>
      <c r="L626" s="23"/>
      <c r="M626" s="17"/>
      <c r="O626" s="16"/>
      <c r="P626" s="16"/>
      <c r="R626" s="30"/>
      <c r="S626" s="30"/>
      <c r="T626" s="30"/>
      <c r="U626" s="30"/>
      <c r="V626" s="30"/>
      <c r="W626" s="30"/>
      <c r="X626" s="30"/>
      <c r="Y626" s="30"/>
      <c r="Z626" s="30"/>
      <c r="AA626" s="30"/>
      <c r="AB626" s="30"/>
      <c r="AD626" s="31" t="str">
        <f t="shared" ca="1" si="626"/>
        <v>Чт 26.11.20  8.00 П-308</v>
      </c>
      <c r="AE626" s="31" t="str">
        <f t="shared" ca="1" si="626"/>
        <v/>
      </c>
      <c r="AF626" s="31" t="str">
        <f t="shared" ca="1" si="626"/>
        <v/>
      </c>
      <c r="AG626" s="31" t="str">
        <f t="shared" ca="1" si="626"/>
        <v/>
      </c>
      <c r="AH626" s="31" t="str">
        <f t="shared" ca="1" si="626"/>
        <v>Чт 26.11.20 13.30 ДОТ)</v>
      </c>
      <c r="AI626" s="31" t="str">
        <f t="shared" ca="1" si="626"/>
        <v>Чт 26.11.20 15.10 П-308</v>
      </c>
      <c r="AJ626" s="31" t="str">
        <f t="shared" ca="1" si="626"/>
        <v>Чт 26.11.20 17.00 П-308</v>
      </c>
      <c r="AK626" s="31" t="e">
        <f>IF(#REF!=" ","",IF(#REF!="","",CONCATENATE($C626," ",#REF!," ",MID(#REF!,10,5))))</f>
        <v>#REF!</v>
      </c>
      <c r="AL626" s="31" t="str">
        <f t="shared" ca="1" si="583"/>
        <v>Чт 26.11.20 18.40 П-308</v>
      </c>
      <c r="AM626" s="31" t="str">
        <f t="shared" si="583"/>
        <v/>
      </c>
      <c r="AN626" s="32" t="str">
        <f t="shared" ca="1" si="581"/>
        <v>Фадеев</v>
      </c>
      <c r="AO626" s="32" t="str">
        <f t="shared" ca="1" si="599"/>
        <v>Чт 26.11.20  8.00 П-308 Фадеев</v>
      </c>
      <c r="AP626" s="32" t="str">
        <f t="shared" ca="1" si="599"/>
        <v/>
      </c>
      <c r="AQ626" s="32" t="str">
        <f t="shared" ca="1" si="599"/>
        <v/>
      </c>
      <c r="AR626" s="32" t="str">
        <f t="shared" ca="1" si="599"/>
        <v/>
      </c>
      <c r="AS626" s="32" t="str">
        <f t="shared" ca="1" si="599"/>
        <v>Чт 26.11.20 13.30 ДОТ) Фадеев</v>
      </c>
      <c r="AT626" s="32" t="str">
        <f t="shared" ca="1" si="596"/>
        <v>Чт 26.11.20 15.10 П-308 Фадеев</v>
      </c>
      <c r="AU626" s="32" t="str">
        <f t="shared" ca="1" si="596"/>
        <v>Чт 26.11.20 17.00 П-308 Фадеев</v>
      </c>
      <c r="AV626" s="32" t="e">
        <f t="shared" si="596"/>
        <v>#REF!</v>
      </c>
      <c r="AW626" s="32" t="str">
        <f t="shared" ca="1" si="596"/>
        <v>Чт 26.11.20 18.40 П-308 Фадеев</v>
      </c>
      <c r="AX626" s="32" t="str">
        <f t="shared" si="596"/>
        <v/>
      </c>
      <c r="AZ626" s="17">
        <f t="shared" ca="1" si="600"/>
        <v>626</v>
      </c>
      <c r="BA626" s="17" t="str">
        <f t="shared" ca="1" si="600"/>
        <v/>
      </c>
      <c r="BB626" s="17" t="str">
        <f t="shared" ca="1" si="600"/>
        <v/>
      </c>
      <c r="BC626" s="17" t="str">
        <f t="shared" ca="1" si="600"/>
        <v/>
      </c>
      <c r="BD626" s="17">
        <f t="shared" ca="1" si="600"/>
        <v>626</v>
      </c>
      <c r="BE626" s="17">
        <f t="shared" ca="1" si="597"/>
        <v>626</v>
      </c>
      <c r="BF626" s="17">
        <f t="shared" ca="1" si="597"/>
        <v>626</v>
      </c>
      <c r="BG626" s="17" t="e">
        <f t="shared" si="597"/>
        <v>#REF!</v>
      </c>
      <c r="BH626" s="17">
        <f t="shared" ca="1" si="597"/>
        <v>626</v>
      </c>
      <c r="BI626" s="17" t="str">
        <f t="shared" si="597"/>
        <v/>
      </c>
    </row>
    <row r="627" spans="1:61" s="13" customFormat="1" ht="23.25" customHeight="1" x14ac:dyDescent="0.2">
      <c r="A627" s="1">
        <f ca="1">IF(COUNTIF($D627:$L627," ")=10,"",IF(VLOOKUP(MAX($A$1:A626),$A$1:C626,3,FALSE)=0,"",MAX($A$1:A626)+1))</f>
        <v>627</v>
      </c>
      <c r="B627" s="13" t="str">
        <f>$B622</f>
        <v>Фадеев С.А.</v>
      </c>
      <c r="C627" s="2" t="str">
        <f ca="1">IF($B627="","",$R$6)</f>
        <v>Пт 27.11.20</v>
      </c>
      <c r="D627" s="23" t="str">
        <f t="shared" ref="D627:K627" ca="1" si="630">IF($B627&gt;"",IF(ISERROR(SEARCH($B627,S$6))," ",MID(S$6,FIND("%курс ",S$6,FIND($B627,S$6))+6,7)&amp;"
("&amp;MID(S$6,FIND("ауд.",S$6,FIND($B627,S$6))+4,FIND("№",S$6,FIND("ауд.",S$6,FIND($B627,S$6)))-(FIND("ауд.",S$6,FIND($B627,S$6))+4))&amp;")"),"")</f>
        <v xml:space="preserve"> </v>
      </c>
      <c r="E627" s="23" t="str">
        <f t="shared" ca="1" si="630"/>
        <v>С -9 -1
(П-308)</v>
      </c>
      <c r="F627" s="23" t="str">
        <f t="shared" ca="1" si="630"/>
        <v xml:space="preserve"> </v>
      </c>
      <c r="G627" s="23" t="str">
        <f t="shared" ca="1" si="630"/>
        <v xml:space="preserve"> </v>
      </c>
      <c r="H627" s="23" t="str">
        <f t="shared" ca="1" si="630"/>
        <v xml:space="preserve"> </v>
      </c>
      <c r="I627" s="23" t="str">
        <f t="shared" ca="1" si="630"/>
        <v>СА-11-1
(П-308)</v>
      </c>
      <c r="J627" s="23" t="str">
        <f t="shared" ca="1" si="630"/>
        <v>С -11-1
(П-308)</v>
      </c>
      <c r="K627" s="23" t="str">
        <f t="shared" ca="1" si="630"/>
        <v>С -9 -2
(ДОТ)</v>
      </c>
      <c r="L627" s="23"/>
      <c r="M627" s="25"/>
      <c r="O627" s="16"/>
      <c r="P627" s="16"/>
      <c r="R627" s="30"/>
      <c r="S627" s="30"/>
      <c r="T627" s="30"/>
      <c r="U627" s="30"/>
      <c r="V627" s="30"/>
      <c r="W627" s="30"/>
      <c r="X627" s="30"/>
      <c r="Y627" s="30"/>
      <c r="Z627" s="30"/>
      <c r="AA627" s="30"/>
      <c r="AB627" s="30"/>
      <c r="AD627" s="31" t="str">
        <f t="shared" ca="1" si="626"/>
        <v/>
      </c>
      <c r="AE627" s="31" t="str">
        <f t="shared" ca="1" si="626"/>
        <v>Пт 27.11.20  9.40 П-308</v>
      </c>
      <c r="AF627" s="31" t="str">
        <f t="shared" ca="1" si="626"/>
        <v/>
      </c>
      <c r="AG627" s="31" t="str">
        <f t="shared" ca="1" si="626"/>
        <v/>
      </c>
      <c r="AH627" s="31" t="str">
        <f t="shared" ca="1" si="626"/>
        <v/>
      </c>
      <c r="AI627" s="31" t="str">
        <f t="shared" ca="1" si="626"/>
        <v>Пт 27.11.20 15.10 П-308</v>
      </c>
      <c r="AJ627" s="31" t="str">
        <f t="shared" ca="1" si="626"/>
        <v>Пт 27.11.20 17.00 П-308</v>
      </c>
      <c r="AK627" s="31" t="e">
        <f>IF(#REF!=" ","",IF(#REF!="","",CONCATENATE($C627," ",#REF!," ",MID(#REF!,10,5))))</f>
        <v>#REF!</v>
      </c>
      <c r="AL627" s="31" t="str">
        <f t="shared" ca="1" si="583"/>
        <v>Пт 27.11.20 18.40 ДОТ)</v>
      </c>
      <c r="AM627" s="31" t="str">
        <f t="shared" si="583"/>
        <v/>
      </c>
      <c r="AN627" s="32" t="str">
        <f t="shared" ca="1" si="581"/>
        <v>Фадеев</v>
      </c>
      <c r="AO627" s="32" t="str">
        <f t="shared" ca="1" si="599"/>
        <v/>
      </c>
      <c r="AP627" s="32" t="str">
        <f t="shared" ca="1" si="599"/>
        <v>Пт 27.11.20  9.40 П-308 Фадеев</v>
      </c>
      <c r="AQ627" s="32" t="str">
        <f t="shared" ca="1" si="599"/>
        <v/>
      </c>
      <c r="AR627" s="32" t="str">
        <f t="shared" ca="1" si="599"/>
        <v/>
      </c>
      <c r="AS627" s="32" t="str">
        <f t="shared" ca="1" si="599"/>
        <v/>
      </c>
      <c r="AT627" s="32" t="str">
        <f t="shared" ca="1" si="596"/>
        <v>Пт 27.11.20 15.10 П-308 Фадеев</v>
      </c>
      <c r="AU627" s="32" t="str">
        <f t="shared" ca="1" si="596"/>
        <v>Пт 27.11.20 17.00 П-308 Фадеев</v>
      </c>
      <c r="AV627" s="32" t="e">
        <f t="shared" si="596"/>
        <v>#REF!</v>
      </c>
      <c r="AW627" s="32" t="str">
        <f t="shared" ca="1" si="596"/>
        <v>Пт 27.11.20 18.40 ДОТ) Фадеев</v>
      </c>
      <c r="AX627" s="32" t="str">
        <f t="shared" si="596"/>
        <v/>
      </c>
      <c r="AZ627" s="17" t="str">
        <f t="shared" ca="1" si="600"/>
        <v/>
      </c>
      <c r="BA627" s="17">
        <f t="shared" ca="1" si="600"/>
        <v>627</v>
      </c>
      <c r="BB627" s="17" t="str">
        <f t="shared" ca="1" si="600"/>
        <v/>
      </c>
      <c r="BC627" s="17" t="str">
        <f t="shared" ca="1" si="600"/>
        <v/>
      </c>
      <c r="BD627" s="17" t="str">
        <f t="shared" ca="1" si="600"/>
        <v/>
      </c>
      <c r="BE627" s="17">
        <f t="shared" ca="1" si="597"/>
        <v>627</v>
      </c>
      <c r="BF627" s="17">
        <f t="shared" ca="1" si="597"/>
        <v>627</v>
      </c>
      <c r="BG627" s="17" t="e">
        <f t="shared" si="597"/>
        <v>#REF!</v>
      </c>
      <c r="BH627" s="17">
        <f t="shared" ca="1" si="597"/>
        <v>627</v>
      </c>
      <c r="BI627" s="17" t="str">
        <f t="shared" si="597"/>
        <v/>
      </c>
    </row>
    <row r="628" spans="1:61" s="13" customFormat="1" ht="23.25" customHeight="1" x14ac:dyDescent="0.2">
      <c r="A628" s="1">
        <f ca="1">IF(COUNTIF($D628:$L628," ")=10,"",IF(VLOOKUP(MAX($A$1:A627),$A$1:C627,3,FALSE)=0,"",MAX($A$1:A627)+1))</f>
        <v>628</v>
      </c>
      <c r="B628" s="13" t="str">
        <f>$B622</f>
        <v>Фадеев С.А.</v>
      </c>
      <c r="C628" s="2" t="str">
        <f ca="1">IF($B628="","",$R$7)</f>
        <v>Сб 28.11.20</v>
      </c>
      <c r="D628" s="23" t="str">
        <f t="shared" ref="D628:K628" ca="1" si="631">IF($B628&gt;"",IF(ISERROR(SEARCH($B628,S$7))," ",MID(S$7,FIND("%курс ",S$7,FIND($B628,S$7))+6,7)&amp;"
("&amp;MID(S$7,FIND("ауд.",S$7,FIND($B628,S$7))+4,FIND("№",S$7,FIND("ауд.",S$7,FIND($B628,S$7)))-(FIND("ауд.",S$7,FIND($B628,S$7))+4))&amp;")"),"")</f>
        <v>С -9 -1
(П-207)</v>
      </c>
      <c r="E628" s="23" t="str">
        <f t="shared" ca="1" si="631"/>
        <v xml:space="preserve"> </v>
      </c>
      <c r="F628" s="23" t="str">
        <f t="shared" ca="1" si="631"/>
        <v xml:space="preserve"> </v>
      </c>
      <c r="G628" s="23" t="str">
        <f t="shared" ca="1" si="631"/>
        <v xml:space="preserve"> </v>
      </c>
      <c r="H628" s="23" t="str">
        <f t="shared" ca="1" si="631"/>
        <v>С -9 -2
(ДОТ)</v>
      </c>
      <c r="I628" s="23" t="str">
        <f t="shared" ca="1" si="631"/>
        <v xml:space="preserve"> </v>
      </c>
      <c r="J628" s="23" t="str">
        <f t="shared" ca="1" si="631"/>
        <v xml:space="preserve"> </v>
      </c>
      <c r="K628" s="23" t="str">
        <f t="shared" ca="1" si="631"/>
        <v xml:space="preserve"> </v>
      </c>
      <c r="L628" s="23"/>
      <c r="M628" s="25"/>
      <c r="O628" s="16"/>
      <c r="P628" s="16"/>
      <c r="R628" s="30"/>
      <c r="S628" s="30"/>
      <c r="T628" s="30"/>
      <c r="U628" s="30"/>
      <c r="V628" s="30"/>
      <c r="W628" s="30"/>
      <c r="X628" s="30"/>
      <c r="Y628" s="30"/>
      <c r="Z628" s="30"/>
      <c r="AA628" s="30"/>
      <c r="AB628" s="30"/>
      <c r="AD628" s="31" t="str">
        <f t="shared" ca="1" si="626"/>
        <v>Сб 28.11.20  8.00 П-207</v>
      </c>
      <c r="AE628" s="31" t="str">
        <f t="shared" ca="1" si="626"/>
        <v/>
      </c>
      <c r="AF628" s="31" t="str">
        <f t="shared" ca="1" si="626"/>
        <v/>
      </c>
      <c r="AG628" s="31" t="str">
        <f t="shared" ca="1" si="626"/>
        <v/>
      </c>
      <c r="AH628" s="31" t="str">
        <f t="shared" ca="1" si="626"/>
        <v>Сб 28.11.20 13.30 ДОТ)</v>
      </c>
      <c r="AI628" s="31" t="str">
        <f t="shared" ca="1" si="626"/>
        <v/>
      </c>
      <c r="AJ628" s="31" t="str">
        <f t="shared" ca="1" si="626"/>
        <v/>
      </c>
      <c r="AK628" s="31" t="e">
        <f>IF(#REF!=" ","",IF(#REF!="","",CONCATENATE($C628," ",#REF!," ",MID(#REF!,10,5))))</f>
        <v>#REF!</v>
      </c>
      <c r="AL628" s="31" t="str">
        <f t="shared" ca="1" si="583"/>
        <v/>
      </c>
      <c r="AM628" s="31" t="str">
        <f t="shared" si="583"/>
        <v/>
      </c>
      <c r="AN628" s="32" t="str">
        <f t="shared" ca="1" si="581"/>
        <v>Фадеев</v>
      </c>
      <c r="AO628" s="32" t="str">
        <f t="shared" ca="1" si="599"/>
        <v>Сб 28.11.20  8.00 П-207 Фадеев</v>
      </c>
      <c r="AP628" s="32" t="str">
        <f t="shared" ca="1" si="599"/>
        <v/>
      </c>
      <c r="AQ628" s="32" t="str">
        <f t="shared" ca="1" si="599"/>
        <v/>
      </c>
      <c r="AR628" s="32" t="str">
        <f t="shared" ca="1" si="599"/>
        <v/>
      </c>
      <c r="AS628" s="32" t="str">
        <f t="shared" ca="1" si="599"/>
        <v>Сб 28.11.20 13.30 ДОТ) Фадеев</v>
      </c>
      <c r="AT628" s="32" t="str">
        <f t="shared" ca="1" si="596"/>
        <v/>
      </c>
      <c r="AU628" s="32" t="str">
        <f t="shared" ca="1" si="596"/>
        <v/>
      </c>
      <c r="AV628" s="32" t="e">
        <f t="shared" si="596"/>
        <v>#REF!</v>
      </c>
      <c r="AW628" s="32" t="str">
        <f t="shared" ca="1" si="596"/>
        <v/>
      </c>
      <c r="AX628" s="32" t="str">
        <f t="shared" si="596"/>
        <v/>
      </c>
      <c r="AZ628" s="17">
        <f t="shared" ca="1" si="600"/>
        <v>628</v>
      </c>
      <c r="BA628" s="17" t="str">
        <f t="shared" ca="1" si="600"/>
        <v/>
      </c>
      <c r="BB628" s="17" t="str">
        <f t="shared" ca="1" si="600"/>
        <v/>
      </c>
      <c r="BC628" s="17" t="str">
        <f t="shared" ca="1" si="600"/>
        <v/>
      </c>
      <c r="BD628" s="17">
        <f t="shared" ca="1" si="600"/>
        <v>628</v>
      </c>
      <c r="BE628" s="17" t="str">
        <f t="shared" ca="1" si="597"/>
        <v/>
      </c>
      <c r="BF628" s="17" t="str">
        <f t="shared" ca="1" si="597"/>
        <v/>
      </c>
      <c r="BG628" s="17" t="e">
        <f t="shared" si="597"/>
        <v>#REF!</v>
      </c>
      <c r="BH628" s="17" t="str">
        <f t="shared" ca="1" si="597"/>
        <v/>
      </c>
      <c r="BI628" s="17" t="str">
        <f t="shared" si="597"/>
        <v/>
      </c>
    </row>
    <row r="629" spans="1:61" s="13" customFormat="1" ht="23.25" customHeight="1" x14ac:dyDescent="0.2">
      <c r="A629" s="1">
        <f ca="1">IF(COUNTIF($D629:$L629," ")=10,"",IF(VLOOKUP(MAX($A$1:A628),$A$1:C628,3,FALSE)=0,"",MAX($A$1:A628)+1))</f>
        <v>629</v>
      </c>
      <c r="B629" s="13" t="str">
        <f>$B622</f>
        <v>Фадеев С.А.</v>
      </c>
      <c r="C629" s="2" t="str">
        <f ca="1">IF($B629="","",$R$8)</f>
        <v>Вс 29.11.20</v>
      </c>
      <c r="D629" s="23" t="str">
        <f t="shared" ref="D629:K629" ca="1" si="632">IF($B629&gt;"",IF(ISERROR(SEARCH($B629,S$8))," ",MID(S$8,FIND("%курс ",S$8,FIND($B629,S$8))+6,7)&amp;"
("&amp;MID(S$8,FIND("ауд.",S$8,FIND($B629,S$8))+4,FIND("№",S$8,FIND("ауд.",S$8,FIND($B629,S$8)))-(FIND("ауд.",S$8,FIND($B629,S$8))+4))&amp;")"),"")</f>
        <v xml:space="preserve"> </v>
      </c>
      <c r="E629" s="23" t="str">
        <f t="shared" ca="1" si="632"/>
        <v xml:space="preserve"> </v>
      </c>
      <c r="F629" s="23" t="str">
        <f t="shared" ca="1" si="632"/>
        <v xml:space="preserve"> </v>
      </c>
      <c r="G629" s="23" t="str">
        <f t="shared" ca="1" si="632"/>
        <v xml:space="preserve"> </v>
      </c>
      <c r="H629" s="23" t="str">
        <f t="shared" ca="1" si="632"/>
        <v xml:space="preserve"> </v>
      </c>
      <c r="I629" s="23" t="str">
        <f t="shared" ca="1" si="632"/>
        <v xml:space="preserve"> </v>
      </c>
      <c r="J629" s="23" t="str">
        <f t="shared" ca="1" si="632"/>
        <v xml:space="preserve"> </v>
      </c>
      <c r="K629" s="23" t="str">
        <f t="shared" ca="1" si="632"/>
        <v xml:space="preserve"> </v>
      </c>
      <c r="L629" s="23"/>
      <c r="M629" s="25"/>
      <c r="O629" s="16"/>
      <c r="P629" s="16"/>
      <c r="R629" s="30"/>
      <c r="S629" s="30"/>
      <c r="T629" s="30"/>
      <c r="U629" s="30"/>
      <c r="V629" s="30"/>
      <c r="W629" s="30"/>
      <c r="X629" s="30"/>
      <c r="Y629" s="30"/>
      <c r="Z629" s="30"/>
      <c r="AA629" s="30"/>
      <c r="AB629" s="30"/>
      <c r="AD629" s="31" t="str">
        <f t="shared" ca="1" si="626"/>
        <v/>
      </c>
      <c r="AE629" s="31" t="str">
        <f t="shared" ca="1" si="626"/>
        <v/>
      </c>
      <c r="AF629" s="31" t="str">
        <f t="shared" ca="1" si="626"/>
        <v/>
      </c>
      <c r="AG629" s="31" t="str">
        <f t="shared" ca="1" si="626"/>
        <v/>
      </c>
      <c r="AH629" s="31" t="str">
        <f t="shared" ca="1" si="626"/>
        <v/>
      </c>
      <c r="AI629" s="31" t="str">
        <f t="shared" ca="1" si="626"/>
        <v/>
      </c>
      <c r="AJ629" s="31" t="str">
        <f t="shared" ca="1" si="626"/>
        <v/>
      </c>
      <c r="AK629" s="31" t="e">
        <f>IF(#REF!=" ","",IF(#REF!="","",CONCATENATE($C629," ",#REF!," ",MID(#REF!,10,5))))</f>
        <v>#REF!</v>
      </c>
      <c r="AL629" s="31" t="str">
        <f t="shared" ca="1" si="583"/>
        <v/>
      </c>
      <c r="AM629" s="31" t="str">
        <f t="shared" si="583"/>
        <v/>
      </c>
      <c r="AN629" s="32" t="str">
        <f t="shared" ca="1" si="581"/>
        <v>Фадеев</v>
      </c>
      <c r="AO629" s="32" t="str">
        <f t="shared" ca="1" si="599"/>
        <v/>
      </c>
      <c r="AP629" s="32" t="str">
        <f t="shared" ca="1" si="599"/>
        <v/>
      </c>
      <c r="AQ629" s="32" t="str">
        <f t="shared" ca="1" si="599"/>
        <v/>
      </c>
      <c r="AR629" s="32" t="str">
        <f t="shared" ca="1" si="599"/>
        <v/>
      </c>
      <c r="AS629" s="32" t="str">
        <f t="shared" ca="1" si="599"/>
        <v/>
      </c>
      <c r="AT629" s="32" t="str">
        <f t="shared" ca="1" si="596"/>
        <v/>
      </c>
      <c r="AU629" s="32" t="str">
        <f t="shared" ca="1" si="596"/>
        <v/>
      </c>
      <c r="AV629" s="32" t="e">
        <f t="shared" si="596"/>
        <v>#REF!</v>
      </c>
      <c r="AW629" s="32" t="str">
        <f t="shared" ca="1" si="596"/>
        <v/>
      </c>
      <c r="AX629" s="32" t="str">
        <f t="shared" si="596"/>
        <v/>
      </c>
      <c r="AZ629" s="17" t="str">
        <f t="shared" ca="1" si="600"/>
        <v/>
      </c>
      <c r="BA629" s="17" t="str">
        <f t="shared" ca="1" si="600"/>
        <v/>
      </c>
      <c r="BB629" s="17" t="str">
        <f t="shared" ca="1" si="600"/>
        <v/>
      </c>
      <c r="BC629" s="17" t="str">
        <f t="shared" ca="1" si="600"/>
        <v/>
      </c>
      <c r="BD629" s="17" t="str">
        <f t="shared" ca="1" si="600"/>
        <v/>
      </c>
      <c r="BE629" s="17" t="str">
        <f t="shared" ca="1" si="597"/>
        <v/>
      </c>
      <c r="BF629" s="17" t="str">
        <f t="shared" ca="1" si="597"/>
        <v/>
      </c>
      <c r="BG629" s="17" t="e">
        <f t="shared" si="597"/>
        <v>#REF!</v>
      </c>
      <c r="BH629" s="17" t="str">
        <f t="shared" ca="1" si="597"/>
        <v/>
      </c>
      <c r="BI629" s="17" t="str">
        <f t="shared" si="597"/>
        <v/>
      </c>
    </row>
    <row r="630" spans="1:61" s="13" customFormat="1" ht="23.25" customHeight="1" x14ac:dyDescent="0.2">
      <c r="A630" s="1">
        <f ca="1">IF(COUNTIF($D630:$L630," ")=10,"",IF(VLOOKUP(MAX($A$1:A629),$A$1:C629,3,FALSE)=0,"",MAX($A$1:A629)+1))</f>
        <v>630</v>
      </c>
      <c r="C630" s="2"/>
      <c r="D630" s="23"/>
      <c r="E630" s="23"/>
      <c r="F630" s="23"/>
      <c r="G630" s="23"/>
      <c r="H630" s="23"/>
      <c r="I630" s="23"/>
      <c r="J630" s="23"/>
      <c r="K630" s="23"/>
      <c r="L630" s="23"/>
      <c r="M630" s="25"/>
      <c r="O630" s="16"/>
      <c r="P630" s="16"/>
      <c r="R630" s="30"/>
      <c r="S630" s="30"/>
      <c r="T630" s="30"/>
      <c r="U630" s="30"/>
      <c r="V630" s="30"/>
      <c r="W630" s="30"/>
      <c r="X630" s="30"/>
      <c r="Y630" s="30"/>
      <c r="Z630" s="30"/>
      <c r="AA630" s="30"/>
      <c r="AB630" s="30"/>
      <c r="AD630" s="31"/>
      <c r="AE630" s="31"/>
      <c r="AF630" s="31"/>
      <c r="AG630" s="31"/>
      <c r="AH630" s="31"/>
      <c r="AI630" s="31"/>
      <c r="AJ630" s="31"/>
      <c r="AK630" s="31"/>
      <c r="AL630" s="31"/>
      <c r="AM630" s="31"/>
      <c r="AN630" s="32" t="str">
        <f t="shared" si="581"/>
        <v/>
      </c>
      <c r="AO630" s="32" t="str">
        <f t="shared" si="599"/>
        <v/>
      </c>
      <c r="AP630" s="32" t="str">
        <f t="shared" si="599"/>
        <v/>
      </c>
      <c r="AQ630" s="32" t="str">
        <f t="shared" si="599"/>
        <v/>
      </c>
      <c r="AR630" s="32" t="str">
        <f t="shared" si="599"/>
        <v/>
      </c>
      <c r="AS630" s="32" t="str">
        <f t="shared" si="599"/>
        <v/>
      </c>
      <c r="AT630" s="32" t="str">
        <f t="shared" si="596"/>
        <v/>
      </c>
      <c r="AU630" s="32" t="str">
        <f t="shared" si="596"/>
        <v/>
      </c>
      <c r="AV630" s="32" t="str">
        <f t="shared" si="596"/>
        <v/>
      </c>
      <c r="AW630" s="32" t="str">
        <f t="shared" si="596"/>
        <v/>
      </c>
      <c r="AX630" s="32" t="str">
        <f t="shared" si="596"/>
        <v/>
      </c>
      <c r="AZ630" s="17" t="str">
        <f t="shared" si="600"/>
        <v/>
      </c>
      <c r="BA630" s="17" t="str">
        <f t="shared" si="600"/>
        <v/>
      </c>
      <c r="BB630" s="17" t="str">
        <f t="shared" si="600"/>
        <v/>
      </c>
      <c r="BC630" s="17" t="str">
        <f t="shared" si="600"/>
        <v/>
      </c>
      <c r="BD630" s="17" t="str">
        <f t="shared" si="600"/>
        <v/>
      </c>
      <c r="BE630" s="17" t="str">
        <f t="shared" si="597"/>
        <v/>
      </c>
      <c r="BF630" s="17" t="str">
        <f t="shared" si="597"/>
        <v/>
      </c>
      <c r="BG630" s="17" t="str">
        <f t="shared" si="597"/>
        <v/>
      </c>
      <c r="BH630" s="17" t="str">
        <f t="shared" si="597"/>
        <v/>
      </c>
      <c r="BI630" s="17" t="str">
        <f t="shared" si="597"/>
        <v/>
      </c>
    </row>
    <row r="631" spans="1:61" s="13" customFormat="1" ht="23.25" customHeight="1" x14ac:dyDescent="0.2">
      <c r="A631" s="1">
        <f ca="1">IF(COUNTIF($D632:$L638," ")=70,"",MAX($A$1:A630)+1)</f>
        <v>631</v>
      </c>
      <c r="B631" s="2" t="str">
        <f>IF($C631="","",$C631)</f>
        <v>Фокина С.В.</v>
      </c>
      <c r="C631" s="3" t="str">
        <f>IF(ISERROR(VLOOKUP((ROW()-1)/9+1,'[1]Преподавательский состав'!$A$2:$B$181,2,FALSE)),"",VLOOKUP((ROW()-1)/9+1,'[1]Преподавательский состав'!$A$2:$B$181,2,FALSE))</f>
        <v>Фокина С.В.</v>
      </c>
      <c r="D631" s="3" t="str">
        <f>IF($C631="","",T(" 8.00"))</f>
        <v xml:space="preserve"> 8.00</v>
      </c>
      <c r="E631" s="3" t="str">
        <f>IF($C631="","",T(" 9.40"))</f>
        <v xml:space="preserve"> 9.40</v>
      </c>
      <c r="F631" s="3" t="str">
        <f>IF($C631="","",T("11.20"))</f>
        <v>11.20</v>
      </c>
      <c r="G631" s="3" t="str">
        <f>IF($C631="","",T(""))</f>
        <v/>
      </c>
      <c r="H631" s="3" t="str">
        <f>IF($C631="","",T("13.30"))</f>
        <v>13.30</v>
      </c>
      <c r="I631" s="3" t="str">
        <f>IF($C631="","",T("15.10"))</f>
        <v>15.10</v>
      </c>
      <c r="J631" s="3" t="str">
        <f>IF($C631="","",T("17.00"))</f>
        <v>17.00</v>
      </c>
      <c r="K631" s="3" t="str">
        <f>IF($C631="","",T("18.40"))</f>
        <v>18.40</v>
      </c>
      <c r="L631" s="3"/>
      <c r="M631" s="25"/>
      <c r="O631" s="16"/>
      <c r="P631" s="16"/>
      <c r="R631" s="30"/>
      <c r="S631" s="30"/>
      <c r="T631" s="30"/>
      <c r="U631" s="30"/>
      <c r="V631" s="30"/>
      <c r="W631" s="30"/>
      <c r="X631" s="30"/>
      <c r="Y631" s="30"/>
      <c r="Z631" s="30"/>
      <c r="AA631" s="30"/>
      <c r="AB631" s="30"/>
      <c r="AD631" s="31"/>
      <c r="AE631" s="31"/>
      <c r="AF631" s="31"/>
      <c r="AG631" s="31"/>
      <c r="AH631" s="31"/>
      <c r="AI631" s="31"/>
      <c r="AJ631" s="31"/>
      <c r="AK631" s="31"/>
      <c r="AL631" s="31"/>
      <c r="AM631" s="31"/>
      <c r="AN631" s="32" t="str">
        <f t="shared" si="581"/>
        <v/>
      </c>
      <c r="AO631" s="32" t="str">
        <f t="shared" si="599"/>
        <v/>
      </c>
      <c r="AP631" s="32" t="str">
        <f t="shared" si="599"/>
        <v/>
      </c>
      <c r="AQ631" s="32" t="str">
        <f t="shared" si="599"/>
        <v/>
      </c>
      <c r="AR631" s="32" t="str">
        <f t="shared" si="599"/>
        <v/>
      </c>
      <c r="AS631" s="32" t="str">
        <f t="shared" si="599"/>
        <v/>
      </c>
      <c r="AT631" s="32" t="str">
        <f t="shared" si="596"/>
        <v/>
      </c>
      <c r="AU631" s="32" t="str">
        <f t="shared" si="596"/>
        <v/>
      </c>
      <c r="AV631" s="32" t="str">
        <f t="shared" si="596"/>
        <v/>
      </c>
      <c r="AW631" s="32" t="str">
        <f t="shared" si="596"/>
        <v/>
      </c>
      <c r="AX631" s="32" t="str">
        <f t="shared" si="596"/>
        <v/>
      </c>
      <c r="AZ631" s="17" t="str">
        <f t="shared" si="600"/>
        <v/>
      </c>
      <c r="BA631" s="17" t="str">
        <f t="shared" si="600"/>
        <v/>
      </c>
      <c r="BB631" s="17" t="str">
        <f t="shared" si="600"/>
        <v/>
      </c>
      <c r="BC631" s="17" t="str">
        <f t="shared" si="600"/>
        <v/>
      </c>
      <c r="BD631" s="17" t="str">
        <f t="shared" si="600"/>
        <v/>
      </c>
      <c r="BE631" s="17" t="str">
        <f t="shared" si="597"/>
        <v/>
      </c>
      <c r="BF631" s="17" t="str">
        <f t="shared" si="597"/>
        <v/>
      </c>
      <c r="BG631" s="17" t="str">
        <f t="shared" si="597"/>
        <v/>
      </c>
      <c r="BH631" s="17" t="str">
        <f t="shared" si="597"/>
        <v/>
      </c>
      <c r="BI631" s="17" t="str">
        <f t="shared" si="597"/>
        <v/>
      </c>
    </row>
    <row r="632" spans="1:61" s="13" customFormat="1" ht="23.25" customHeight="1" x14ac:dyDescent="0.2">
      <c r="A632" s="1">
        <f ca="1">IF(COUNTIF($D632:$L632," ")=10,"",IF(VLOOKUP(MAX($A$1:A631),$A$1:C631,3,FALSE)=0,"",MAX($A$1:A631)+1))</f>
        <v>632</v>
      </c>
      <c r="B632" s="13" t="str">
        <f>$B631</f>
        <v>Фокина С.В.</v>
      </c>
      <c r="C632" s="2" t="str">
        <f ca="1">IF($B632="","",$R$2)</f>
        <v>Пн 23.11.20</v>
      </c>
      <c r="D632" s="14" t="str">
        <f t="shared" ref="D632:K632" ca="1" si="633">IF($B632&gt;"",IF(ISERROR(SEARCH($B632,S$2))," ",MID(S$2,FIND("%курс ",S$2,FIND($B632,S$2))+6,7)&amp;"
("&amp;MID(S$2,FIND("ауд.",S$2,FIND($B632,S$2))+4,FIND("№",S$2,FIND("ауд.",S$2,FIND($B632,S$2)))-(FIND("ауд.",S$2,FIND($B632,S$2))+4))&amp;")"),"")</f>
        <v xml:space="preserve"> </v>
      </c>
      <c r="E632" s="14" t="str">
        <f t="shared" ca="1" si="633"/>
        <v xml:space="preserve"> </v>
      </c>
      <c r="F632" s="14" t="str">
        <f t="shared" ca="1" si="633"/>
        <v>СА -9-1
(П-410)</v>
      </c>
      <c r="G632" s="14" t="str">
        <f t="shared" ca="1" si="633"/>
        <v xml:space="preserve"> </v>
      </c>
      <c r="H632" s="14" t="str">
        <f t="shared" ca="1" si="633"/>
        <v xml:space="preserve"> </v>
      </c>
      <c r="I632" s="14" t="str">
        <f t="shared" ca="1" si="633"/>
        <v>П -11-1
(П-301)</v>
      </c>
      <c r="J632" s="14" t="str">
        <f t="shared" ca="1" si="633"/>
        <v>П -11-1
(П-102)</v>
      </c>
      <c r="K632" s="14" t="str">
        <f t="shared" ca="1" si="633"/>
        <v xml:space="preserve"> </v>
      </c>
      <c r="L632" s="14"/>
      <c r="M632" s="25"/>
      <c r="O632" s="16"/>
      <c r="P632" s="16"/>
      <c r="R632" s="30"/>
      <c r="S632" s="30"/>
      <c r="T632" s="30"/>
      <c r="U632" s="30"/>
      <c r="V632" s="30"/>
      <c r="W632" s="30"/>
      <c r="X632" s="30"/>
      <c r="Y632" s="30"/>
      <c r="Z632" s="30"/>
      <c r="AA632" s="30"/>
      <c r="AB632" s="30"/>
      <c r="AD632" s="31" t="str">
        <f t="shared" ref="AD632:AJ638" ca="1" si="634">IF(D632=" ","",IF(D632="","",CONCATENATE($C632," ",D$1," ",MID(D632,10,5))))</f>
        <v/>
      </c>
      <c r="AE632" s="31" t="str">
        <f t="shared" ca="1" si="634"/>
        <v/>
      </c>
      <c r="AF632" s="31" t="str">
        <f t="shared" ca="1" si="634"/>
        <v>Пн 23.11.20 11.20 П-410</v>
      </c>
      <c r="AG632" s="31" t="str">
        <f t="shared" ca="1" si="634"/>
        <v/>
      </c>
      <c r="AH632" s="31" t="str">
        <f t="shared" ca="1" si="634"/>
        <v/>
      </c>
      <c r="AI632" s="31" t="str">
        <f t="shared" ca="1" si="634"/>
        <v>Пн 23.11.20 15.10 П-301</v>
      </c>
      <c r="AJ632" s="31" t="str">
        <f t="shared" ca="1" si="634"/>
        <v>Пн 23.11.20 17.00 П-102</v>
      </c>
      <c r="AK632" s="31" t="e">
        <f>IF(#REF!=" ","",IF(#REF!="","",CONCATENATE($C632," ",#REF!," ",MID(#REF!,10,5))))</f>
        <v>#REF!</v>
      </c>
      <c r="AL632" s="31" t="str">
        <f t="shared" ca="1" si="583"/>
        <v/>
      </c>
      <c r="AM632" s="31" t="str">
        <f t="shared" si="583"/>
        <v/>
      </c>
      <c r="AN632" s="32" t="str">
        <f t="shared" ca="1" si="581"/>
        <v>Фокина</v>
      </c>
      <c r="AO632" s="32" t="str">
        <f t="shared" ca="1" si="599"/>
        <v/>
      </c>
      <c r="AP632" s="32" t="str">
        <f t="shared" ca="1" si="599"/>
        <v/>
      </c>
      <c r="AQ632" s="32" t="str">
        <f t="shared" ca="1" si="599"/>
        <v>Пн 23.11.20 11.20 П-410 Фокина</v>
      </c>
      <c r="AR632" s="32" t="str">
        <f t="shared" ca="1" si="599"/>
        <v/>
      </c>
      <c r="AS632" s="32" t="str">
        <f t="shared" ca="1" si="599"/>
        <v/>
      </c>
      <c r="AT632" s="32" t="str">
        <f t="shared" ca="1" si="596"/>
        <v>Пн 23.11.20 15.10 П-301 Фокина</v>
      </c>
      <c r="AU632" s="32" t="str">
        <f t="shared" ca="1" si="596"/>
        <v>Пн 23.11.20 17.00 П-102 Фокина</v>
      </c>
      <c r="AV632" s="32" t="e">
        <f t="shared" si="596"/>
        <v>#REF!</v>
      </c>
      <c r="AW632" s="32" t="str">
        <f t="shared" ca="1" si="596"/>
        <v/>
      </c>
      <c r="AX632" s="32" t="str">
        <f t="shared" si="596"/>
        <v/>
      </c>
      <c r="AZ632" s="17" t="str">
        <f t="shared" ca="1" si="600"/>
        <v/>
      </c>
      <c r="BA632" s="17" t="str">
        <f t="shared" ca="1" si="600"/>
        <v/>
      </c>
      <c r="BB632" s="17">
        <f t="shared" ca="1" si="600"/>
        <v>632</v>
      </c>
      <c r="BC632" s="17" t="str">
        <f t="shared" ca="1" si="600"/>
        <v/>
      </c>
      <c r="BD632" s="17" t="str">
        <f t="shared" ca="1" si="600"/>
        <v/>
      </c>
      <c r="BE632" s="17">
        <f t="shared" ca="1" si="597"/>
        <v>632</v>
      </c>
      <c r="BF632" s="17">
        <f t="shared" ca="1" si="597"/>
        <v>632</v>
      </c>
      <c r="BG632" s="17" t="e">
        <f t="shared" si="597"/>
        <v>#REF!</v>
      </c>
      <c r="BH632" s="17" t="str">
        <f t="shared" ca="1" si="597"/>
        <v/>
      </c>
      <c r="BI632" s="17" t="str">
        <f t="shared" si="597"/>
        <v/>
      </c>
    </row>
    <row r="633" spans="1:61" s="13" customFormat="1" ht="23.25" customHeight="1" x14ac:dyDescent="0.2">
      <c r="A633" s="1">
        <f ca="1">IF(COUNTIF($D633:$L633," ")=10,"",IF(VLOOKUP(MAX($A$1:A632),$A$1:C632,3,FALSE)=0,"",MAX($A$1:A632)+1))</f>
        <v>633</v>
      </c>
      <c r="B633" s="13" t="str">
        <f>$B631</f>
        <v>Фокина С.В.</v>
      </c>
      <c r="C633" s="2" t="str">
        <f ca="1">IF($B633="","",$R$3)</f>
        <v>Вт 24.11.20</v>
      </c>
      <c r="D633" s="14" t="str">
        <f t="shared" ref="D633:K633" ca="1" si="635">IF($B633&gt;"",IF(ISERROR(SEARCH($B633,S$3))," ",MID(S$3,FIND("%курс ",S$3,FIND($B633,S$3))+6,7)&amp;"
("&amp;MID(S$3,FIND("ауд.",S$3,FIND($B633,S$3))+4,FIND("№",S$3,FIND("ауд.",S$3,FIND($B633,S$3)))-(FIND("ауд.",S$3,FIND($B633,S$3))+4))&amp;")"),"")</f>
        <v>С -9 -1
(П-307)</v>
      </c>
      <c r="E633" s="14" t="str">
        <f t="shared" ca="1" si="635"/>
        <v>С -9 -1
(П-309)</v>
      </c>
      <c r="F633" s="14" t="str">
        <f t="shared" ca="1" si="635"/>
        <v>П -11-1
(П-206)</v>
      </c>
      <c r="G633" s="14" t="str">
        <f t="shared" ca="1" si="635"/>
        <v xml:space="preserve"> </v>
      </c>
      <c r="H633" s="14" t="str">
        <f t="shared" ca="1" si="635"/>
        <v xml:space="preserve"> </v>
      </c>
      <c r="I633" s="14" t="str">
        <f t="shared" ca="1" si="635"/>
        <v>П -11-1
(П-203)</v>
      </c>
      <c r="J633" s="14" t="str">
        <f t="shared" ca="1" si="635"/>
        <v xml:space="preserve"> </v>
      </c>
      <c r="K633" s="14" t="str">
        <f t="shared" ca="1" si="635"/>
        <v xml:space="preserve"> </v>
      </c>
      <c r="L633" s="14"/>
      <c r="M633" s="25"/>
      <c r="O633" s="16"/>
      <c r="P633" s="16"/>
      <c r="R633" s="30"/>
      <c r="S633" s="30"/>
      <c r="T633" s="30"/>
      <c r="U633" s="30"/>
      <c r="V633" s="30"/>
      <c r="W633" s="30"/>
      <c r="X633" s="30"/>
      <c r="Y633" s="30"/>
      <c r="Z633" s="30"/>
      <c r="AA633" s="30"/>
      <c r="AB633" s="30"/>
      <c r="AD633" s="31" t="str">
        <f t="shared" ca="1" si="634"/>
        <v>Вт 24.11.20  8.00 П-307</v>
      </c>
      <c r="AE633" s="31" t="str">
        <f t="shared" ca="1" si="634"/>
        <v>Вт 24.11.20  9.40 П-309</v>
      </c>
      <c r="AF633" s="31" t="str">
        <f t="shared" ca="1" si="634"/>
        <v>Вт 24.11.20 11.20 П-206</v>
      </c>
      <c r="AG633" s="31" t="str">
        <f t="shared" ca="1" si="634"/>
        <v/>
      </c>
      <c r="AH633" s="31" t="str">
        <f t="shared" ca="1" si="634"/>
        <v/>
      </c>
      <c r="AI633" s="31" t="str">
        <f t="shared" ca="1" si="634"/>
        <v>Вт 24.11.20 15.10 П-203</v>
      </c>
      <c r="AJ633" s="31" t="str">
        <f t="shared" ca="1" si="634"/>
        <v/>
      </c>
      <c r="AK633" s="31" t="e">
        <f>IF(#REF!=" ","",IF(#REF!="","",CONCATENATE($C633," ",#REF!," ",MID(#REF!,10,5))))</f>
        <v>#REF!</v>
      </c>
      <c r="AL633" s="31" t="str">
        <f t="shared" ca="1" si="583"/>
        <v/>
      </c>
      <c r="AM633" s="31" t="str">
        <f t="shared" si="583"/>
        <v/>
      </c>
      <c r="AN633" s="32" t="str">
        <f t="shared" ca="1" si="581"/>
        <v>Фокина</v>
      </c>
      <c r="AO633" s="32" t="str">
        <f t="shared" ca="1" si="599"/>
        <v>Вт 24.11.20  8.00 П-307 Фокина</v>
      </c>
      <c r="AP633" s="32" t="str">
        <f t="shared" ca="1" si="599"/>
        <v>Вт 24.11.20  9.40 П-309 Фокина</v>
      </c>
      <c r="AQ633" s="32" t="str">
        <f t="shared" ca="1" si="599"/>
        <v>Вт 24.11.20 11.20 П-206 Фокина</v>
      </c>
      <c r="AR633" s="32" t="str">
        <f t="shared" ca="1" si="599"/>
        <v/>
      </c>
      <c r="AS633" s="32" t="str">
        <f t="shared" ca="1" si="599"/>
        <v/>
      </c>
      <c r="AT633" s="32" t="str">
        <f t="shared" ca="1" si="596"/>
        <v>Вт 24.11.20 15.10 П-203 Фокина</v>
      </c>
      <c r="AU633" s="32" t="str">
        <f t="shared" ca="1" si="596"/>
        <v/>
      </c>
      <c r="AV633" s="32" t="e">
        <f t="shared" si="596"/>
        <v>#REF!</v>
      </c>
      <c r="AW633" s="32" t="str">
        <f t="shared" ca="1" si="596"/>
        <v/>
      </c>
      <c r="AX633" s="32" t="str">
        <f t="shared" si="596"/>
        <v/>
      </c>
      <c r="AZ633" s="17">
        <f t="shared" ca="1" si="600"/>
        <v>633</v>
      </c>
      <c r="BA633" s="17">
        <f t="shared" ca="1" si="600"/>
        <v>633</v>
      </c>
      <c r="BB633" s="17">
        <f t="shared" ca="1" si="600"/>
        <v>633</v>
      </c>
      <c r="BC633" s="17" t="str">
        <f t="shared" ca="1" si="600"/>
        <v/>
      </c>
      <c r="BD633" s="17" t="str">
        <f t="shared" ca="1" si="600"/>
        <v/>
      </c>
      <c r="BE633" s="17">
        <f t="shared" ca="1" si="597"/>
        <v>633</v>
      </c>
      <c r="BF633" s="17" t="str">
        <f t="shared" ca="1" si="597"/>
        <v/>
      </c>
      <c r="BG633" s="17" t="e">
        <f t="shared" si="597"/>
        <v>#REF!</v>
      </c>
      <c r="BH633" s="17" t="str">
        <f t="shared" ca="1" si="597"/>
        <v/>
      </c>
      <c r="BI633" s="17" t="str">
        <f t="shared" si="597"/>
        <v/>
      </c>
    </row>
    <row r="634" spans="1:61" s="13" customFormat="1" ht="23.25" customHeight="1" x14ac:dyDescent="0.2">
      <c r="A634" s="1">
        <f ca="1">IF(COUNTIF($D634:$L634," ")=10,"",IF(VLOOKUP(MAX($A$1:A633),$A$1:C633,3,FALSE)=0,"",MAX($A$1:A633)+1))</f>
        <v>634</v>
      </c>
      <c r="B634" s="13" t="str">
        <f>$B631</f>
        <v>Фокина С.В.</v>
      </c>
      <c r="C634" s="2" t="str">
        <f ca="1">IF($B634="","",$R$4)</f>
        <v>Ср 25.11.20</v>
      </c>
      <c r="D634" s="14" t="str">
        <f t="shared" ref="D634:K634" ca="1" si="636">IF($B634&gt;"",IF(ISERROR(SEARCH($B634,S$4))," ",MID(S$4,FIND("%курс ",S$4,FIND($B634,S$4))+6,7)&amp;"
("&amp;MID(S$4,FIND("ауд.",S$4,FIND($B634,S$4))+4,FIND("№",S$4,FIND("ауд.",S$4,FIND($B634,S$4)))-(FIND("ауд.",S$4,FIND($B634,S$4))+4))&amp;")"),"")</f>
        <v>С -9 -1
(П-401)</v>
      </c>
      <c r="E634" s="14" t="str">
        <f t="shared" ca="1" si="636"/>
        <v>СА -9-1
(П-405)</v>
      </c>
      <c r="F634" s="14" t="str">
        <f t="shared" ca="1" si="636"/>
        <v>СА -9-1
(П-408)</v>
      </c>
      <c r="G634" s="14" t="str">
        <f t="shared" ca="1" si="636"/>
        <v xml:space="preserve"> </v>
      </c>
      <c r="H634" s="14" t="str">
        <f t="shared" ca="1" si="636"/>
        <v>СА -9-1
(П-407)</v>
      </c>
      <c r="I634" s="14" t="str">
        <f t="shared" ca="1" si="636"/>
        <v>П -11-1
(П-107)</v>
      </c>
      <c r="J634" s="14" t="str">
        <f t="shared" ca="1" si="636"/>
        <v>П -11-1
(П-203)</v>
      </c>
      <c r="K634" s="14" t="str">
        <f t="shared" ca="1" si="636"/>
        <v xml:space="preserve"> </v>
      </c>
      <c r="L634" s="14"/>
      <c r="M634" s="17"/>
      <c r="O634" s="16"/>
      <c r="P634" s="16"/>
      <c r="R634" s="30"/>
      <c r="S634" s="30"/>
      <c r="T634" s="30"/>
      <c r="U634" s="30"/>
      <c r="V634" s="30"/>
      <c r="W634" s="30"/>
      <c r="X634" s="30"/>
      <c r="Y634" s="30"/>
      <c r="Z634" s="30"/>
      <c r="AA634" s="30"/>
      <c r="AB634" s="30"/>
      <c r="AD634" s="31" t="str">
        <f t="shared" ca="1" si="634"/>
        <v>Ср 25.11.20  8.00 П-401</v>
      </c>
      <c r="AE634" s="31" t="str">
        <f t="shared" ca="1" si="634"/>
        <v>Ср 25.11.20  9.40 П-405</v>
      </c>
      <c r="AF634" s="31" t="str">
        <f t="shared" ca="1" si="634"/>
        <v>Ср 25.11.20 11.20 П-408</v>
      </c>
      <c r="AG634" s="31" t="str">
        <f t="shared" ca="1" si="634"/>
        <v/>
      </c>
      <c r="AH634" s="31" t="str">
        <f t="shared" ca="1" si="634"/>
        <v>Ср 25.11.20 13.30 П-407</v>
      </c>
      <c r="AI634" s="31" t="str">
        <f t="shared" ca="1" si="634"/>
        <v>Ср 25.11.20 15.10 П-107</v>
      </c>
      <c r="AJ634" s="31" t="str">
        <f t="shared" ca="1" si="634"/>
        <v>Ср 25.11.20 17.00 П-203</v>
      </c>
      <c r="AK634" s="31" t="e">
        <f>IF(#REF!=" ","",IF(#REF!="","",CONCATENATE($C634," ",#REF!," ",MID(#REF!,10,5))))</f>
        <v>#REF!</v>
      </c>
      <c r="AL634" s="31" t="str">
        <f t="shared" ca="1" si="583"/>
        <v/>
      </c>
      <c r="AM634" s="31" t="str">
        <f t="shared" si="583"/>
        <v/>
      </c>
      <c r="AN634" s="32" t="str">
        <f t="shared" ca="1" si="581"/>
        <v>Фокина</v>
      </c>
      <c r="AO634" s="32" t="str">
        <f t="shared" ca="1" si="599"/>
        <v>Ср 25.11.20  8.00 П-401 Фокина</v>
      </c>
      <c r="AP634" s="32" t="str">
        <f t="shared" ca="1" si="599"/>
        <v>Ср 25.11.20  9.40 П-405 Фокина</v>
      </c>
      <c r="AQ634" s="32" t="str">
        <f t="shared" ca="1" si="599"/>
        <v>Ср 25.11.20 11.20 П-408 Фокина</v>
      </c>
      <c r="AR634" s="32" t="str">
        <f t="shared" ca="1" si="599"/>
        <v/>
      </c>
      <c r="AS634" s="32" t="str">
        <f t="shared" ca="1" si="599"/>
        <v>Ср 25.11.20 13.30 П-407 Фокина</v>
      </c>
      <c r="AT634" s="32" t="str">
        <f t="shared" ca="1" si="596"/>
        <v>Ср 25.11.20 15.10 П-107 Фокина</v>
      </c>
      <c r="AU634" s="32" t="str">
        <f t="shared" ca="1" si="596"/>
        <v>Ср 25.11.20 17.00 П-203 Фокина</v>
      </c>
      <c r="AV634" s="32" t="e">
        <f t="shared" si="596"/>
        <v>#REF!</v>
      </c>
      <c r="AW634" s="32" t="str">
        <f t="shared" ca="1" si="596"/>
        <v/>
      </c>
      <c r="AX634" s="32" t="str">
        <f t="shared" si="596"/>
        <v/>
      </c>
      <c r="AZ634" s="17">
        <f t="shared" ca="1" si="600"/>
        <v>634</v>
      </c>
      <c r="BA634" s="17">
        <f t="shared" ca="1" si="600"/>
        <v>634</v>
      </c>
      <c r="BB634" s="17">
        <f t="shared" ca="1" si="600"/>
        <v>634</v>
      </c>
      <c r="BC634" s="17" t="str">
        <f t="shared" ca="1" si="600"/>
        <v/>
      </c>
      <c r="BD634" s="17">
        <f t="shared" ca="1" si="600"/>
        <v>634</v>
      </c>
      <c r="BE634" s="17">
        <f t="shared" ca="1" si="597"/>
        <v>634</v>
      </c>
      <c r="BF634" s="17">
        <f t="shared" ca="1" si="597"/>
        <v>634</v>
      </c>
      <c r="BG634" s="17" t="e">
        <f t="shared" si="597"/>
        <v>#REF!</v>
      </c>
      <c r="BH634" s="17" t="str">
        <f t="shared" ca="1" si="597"/>
        <v/>
      </c>
      <c r="BI634" s="17" t="str">
        <f t="shared" si="597"/>
        <v/>
      </c>
    </row>
    <row r="635" spans="1:61" s="13" customFormat="1" ht="23.25" customHeight="1" x14ac:dyDescent="0.2">
      <c r="A635" s="1">
        <f ca="1">IF(COUNTIF($D635:$L635," ")=10,"",IF(VLOOKUP(MAX($A$1:A634),$A$1:C634,3,FALSE)=0,"",MAX($A$1:A634)+1))</f>
        <v>635</v>
      </c>
      <c r="B635" s="13" t="str">
        <f>$B631</f>
        <v>Фокина С.В.</v>
      </c>
      <c r="C635" s="2" t="str">
        <f ca="1">IF($B635="","",$R$5)</f>
        <v>Чт 26.11.20</v>
      </c>
      <c r="D635" s="23" t="str">
        <f t="shared" ref="D635:K635" ca="1" si="637">IF($B635&gt;"",IF(ISERROR(SEARCH($B635,S$5))," ",MID(S$5,FIND("%курс ",S$5,FIND($B635,S$5))+6,7)&amp;"
("&amp;MID(S$5,FIND("ауд.",S$5,FIND($B635,S$5))+4,FIND("№",S$5,FIND("ауд.",S$5,FIND($B635,S$5)))-(FIND("ауд.",S$5,FIND($B635,S$5))+4))&amp;")"),"")</f>
        <v xml:space="preserve"> </v>
      </c>
      <c r="E635" s="23" t="str">
        <f t="shared" ca="1" si="637"/>
        <v xml:space="preserve"> </v>
      </c>
      <c r="F635" s="23" t="str">
        <f t="shared" ca="1" si="637"/>
        <v xml:space="preserve"> </v>
      </c>
      <c r="G635" s="23" t="str">
        <f t="shared" ca="1" si="637"/>
        <v xml:space="preserve"> </v>
      </c>
      <c r="H635" s="23" t="str">
        <f t="shared" ca="1" si="637"/>
        <v xml:space="preserve"> </v>
      </c>
      <c r="I635" s="23" t="str">
        <f t="shared" ca="1" si="637"/>
        <v xml:space="preserve"> </v>
      </c>
      <c r="J635" s="23" t="str">
        <f t="shared" ca="1" si="637"/>
        <v xml:space="preserve"> </v>
      </c>
      <c r="K635" s="23" t="str">
        <f t="shared" ca="1" si="637"/>
        <v xml:space="preserve"> </v>
      </c>
      <c r="L635" s="23"/>
      <c r="M635" s="25"/>
      <c r="O635" s="16"/>
      <c r="P635" s="16"/>
      <c r="R635" s="30"/>
      <c r="S635" s="30"/>
      <c r="T635" s="30"/>
      <c r="U635" s="30"/>
      <c r="V635" s="30"/>
      <c r="W635" s="30"/>
      <c r="X635" s="30"/>
      <c r="Y635" s="30"/>
      <c r="Z635" s="30"/>
      <c r="AA635" s="30"/>
      <c r="AB635" s="30"/>
      <c r="AD635" s="31" t="str">
        <f t="shared" ca="1" si="634"/>
        <v/>
      </c>
      <c r="AE635" s="31" t="str">
        <f t="shared" ca="1" si="634"/>
        <v/>
      </c>
      <c r="AF635" s="31" t="str">
        <f t="shared" ca="1" si="634"/>
        <v/>
      </c>
      <c r="AG635" s="31" t="str">
        <f t="shared" ca="1" si="634"/>
        <v/>
      </c>
      <c r="AH635" s="31" t="str">
        <f t="shared" ca="1" si="634"/>
        <v/>
      </c>
      <c r="AI635" s="31" t="str">
        <f t="shared" ca="1" si="634"/>
        <v/>
      </c>
      <c r="AJ635" s="31" t="str">
        <f t="shared" ca="1" si="634"/>
        <v/>
      </c>
      <c r="AK635" s="31" t="e">
        <f>IF(#REF!=" ","",IF(#REF!="","",CONCATENATE($C635," ",#REF!," ",MID(#REF!,10,5))))</f>
        <v>#REF!</v>
      </c>
      <c r="AL635" s="31" t="str">
        <f t="shared" ca="1" si="583"/>
        <v/>
      </c>
      <c r="AM635" s="31" t="str">
        <f t="shared" si="583"/>
        <v/>
      </c>
      <c r="AN635" s="32" t="str">
        <f t="shared" ca="1" si="581"/>
        <v>Фокина</v>
      </c>
      <c r="AO635" s="32" t="str">
        <f t="shared" ca="1" si="599"/>
        <v/>
      </c>
      <c r="AP635" s="32" t="str">
        <f t="shared" ca="1" si="599"/>
        <v/>
      </c>
      <c r="AQ635" s="32" t="str">
        <f t="shared" ca="1" si="599"/>
        <v/>
      </c>
      <c r="AR635" s="32" t="str">
        <f t="shared" ca="1" si="599"/>
        <v/>
      </c>
      <c r="AS635" s="32" t="str">
        <f t="shared" ca="1" si="599"/>
        <v/>
      </c>
      <c r="AT635" s="32" t="str">
        <f t="shared" ca="1" si="596"/>
        <v/>
      </c>
      <c r="AU635" s="32" t="str">
        <f t="shared" ca="1" si="596"/>
        <v/>
      </c>
      <c r="AV635" s="32" t="e">
        <f t="shared" si="596"/>
        <v>#REF!</v>
      </c>
      <c r="AW635" s="32" t="str">
        <f t="shared" ca="1" si="596"/>
        <v/>
      </c>
      <c r="AX635" s="32" t="str">
        <f t="shared" si="596"/>
        <v/>
      </c>
      <c r="AZ635" s="17" t="str">
        <f t="shared" ca="1" si="600"/>
        <v/>
      </c>
      <c r="BA635" s="17" t="str">
        <f t="shared" ca="1" si="600"/>
        <v/>
      </c>
      <c r="BB635" s="17" t="str">
        <f t="shared" ca="1" si="600"/>
        <v/>
      </c>
      <c r="BC635" s="17" t="str">
        <f t="shared" ca="1" si="600"/>
        <v/>
      </c>
      <c r="BD635" s="17" t="str">
        <f t="shared" ca="1" si="600"/>
        <v/>
      </c>
      <c r="BE635" s="17" t="str">
        <f t="shared" ca="1" si="597"/>
        <v/>
      </c>
      <c r="BF635" s="17" t="str">
        <f t="shared" ca="1" si="597"/>
        <v/>
      </c>
      <c r="BG635" s="17" t="e">
        <f t="shared" si="597"/>
        <v>#REF!</v>
      </c>
      <c r="BH635" s="17" t="str">
        <f t="shared" ca="1" si="597"/>
        <v/>
      </c>
      <c r="BI635" s="17" t="str">
        <f t="shared" si="597"/>
        <v/>
      </c>
    </row>
    <row r="636" spans="1:61" s="13" customFormat="1" ht="23.25" customHeight="1" x14ac:dyDescent="0.2">
      <c r="A636" s="1">
        <f ca="1">IF(COUNTIF($D636:$L636," ")=10,"",IF(VLOOKUP(MAX($A$1:A635),$A$1:C635,3,FALSE)=0,"",MAX($A$1:A635)+1))</f>
        <v>636</v>
      </c>
      <c r="B636" s="13" t="str">
        <f>$B631</f>
        <v>Фокина С.В.</v>
      </c>
      <c r="C636" s="2" t="str">
        <f ca="1">IF($B636="","",$R$6)</f>
        <v>Пт 27.11.20</v>
      </c>
      <c r="D636" s="23" t="str">
        <f t="shared" ref="D636:K636" ca="1" si="638">IF($B636&gt;"",IF(ISERROR(SEARCH($B636,S$6))," ",MID(S$6,FIND("%курс ",S$6,FIND($B636,S$6))+6,7)&amp;"
("&amp;MID(S$6,FIND("ауд.",S$6,FIND($B636,S$6))+4,FIND("№",S$6,FIND("ауд.",S$6,FIND($B636,S$6)))-(FIND("ауд.",S$6,FIND($B636,S$6))+4))&amp;")"),"")</f>
        <v xml:space="preserve"> </v>
      </c>
      <c r="E636" s="23" t="str">
        <f t="shared" ca="1" si="638"/>
        <v xml:space="preserve"> </v>
      </c>
      <c r="F636" s="23" t="str">
        <f t="shared" ca="1" si="638"/>
        <v>С -9 -1
(П-109)</v>
      </c>
      <c r="G636" s="23" t="str">
        <f t="shared" ca="1" si="638"/>
        <v xml:space="preserve"> </v>
      </c>
      <c r="H636" s="23" t="str">
        <f t="shared" ca="1" si="638"/>
        <v>С -9 -1
(П-405)</v>
      </c>
      <c r="I636" s="23" t="str">
        <f t="shared" ca="1" si="638"/>
        <v>П -11-1
(П-401)</v>
      </c>
      <c r="J636" s="23" t="str">
        <f t="shared" ca="1" si="638"/>
        <v xml:space="preserve"> </v>
      </c>
      <c r="K636" s="23" t="str">
        <f t="shared" ca="1" si="638"/>
        <v xml:space="preserve"> </v>
      </c>
      <c r="L636" s="23"/>
      <c r="M636" s="25"/>
      <c r="O636" s="16"/>
      <c r="P636" s="16"/>
      <c r="R636" s="30"/>
      <c r="S636" s="30"/>
      <c r="T636" s="30"/>
      <c r="U636" s="30"/>
      <c r="V636" s="30"/>
      <c r="W636" s="30"/>
      <c r="X636" s="30"/>
      <c r="Y636" s="30"/>
      <c r="Z636" s="30"/>
      <c r="AA636" s="30"/>
      <c r="AB636" s="30"/>
      <c r="AD636" s="31" t="str">
        <f t="shared" ca="1" si="634"/>
        <v/>
      </c>
      <c r="AE636" s="31" t="str">
        <f t="shared" ca="1" si="634"/>
        <v/>
      </c>
      <c r="AF636" s="31" t="str">
        <f t="shared" ca="1" si="634"/>
        <v>Пт 27.11.20 11.20 П-109</v>
      </c>
      <c r="AG636" s="31" t="str">
        <f t="shared" ca="1" si="634"/>
        <v/>
      </c>
      <c r="AH636" s="31" t="str">
        <f t="shared" ca="1" si="634"/>
        <v>Пт 27.11.20 13.30 П-405</v>
      </c>
      <c r="AI636" s="31" t="str">
        <f t="shared" ca="1" si="634"/>
        <v>Пт 27.11.20 15.10 П-401</v>
      </c>
      <c r="AJ636" s="31" t="str">
        <f t="shared" ca="1" si="634"/>
        <v/>
      </c>
      <c r="AK636" s="31" t="e">
        <f>IF(#REF!=" ","",IF(#REF!="","",CONCATENATE($C636," ",#REF!," ",MID(#REF!,10,5))))</f>
        <v>#REF!</v>
      </c>
      <c r="AL636" s="31" t="str">
        <f t="shared" ca="1" si="583"/>
        <v/>
      </c>
      <c r="AM636" s="31" t="str">
        <f t="shared" si="583"/>
        <v/>
      </c>
      <c r="AN636" s="32" t="str">
        <f t="shared" ca="1" si="581"/>
        <v>Фокина</v>
      </c>
      <c r="AO636" s="32" t="str">
        <f t="shared" ca="1" si="599"/>
        <v/>
      </c>
      <c r="AP636" s="32" t="str">
        <f t="shared" ca="1" si="599"/>
        <v/>
      </c>
      <c r="AQ636" s="32" t="str">
        <f t="shared" ca="1" si="599"/>
        <v>Пт 27.11.20 11.20 П-109 Фокина</v>
      </c>
      <c r="AR636" s="32" t="str">
        <f t="shared" ca="1" si="599"/>
        <v/>
      </c>
      <c r="AS636" s="32" t="str">
        <f t="shared" ca="1" si="599"/>
        <v>Пт 27.11.20 13.30 П-405 Фокина</v>
      </c>
      <c r="AT636" s="32" t="str">
        <f t="shared" ca="1" si="596"/>
        <v>Пт 27.11.20 15.10 П-401 Фокина</v>
      </c>
      <c r="AU636" s="32" t="str">
        <f t="shared" ca="1" si="596"/>
        <v/>
      </c>
      <c r="AV636" s="32" t="e">
        <f t="shared" si="596"/>
        <v>#REF!</v>
      </c>
      <c r="AW636" s="32" t="str">
        <f t="shared" ca="1" si="596"/>
        <v/>
      </c>
      <c r="AX636" s="32" t="str">
        <f t="shared" si="596"/>
        <v/>
      </c>
      <c r="AZ636" s="17" t="str">
        <f t="shared" ca="1" si="600"/>
        <v/>
      </c>
      <c r="BA636" s="17" t="str">
        <f t="shared" ca="1" si="600"/>
        <v/>
      </c>
      <c r="BB636" s="17">
        <f t="shared" ca="1" si="600"/>
        <v>636</v>
      </c>
      <c r="BC636" s="17" t="str">
        <f t="shared" ca="1" si="600"/>
        <v/>
      </c>
      <c r="BD636" s="17">
        <f t="shared" ca="1" si="600"/>
        <v>636</v>
      </c>
      <c r="BE636" s="17">
        <f t="shared" ca="1" si="597"/>
        <v>636</v>
      </c>
      <c r="BF636" s="17" t="str">
        <f t="shared" ca="1" si="597"/>
        <v/>
      </c>
      <c r="BG636" s="17" t="e">
        <f t="shared" si="597"/>
        <v>#REF!</v>
      </c>
      <c r="BH636" s="17" t="str">
        <f t="shared" ca="1" si="597"/>
        <v/>
      </c>
      <c r="BI636" s="17" t="str">
        <f t="shared" si="597"/>
        <v/>
      </c>
    </row>
    <row r="637" spans="1:61" s="13" customFormat="1" ht="23.25" customHeight="1" x14ac:dyDescent="0.2">
      <c r="A637" s="1">
        <f ca="1">IF(COUNTIF($D637:$L637," ")=10,"",IF(VLOOKUP(MAX($A$1:A636),$A$1:C636,3,FALSE)=0,"",MAX($A$1:A636)+1))</f>
        <v>637</v>
      </c>
      <c r="B637" s="13" t="str">
        <f>$B631</f>
        <v>Фокина С.В.</v>
      </c>
      <c r="C637" s="2" t="str">
        <f ca="1">IF($B637="","",$R$7)</f>
        <v>Сб 28.11.20</v>
      </c>
      <c r="D637" s="23" t="str">
        <f t="shared" ref="D637:K637" ca="1" si="639">IF($B637&gt;"",IF(ISERROR(SEARCH($B637,S$7))," ",MID(S$7,FIND("%курс ",S$7,FIND($B637,S$7))+6,7)&amp;"
("&amp;MID(S$7,FIND("ауд.",S$7,FIND($B637,S$7))+4,FIND("№",S$7,FIND("ауд.",S$7,FIND($B637,S$7)))-(FIND("ауд.",S$7,FIND($B637,S$7))+4))&amp;")"),"")</f>
        <v>С -9 -1
(П-109)</v>
      </c>
      <c r="E637" s="23" t="str">
        <f t="shared" ca="1" si="639"/>
        <v>С -9 -1
(П-306)</v>
      </c>
      <c r="F637" s="23" t="str">
        <f t="shared" ca="1" si="639"/>
        <v>С -9 -1
(П-307)</v>
      </c>
      <c r="G637" s="23" t="str">
        <f t="shared" ca="1" si="639"/>
        <v xml:space="preserve"> </v>
      </c>
      <c r="H637" s="23" t="str">
        <f t="shared" ca="1" si="639"/>
        <v xml:space="preserve"> </v>
      </c>
      <c r="I637" s="23" t="str">
        <f t="shared" ca="1" si="639"/>
        <v xml:space="preserve"> </v>
      </c>
      <c r="J637" s="23" t="str">
        <f t="shared" ca="1" si="639"/>
        <v xml:space="preserve"> </v>
      </c>
      <c r="K637" s="23" t="str">
        <f t="shared" ca="1" si="639"/>
        <v xml:space="preserve"> </v>
      </c>
      <c r="L637" s="23"/>
      <c r="M637" s="25"/>
      <c r="O637" s="16"/>
      <c r="P637" s="16"/>
      <c r="R637" s="30"/>
      <c r="S637" s="30"/>
      <c r="T637" s="30"/>
      <c r="U637" s="30"/>
      <c r="V637" s="30"/>
      <c r="W637" s="30"/>
      <c r="X637" s="30"/>
      <c r="Y637" s="30"/>
      <c r="Z637" s="30"/>
      <c r="AA637" s="30"/>
      <c r="AB637" s="30"/>
      <c r="AD637" s="31" t="str">
        <f t="shared" ca="1" si="634"/>
        <v>Сб 28.11.20  8.00 П-109</v>
      </c>
      <c r="AE637" s="31" t="str">
        <f t="shared" ca="1" si="634"/>
        <v>Сб 28.11.20  9.40 П-306</v>
      </c>
      <c r="AF637" s="31" t="str">
        <f t="shared" ca="1" si="634"/>
        <v>Сб 28.11.20 11.20 П-307</v>
      </c>
      <c r="AG637" s="31" t="str">
        <f t="shared" ca="1" si="634"/>
        <v/>
      </c>
      <c r="AH637" s="31" t="str">
        <f t="shared" ca="1" si="634"/>
        <v/>
      </c>
      <c r="AI637" s="31" t="str">
        <f t="shared" ca="1" si="634"/>
        <v/>
      </c>
      <c r="AJ637" s="31" t="str">
        <f t="shared" ca="1" si="634"/>
        <v/>
      </c>
      <c r="AK637" s="31" t="e">
        <f>IF(#REF!=" ","",IF(#REF!="","",CONCATENATE($C637," ",#REF!," ",MID(#REF!,10,5))))</f>
        <v>#REF!</v>
      </c>
      <c r="AL637" s="31" t="str">
        <f t="shared" ca="1" si="583"/>
        <v/>
      </c>
      <c r="AM637" s="31" t="str">
        <f t="shared" si="583"/>
        <v/>
      </c>
      <c r="AN637" s="32" t="str">
        <f t="shared" ca="1" si="581"/>
        <v>Фокина</v>
      </c>
      <c r="AO637" s="32" t="str">
        <f t="shared" ca="1" si="599"/>
        <v>Сб 28.11.20  8.00 П-109 Фокина</v>
      </c>
      <c r="AP637" s="32" t="str">
        <f t="shared" ca="1" si="599"/>
        <v>Сб 28.11.20  9.40 П-306 Фокина</v>
      </c>
      <c r="AQ637" s="32" t="str">
        <f t="shared" ca="1" si="599"/>
        <v>Сб 28.11.20 11.20 П-307 Фокина</v>
      </c>
      <c r="AR637" s="32" t="str">
        <f t="shared" ca="1" si="599"/>
        <v/>
      </c>
      <c r="AS637" s="32" t="str">
        <f t="shared" ca="1" si="599"/>
        <v/>
      </c>
      <c r="AT637" s="32" t="str">
        <f t="shared" ca="1" si="596"/>
        <v/>
      </c>
      <c r="AU637" s="32" t="str">
        <f t="shared" ca="1" si="596"/>
        <v/>
      </c>
      <c r="AV637" s="32" t="e">
        <f t="shared" si="596"/>
        <v>#REF!</v>
      </c>
      <c r="AW637" s="32" t="str">
        <f t="shared" ca="1" si="596"/>
        <v/>
      </c>
      <c r="AX637" s="32" t="str">
        <f t="shared" si="596"/>
        <v/>
      </c>
      <c r="AZ637" s="17">
        <f t="shared" ca="1" si="600"/>
        <v>637</v>
      </c>
      <c r="BA637" s="17">
        <f t="shared" ca="1" si="600"/>
        <v>637</v>
      </c>
      <c r="BB637" s="17">
        <f t="shared" ca="1" si="600"/>
        <v>637</v>
      </c>
      <c r="BC637" s="17" t="str">
        <f t="shared" ca="1" si="600"/>
        <v/>
      </c>
      <c r="BD637" s="17" t="str">
        <f t="shared" ca="1" si="600"/>
        <v/>
      </c>
      <c r="BE637" s="17" t="str">
        <f t="shared" ca="1" si="597"/>
        <v/>
      </c>
      <c r="BF637" s="17" t="str">
        <f t="shared" ca="1" si="597"/>
        <v/>
      </c>
      <c r="BG637" s="17" t="e">
        <f t="shared" si="597"/>
        <v>#REF!</v>
      </c>
      <c r="BH637" s="17" t="str">
        <f t="shared" ca="1" si="597"/>
        <v/>
      </c>
      <c r="BI637" s="17" t="str">
        <f t="shared" si="597"/>
        <v/>
      </c>
    </row>
    <row r="638" spans="1:61" s="13" customFormat="1" ht="23.25" customHeight="1" x14ac:dyDescent="0.2">
      <c r="A638" s="1">
        <f ca="1">IF(COUNTIF($D638:$L638," ")=10,"",IF(VLOOKUP(MAX($A$1:A637),$A$1:C637,3,FALSE)=0,"",MAX($A$1:A637)+1))</f>
        <v>638</v>
      </c>
      <c r="B638" s="13" t="str">
        <f>$B631</f>
        <v>Фокина С.В.</v>
      </c>
      <c r="C638" s="2" t="str">
        <f ca="1">IF($B638="","",$R$8)</f>
        <v>Вс 29.11.20</v>
      </c>
      <c r="D638" s="23" t="str">
        <f t="shared" ref="D638:K638" ca="1" si="640">IF($B638&gt;"",IF(ISERROR(SEARCH($B638,S$8))," ",MID(S$8,FIND("%курс ",S$8,FIND($B638,S$8))+6,7)&amp;"
("&amp;MID(S$8,FIND("ауд.",S$8,FIND($B638,S$8))+4,FIND("№",S$8,FIND("ауд.",S$8,FIND($B638,S$8)))-(FIND("ауд.",S$8,FIND($B638,S$8))+4))&amp;")"),"")</f>
        <v xml:space="preserve"> </v>
      </c>
      <c r="E638" s="23" t="str">
        <f t="shared" ca="1" si="640"/>
        <v xml:space="preserve"> </v>
      </c>
      <c r="F638" s="23" t="str">
        <f t="shared" ca="1" si="640"/>
        <v xml:space="preserve"> </v>
      </c>
      <c r="G638" s="23" t="str">
        <f t="shared" ca="1" si="640"/>
        <v xml:space="preserve"> </v>
      </c>
      <c r="H638" s="23" t="str">
        <f t="shared" ca="1" si="640"/>
        <v xml:space="preserve"> </v>
      </c>
      <c r="I638" s="23" t="str">
        <f t="shared" ca="1" si="640"/>
        <v xml:space="preserve"> </v>
      </c>
      <c r="J638" s="23" t="str">
        <f t="shared" ca="1" si="640"/>
        <v xml:space="preserve"> </v>
      </c>
      <c r="K638" s="23" t="str">
        <f t="shared" ca="1" si="640"/>
        <v xml:space="preserve"> </v>
      </c>
      <c r="L638" s="23"/>
      <c r="M638" s="25"/>
      <c r="O638" s="16"/>
      <c r="P638" s="16"/>
      <c r="R638" s="30"/>
      <c r="S638" s="30"/>
      <c r="T638" s="30"/>
      <c r="U638" s="30"/>
      <c r="V638" s="30"/>
      <c r="W638" s="30"/>
      <c r="X638" s="30"/>
      <c r="Y638" s="30"/>
      <c r="Z638" s="30"/>
      <c r="AA638" s="30"/>
      <c r="AB638" s="30"/>
      <c r="AD638" s="31" t="str">
        <f t="shared" ca="1" si="634"/>
        <v/>
      </c>
      <c r="AE638" s="31" t="str">
        <f t="shared" ca="1" si="634"/>
        <v/>
      </c>
      <c r="AF638" s="31" t="str">
        <f t="shared" ca="1" si="634"/>
        <v/>
      </c>
      <c r="AG638" s="31" t="str">
        <f t="shared" ca="1" si="634"/>
        <v/>
      </c>
      <c r="AH638" s="31" t="str">
        <f t="shared" ca="1" si="634"/>
        <v/>
      </c>
      <c r="AI638" s="31" t="str">
        <f t="shared" ca="1" si="634"/>
        <v/>
      </c>
      <c r="AJ638" s="31" t="str">
        <f t="shared" ca="1" si="634"/>
        <v/>
      </c>
      <c r="AK638" s="31" t="e">
        <f>IF(#REF!=" ","",IF(#REF!="","",CONCATENATE($C638," ",#REF!," ",MID(#REF!,10,5))))</f>
        <v>#REF!</v>
      </c>
      <c r="AL638" s="31" t="str">
        <f t="shared" ca="1" si="583"/>
        <v/>
      </c>
      <c r="AM638" s="31" t="str">
        <f t="shared" si="583"/>
        <v/>
      </c>
      <c r="AN638" s="32" t="str">
        <f t="shared" ca="1" si="581"/>
        <v>Фокина</v>
      </c>
      <c r="AO638" s="32" t="str">
        <f t="shared" ca="1" si="599"/>
        <v/>
      </c>
      <c r="AP638" s="32" t="str">
        <f t="shared" ca="1" si="599"/>
        <v/>
      </c>
      <c r="AQ638" s="32" t="str">
        <f t="shared" ca="1" si="599"/>
        <v/>
      </c>
      <c r="AR638" s="32" t="str">
        <f t="shared" ca="1" si="599"/>
        <v/>
      </c>
      <c r="AS638" s="32" t="str">
        <f t="shared" ca="1" si="599"/>
        <v/>
      </c>
      <c r="AT638" s="32" t="str">
        <f t="shared" ca="1" si="596"/>
        <v/>
      </c>
      <c r="AU638" s="32" t="str">
        <f t="shared" ca="1" si="596"/>
        <v/>
      </c>
      <c r="AV638" s="32" t="e">
        <f t="shared" si="596"/>
        <v>#REF!</v>
      </c>
      <c r="AW638" s="32" t="str">
        <f t="shared" ca="1" si="596"/>
        <v/>
      </c>
      <c r="AX638" s="32" t="str">
        <f t="shared" si="596"/>
        <v/>
      </c>
      <c r="AZ638" s="17" t="str">
        <f t="shared" ca="1" si="600"/>
        <v/>
      </c>
      <c r="BA638" s="17" t="str">
        <f t="shared" ca="1" si="600"/>
        <v/>
      </c>
      <c r="BB638" s="17" t="str">
        <f t="shared" ca="1" si="600"/>
        <v/>
      </c>
      <c r="BC638" s="17" t="str">
        <f t="shared" ca="1" si="600"/>
        <v/>
      </c>
      <c r="BD638" s="17" t="str">
        <f t="shared" ca="1" si="600"/>
        <v/>
      </c>
      <c r="BE638" s="17" t="str">
        <f t="shared" ca="1" si="597"/>
        <v/>
      </c>
      <c r="BF638" s="17" t="str">
        <f t="shared" ca="1" si="597"/>
        <v/>
      </c>
      <c r="BG638" s="17" t="e">
        <f t="shared" si="597"/>
        <v>#REF!</v>
      </c>
      <c r="BH638" s="17" t="str">
        <f t="shared" ca="1" si="597"/>
        <v/>
      </c>
      <c r="BI638" s="17" t="str">
        <f t="shared" si="597"/>
        <v/>
      </c>
    </row>
    <row r="639" spans="1:61" s="13" customFormat="1" ht="23.25" customHeight="1" x14ac:dyDescent="0.2">
      <c r="A639" s="1">
        <f ca="1">IF(COUNTIF($D639:$L639," ")=10,"",IF(VLOOKUP(MAX($A$1:A638),$A$1:C638,3,FALSE)=0,"",MAX($A$1:A638)+1))</f>
        <v>639</v>
      </c>
      <c r="C639" s="2"/>
      <c r="D639" s="23"/>
      <c r="E639" s="23"/>
      <c r="F639" s="23"/>
      <c r="G639" s="35"/>
      <c r="H639" s="23"/>
      <c r="I639" s="23"/>
      <c r="J639" s="23"/>
      <c r="K639" s="23"/>
      <c r="L639" s="23"/>
      <c r="M639" s="25"/>
      <c r="O639" s="16"/>
      <c r="P639" s="16"/>
      <c r="R639" s="30"/>
      <c r="S639" s="30"/>
      <c r="T639" s="30"/>
      <c r="U639" s="30"/>
      <c r="V639" s="30"/>
      <c r="W639" s="30"/>
      <c r="X639" s="30"/>
      <c r="Y639" s="30"/>
      <c r="Z639" s="30"/>
      <c r="AA639" s="30"/>
      <c r="AB639" s="30"/>
      <c r="AD639" s="31"/>
      <c r="AE639" s="31"/>
      <c r="AF639" s="31"/>
      <c r="AG639" s="31"/>
      <c r="AH639" s="31"/>
      <c r="AI639" s="31"/>
      <c r="AJ639" s="31"/>
      <c r="AK639" s="31"/>
      <c r="AL639" s="31"/>
      <c r="AM639" s="31"/>
      <c r="AN639" s="32" t="str">
        <f t="shared" si="581"/>
        <v/>
      </c>
      <c r="AO639" s="32" t="str">
        <f t="shared" si="599"/>
        <v/>
      </c>
      <c r="AP639" s="32" t="str">
        <f t="shared" si="599"/>
        <v/>
      </c>
      <c r="AQ639" s="32" t="str">
        <f t="shared" si="599"/>
        <v/>
      </c>
      <c r="AR639" s="32" t="str">
        <f t="shared" si="599"/>
        <v/>
      </c>
      <c r="AS639" s="32" t="str">
        <f t="shared" si="599"/>
        <v/>
      </c>
      <c r="AT639" s="32" t="str">
        <f t="shared" si="596"/>
        <v/>
      </c>
      <c r="AU639" s="32" t="str">
        <f t="shared" si="596"/>
        <v/>
      </c>
      <c r="AV639" s="32" t="str">
        <f t="shared" si="596"/>
        <v/>
      </c>
      <c r="AW639" s="32" t="str">
        <f t="shared" si="596"/>
        <v/>
      </c>
      <c r="AX639" s="32" t="str">
        <f t="shared" si="596"/>
        <v/>
      </c>
      <c r="AZ639" s="17" t="str">
        <f t="shared" si="600"/>
        <v/>
      </c>
      <c r="BA639" s="17" t="str">
        <f t="shared" si="600"/>
        <v/>
      </c>
      <c r="BB639" s="17" t="str">
        <f t="shared" si="600"/>
        <v/>
      </c>
      <c r="BC639" s="17" t="str">
        <f t="shared" si="600"/>
        <v/>
      </c>
      <c r="BD639" s="17" t="str">
        <f t="shared" si="600"/>
        <v/>
      </c>
      <c r="BE639" s="17" t="str">
        <f t="shared" si="597"/>
        <v/>
      </c>
      <c r="BF639" s="17" t="str">
        <f t="shared" si="597"/>
        <v/>
      </c>
      <c r="BG639" s="17" t="str">
        <f t="shared" si="597"/>
        <v/>
      </c>
      <c r="BH639" s="17" t="str">
        <f t="shared" si="597"/>
        <v/>
      </c>
      <c r="BI639" s="17" t="str">
        <f t="shared" si="597"/>
        <v/>
      </c>
    </row>
    <row r="640" spans="1:61" s="13" customFormat="1" ht="23.25" customHeight="1" x14ac:dyDescent="0.2">
      <c r="A640" s="1">
        <f ca="1">IF(COUNTIF($D641:$L647," ")=70,"",MAX($A$1:A639)+1)</f>
        <v>640</v>
      </c>
      <c r="B640" s="2" t="str">
        <f>IF($C640="","",$C640)</f>
        <v>Хамзин В.Р.</v>
      </c>
      <c r="C640" s="3" t="str">
        <f>IF(ISERROR(VLOOKUP((ROW()-1)/9+1,'[1]Преподавательский состав'!$A$2:$B$181,2,FALSE)),"",VLOOKUP((ROW()-1)/9+1,'[1]Преподавательский состав'!$A$2:$B$181,2,FALSE))</f>
        <v>Хамзин В.Р.</v>
      </c>
      <c r="D640" s="3" t="str">
        <f>IF($C640="","",T(" 8.00"))</f>
        <v xml:space="preserve"> 8.00</v>
      </c>
      <c r="E640" s="3" t="str">
        <f>IF($C640="","",T(" 9.40"))</f>
        <v xml:space="preserve"> 9.40</v>
      </c>
      <c r="F640" s="3" t="str">
        <f>IF($C640="","",T("11.20"))</f>
        <v>11.20</v>
      </c>
      <c r="G640" s="3" t="str">
        <f>IF($C640="","",T(""))</f>
        <v/>
      </c>
      <c r="H640" s="3" t="str">
        <f>IF($C640="","",T("13.30"))</f>
        <v>13.30</v>
      </c>
      <c r="I640" s="3" t="str">
        <f>IF($C640="","",T("15.10"))</f>
        <v>15.10</v>
      </c>
      <c r="J640" s="3" t="str">
        <f>IF($C640="","",T("17.00"))</f>
        <v>17.00</v>
      </c>
      <c r="K640" s="3" t="str">
        <f>IF($C640="","",T("18.40"))</f>
        <v>18.40</v>
      </c>
      <c r="L640" s="3"/>
      <c r="M640" s="25"/>
      <c r="O640" s="16"/>
      <c r="P640" s="16"/>
      <c r="R640" s="30"/>
      <c r="S640" s="30"/>
      <c r="T640" s="30"/>
      <c r="U640" s="30"/>
      <c r="V640" s="30"/>
      <c r="W640" s="30"/>
      <c r="X640" s="30"/>
      <c r="Y640" s="30"/>
      <c r="Z640" s="30"/>
      <c r="AA640" s="30"/>
      <c r="AB640" s="30"/>
      <c r="AD640" s="31"/>
      <c r="AE640" s="31"/>
      <c r="AF640" s="31"/>
      <c r="AG640" s="31"/>
      <c r="AH640" s="31"/>
      <c r="AI640" s="31"/>
      <c r="AJ640" s="31"/>
      <c r="AK640" s="31"/>
      <c r="AL640" s="31"/>
      <c r="AM640" s="31"/>
      <c r="AN640" s="32" t="str">
        <f t="shared" si="581"/>
        <v/>
      </c>
      <c r="AO640" s="32" t="str">
        <f t="shared" si="599"/>
        <v/>
      </c>
      <c r="AP640" s="32" t="str">
        <f t="shared" si="599"/>
        <v/>
      </c>
      <c r="AQ640" s="32" t="str">
        <f t="shared" si="599"/>
        <v/>
      </c>
      <c r="AR640" s="32" t="str">
        <f t="shared" si="599"/>
        <v/>
      </c>
      <c r="AS640" s="32" t="str">
        <f t="shared" si="599"/>
        <v/>
      </c>
      <c r="AT640" s="32" t="str">
        <f t="shared" si="596"/>
        <v/>
      </c>
      <c r="AU640" s="32" t="str">
        <f t="shared" si="596"/>
        <v/>
      </c>
      <c r="AV640" s="32" t="str">
        <f t="shared" si="596"/>
        <v/>
      </c>
      <c r="AW640" s="32" t="str">
        <f t="shared" si="596"/>
        <v/>
      </c>
      <c r="AX640" s="32" t="str">
        <f t="shared" si="596"/>
        <v/>
      </c>
      <c r="AZ640" s="17" t="str">
        <f t="shared" si="600"/>
        <v/>
      </c>
      <c r="BA640" s="17" t="str">
        <f t="shared" si="600"/>
        <v/>
      </c>
      <c r="BB640" s="17" t="str">
        <f t="shared" si="600"/>
        <v/>
      </c>
      <c r="BC640" s="17" t="str">
        <f t="shared" si="600"/>
        <v/>
      </c>
      <c r="BD640" s="17" t="str">
        <f t="shared" si="600"/>
        <v/>
      </c>
      <c r="BE640" s="17" t="str">
        <f t="shared" si="597"/>
        <v/>
      </c>
      <c r="BF640" s="17" t="str">
        <f t="shared" si="597"/>
        <v/>
      </c>
      <c r="BG640" s="17" t="str">
        <f t="shared" si="597"/>
        <v/>
      </c>
      <c r="BH640" s="17" t="str">
        <f t="shared" si="597"/>
        <v/>
      </c>
      <c r="BI640" s="17" t="str">
        <f t="shared" si="597"/>
        <v/>
      </c>
    </row>
    <row r="641" spans="1:61" s="13" customFormat="1" ht="23.25" customHeight="1" x14ac:dyDescent="0.2">
      <c r="A641" s="1">
        <f ca="1">IF(COUNTIF($D641:$L641," ")=10,"",IF(VLOOKUP(MAX($A$1:A640),$A$1:C640,3,FALSE)=0,"",MAX($A$1:A640)+1))</f>
        <v>641</v>
      </c>
      <c r="B641" s="13" t="str">
        <f>$B640</f>
        <v>Хамзин В.Р.</v>
      </c>
      <c r="C641" s="2" t="str">
        <f ca="1">IF($B641="","",$R$2)</f>
        <v>Пн 23.11.20</v>
      </c>
      <c r="D641" s="14" t="str">
        <f t="shared" ref="D641:K641" ca="1" si="641">IF($B641&gt;"",IF(ISERROR(SEARCH($B641,S$2))," ",MID(S$2,FIND("%курс ",S$2,FIND($B641,S$2))+6,7)&amp;"
("&amp;MID(S$2,FIND("ауд.",S$2,FIND($B641,S$2))+4,FIND("№",S$2,FIND("ауд.",S$2,FIND($B641,S$2)))-(FIND("ауд.",S$2,FIND($B641,S$2))+4))&amp;")"),"")</f>
        <v xml:space="preserve"> </v>
      </c>
      <c r="E641" s="14" t="str">
        <f t="shared" ca="1" si="641"/>
        <v xml:space="preserve"> </v>
      </c>
      <c r="F641" s="14" t="str">
        <f t="shared" ca="1" si="641"/>
        <v>СА -9-1
(П-202)</v>
      </c>
      <c r="G641" s="14" t="str">
        <f t="shared" ca="1" si="641"/>
        <v xml:space="preserve"> </v>
      </c>
      <c r="H641" s="14" t="str">
        <f t="shared" ca="1" si="641"/>
        <v xml:space="preserve"> </v>
      </c>
      <c r="I641" s="14" t="str">
        <f t="shared" ca="1" si="641"/>
        <v xml:space="preserve"> </v>
      </c>
      <c r="J641" s="14" t="str">
        <f t="shared" ca="1" si="641"/>
        <v xml:space="preserve"> </v>
      </c>
      <c r="K641" s="14" t="str">
        <f t="shared" ca="1" si="641"/>
        <v>П -9 -2
(ДОТ)</v>
      </c>
      <c r="L641" s="14"/>
      <c r="M641" s="25"/>
      <c r="O641" s="16"/>
      <c r="P641" s="16"/>
      <c r="R641" s="30"/>
      <c r="S641" s="30"/>
      <c r="T641" s="30"/>
      <c r="U641" s="30"/>
      <c r="V641" s="30"/>
      <c r="W641" s="30"/>
      <c r="X641" s="30"/>
      <c r="Y641" s="30"/>
      <c r="Z641" s="30"/>
      <c r="AA641" s="30"/>
      <c r="AB641" s="30"/>
      <c r="AD641" s="31" t="str">
        <f t="shared" ref="AD641:AJ647" ca="1" si="642">IF(D641=" ","",IF(D641="","",CONCATENATE($C641," ",D$1," ",MID(D641,10,5))))</f>
        <v/>
      </c>
      <c r="AE641" s="31" t="str">
        <f t="shared" ca="1" si="642"/>
        <v/>
      </c>
      <c r="AF641" s="31" t="str">
        <f t="shared" ca="1" si="642"/>
        <v>Пн 23.11.20 11.20 П-202</v>
      </c>
      <c r="AG641" s="31" t="str">
        <f t="shared" ca="1" si="642"/>
        <v/>
      </c>
      <c r="AH641" s="31" t="str">
        <f t="shared" ca="1" si="642"/>
        <v/>
      </c>
      <c r="AI641" s="31" t="str">
        <f t="shared" ca="1" si="642"/>
        <v/>
      </c>
      <c r="AJ641" s="31" t="str">
        <f t="shared" ca="1" si="642"/>
        <v/>
      </c>
      <c r="AK641" s="31" t="e">
        <f>IF(#REF!=" ","",IF(#REF!="","",CONCATENATE($C641," ",#REF!," ",MID(#REF!,10,5))))</f>
        <v>#REF!</v>
      </c>
      <c r="AL641" s="31" t="str">
        <f t="shared" ca="1" si="583"/>
        <v>Пн 23.11.20 18.40 ДОТ)</v>
      </c>
      <c r="AM641" s="31" t="str">
        <f t="shared" si="583"/>
        <v/>
      </c>
      <c r="AN641" s="32" t="str">
        <f t="shared" ca="1" si="581"/>
        <v>Хамзин</v>
      </c>
      <c r="AO641" s="32" t="str">
        <f t="shared" ca="1" si="599"/>
        <v/>
      </c>
      <c r="AP641" s="32" t="str">
        <f t="shared" ca="1" si="599"/>
        <v/>
      </c>
      <c r="AQ641" s="32" t="str">
        <f t="shared" ca="1" si="599"/>
        <v>Пн 23.11.20 11.20 П-202 Хамзин</v>
      </c>
      <c r="AR641" s="32" t="str">
        <f t="shared" ca="1" si="599"/>
        <v/>
      </c>
      <c r="AS641" s="32" t="str">
        <f t="shared" ca="1" si="599"/>
        <v/>
      </c>
      <c r="AT641" s="32" t="str">
        <f t="shared" ca="1" si="596"/>
        <v/>
      </c>
      <c r="AU641" s="32" t="str">
        <f t="shared" ca="1" si="596"/>
        <v/>
      </c>
      <c r="AV641" s="32" t="e">
        <f t="shared" si="596"/>
        <v>#REF!</v>
      </c>
      <c r="AW641" s="32" t="str">
        <f t="shared" ca="1" si="596"/>
        <v>Пн 23.11.20 18.40 ДОТ) Хамзин</v>
      </c>
      <c r="AX641" s="32" t="str">
        <f t="shared" si="596"/>
        <v/>
      </c>
      <c r="AZ641" s="17" t="str">
        <f t="shared" ca="1" si="600"/>
        <v/>
      </c>
      <c r="BA641" s="17" t="str">
        <f t="shared" ca="1" si="600"/>
        <v/>
      </c>
      <c r="BB641" s="17">
        <f t="shared" ca="1" si="600"/>
        <v>641</v>
      </c>
      <c r="BC641" s="17" t="str">
        <f t="shared" ca="1" si="600"/>
        <v/>
      </c>
      <c r="BD641" s="17" t="str">
        <f t="shared" ca="1" si="600"/>
        <v/>
      </c>
      <c r="BE641" s="17" t="str">
        <f t="shared" ca="1" si="597"/>
        <v/>
      </c>
      <c r="BF641" s="17" t="str">
        <f t="shared" ca="1" si="597"/>
        <v/>
      </c>
      <c r="BG641" s="17" t="e">
        <f t="shared" si="597"/>
        <v>#REF!</v>
      </c>
      <c r="BH641" s="17">
        <f t="shared" ca="1" si="597"/>
        <v>641</v>
      </c>
      <c r="BI641" s="17" t="str">
        <f t="shared" si="597"/>
        <v/>
      </c>
    </row>
    <row r="642" spans="1:61" s="13" customFormat="1" ht="23.25" customHeight="1" x14ac:dyDescent="0.2">
      <c r="A642" s="1">
        <f ca="1">IF(COUNTIF($D642:$L642," ")=10,"",IF(VLOOKUP(MAX($A$1:A641),$A$1:C641,3,FALSE)=0,"",MAX($A$1:A641)+1))</f>
        <v>642</v>
      </c>
      <c r="B642" s="13" t="str">
        <f>$B640</f>
        <v>Хамзин В.Р.</v>
      </c>
      <c r="C642" s="2" t="str">
        <f ca="1">IF($B642="","",$R$3)</f>
        <v>Вт 24.11.20</v>
      </c>
      <c r="D642" s="14" t="str">
        <f t="shared" ref="D642:K642" ca="1" si="643">IF($B642&gt;"",IF(ISERROR(SEARCH($B642,S$3))," ",MID(S$3,FIND("%курс ",S$3,FIND($B642,S$3))+6,7)&amp;"
("&amp;MID(S$3,FIND("ауд.",S$3,FIND($B642,S$3))+4,FIND("№",S$3,FIND("ауд.",S$3,FIND($B642,S$3)))-(FIND("ауд.",S$3,FIND($B642,S$3))+4))&amp;")"),"")</f>
        <v xml:space="preserve"> </v>
      </c>
      <c r="E642" s="14" t="str">
        <f t="shared" ca="1" si="643"/>
        <v>П -9 -1
(П-308)</v>
      </c>
      <c r="F642" s="14" t="str">
        <f t="shared" ca="1" si="643"/>
        <v>ЗИ -9-1
(П-109)</v>
      </c>
      <c r="G642" s="14" t="str">
        <f t="shared" ca="1" si="643"/>
        <v xml:space="preserve"> </v>
      </c>
      <c r="H642" s="14" t="str">
        <f t="shared" ca="1" si="643"/>
        <v xml:space="preserve"> </v>
      </c>
      <c r="I642" s="14" t="str">
        <f t="shared" ca="1" si="643"/>
        <v xml:space="preserve"> </v>
      </c>
      <c r="J642" s="14" t="str">
        <f t="shared" ca="1" si="643"/>
        <v xml:space="preserve"> </v>
      </c>
      <c r="K642" s="14" t="str">
        <f t="shared" ca="1" si="643"/>
        <v xml:space="preserve"> </v>
      </c>
      <c r="L642" s="14"/>
      <c r="M642" s="17"/>
      <c r="O642" s="16"/>
      <c r="P642" s="16"/>
      <c r="R642" s="30"/>
      <c r="S642" s="30"/>
      <c r="T642" s="30"/>
      <c r="U642" s="30"/>
      <c r="V642" s="30"/>
      <c r="W642" s="30"/>
      <c r="X642" s="30"/>
      <c r="Y642" s="30"/>
      <c r="Z642" s="30"/>
      <c r="AA642" s="30"/>
      <c r="AB642" s="30"/>
      <c r="AD642" s="31" t="str">
        <f t="shared" ca="1" si="642"/>
        <v/>
      </c>
      <c r="AE642" s="31" t="str">
        <f t="shared" ca="1" si="642"/>
        <v>Вт 24.11.20  9.40 П-308</v>
      </c>
      <c r="AF642" s="31" t="str">
        <f t="shared" ca="1" si="642"/>
        <v>Вт 24.11.20 11.20 П-109</v>
      </c>
      <c r="AG642" s="31" t="str">
        <f t="shared" ca="1" si="642"/>
        <v/>
      </c>
      <c r="AH642" s="31" t="str">
        <f t="shared" ca="1" si="642"/>
        <v/>
      </c>
      <c r="AI642" s="31" t="str">
        <f t="shared" ca="1" si="642"/>
        <v/>
      </c>
      <c r="AJ642" s="31" t="str">
        <f t="shared" ca="1" si="642"/>
        <v/>
      </c>
      <c r="AK642" s="31" t="e">
        <f>IF(#REF!=" ","",IF(#REF!="","",CONCATENATE($C642," ",#REF!," ",MID(#REF!,10,5))))</f>
        <v>#REF!</v>
      </c>
      <c r="AL642" s="31" t="str">
        <f t="shared" ca="1" si="583"/>
        <v/>
      </c>
      <c r="AM642" s="31" t="str">
        <f t="shared" si="583"/>
        <v/>
      </c>
      <c r="AN642" s="32" t="str">
        <f t="shared" ref="AN642:AN705" ca="1" si="644">IF(COUNTBLANK(AD642:AM642)=10,"",MID($B642,1,FIND(" ",$B642)-1))</f>
        <v>Хамзин</v>
      </c>
      <c r="AO642" s="32" t="str">
        <f t="shared" ca="1" si="599"/>
        <v/>
      </c>
      <c r="AP642" s="32" t="str">
        <f t="shared" ca="1" si="599"/>
        <v>Вт 24.11.20  9.40 П-308 Хамзин</v>
      </c>
      <c r="AQ642" s="32" t="str">
        <f t="shared" ca="1" si="599"/>
        <v>Вт 24.11.20 11.20 П-109 Хамзин</v>
      </c>
      <c r="AR642" s="32" t="str">
        <f t="shared" ca="1" si="599"/>
        <v/>
      </c>
      <c r="AS642" s="32" t="str">
        <f t="shared" ca="1" si="599"/>
        <v/>
      </c>
      <c r="AT642" s="32" t="str">
        <f t="shared" ca="1" si="596"/>
        <v/>
      </c>
      <c r="AU642" s="32" t="str">
        <f t="shared" ca="1" si="596"/>
        <v/>
      </c>
      <c r="AV642" s="32" t="e">
        <f t="shared" si="596"/>
        <v>#REF!</v>
      </c>
      <c r="AW642" s="32" t="str">
        <f t="shared" ca="1" si="596"/>
        <v/>
      </c>
      <c r="AX642" s="32" t="str">
        <f t="shared" si="596"/>
        <v/>
      </c>
      <c r="AZ642" s="17" t="str">
        <f t="shared" ca="1" si="600"/>
        <v/>
      </c>
      <c r="BA642" s="17">
        <f t="shared" ca="1" si="600"/>
        <v>642</v>
      </c>
      <c r="BB642" s="17">
        <f t="shared" ca="1" si="600"/>
        <v>642</v>
      </c>
      <c r="BC642" s="17" t="str">
        <f t="shared" ca="1" si="600"/>
        <v/>
      </c>
      <c r="BD642" s="17" t="str">
        <f t="shared" ca="1" si="600"/>
        <v/>
      </c>
      <c r="BE642" s="17" t="str">
        <f t="shared" ca="1" si="597"/>
        <v/>
      </c>
      <c r="BF642" s="17" t="str">
        <f t="shared" ca="1" si="597"/>
        <v/>
      </c>
      <c r="BG642" s="17" t="e">
        <f t="shared" si="597"/>
        <v>#REF!</v>
      </c>
      <c r="BH642" s="17" t="str">
        <f t="shared" ca="1" si="597"/>
        <v/>
      </c>
      <c r="BI642" s="17" t="str">
        <f t="shared" si="597"/>
        <v/>
      </c>
    </row>
    <row r="643" spans="1:61" s="13" customFormat="1" ht="23.25" customHeight="1" x14ac:dyDescent="0.2">
      <c r="A643" s="1">
        <f ca="1">IF(COUNTIF($D643:$L643," ")=10,"",IF(VLOOKUP(MAX($A$1:A642),$A$1:C642,3,FALSE)=0,"",MAX($A$1:A642)+1))</f>
        <v>643</v>
      </c>
      <c r="B643" s="13" t="str">
        <f>$B640</f>
        <v>Хамзин В.Р.</v>
      </c>
      <c r="C643" s="2" t="str">
        <f ca="1">IF($B643="","",$R$4)</f>
        <v>Ср 25.11.20</v>
      </c>
      <c r="D643" s="14" t="str">
        <f t="shared" ref="D643:K643" ca="1" si="645">IF($B643&gt;"",IF(ISERROR(SEARCH($B643,S$4))," ",MID(S$4,FIND("%курс ",S$4,FIND($B643,S$4))+6,7)&amp;"
("&amp;MID(S$4,FIND("ауд.",S$4,FIND($B643,S$4))+4,FIND("№",S$4,FIND("ауд.",S$4,FIND($B643,S$4)))-(FIND("ауд.",S$4,FIND($B643,S$4))+4))&amp;")"),"")</f>
        <v xml:space="preserve"> </v>
      </c>
      <c r="E643" s="14" t="str">
        <f t="shared" ca="1" si="645"/>
        <v>П -9 -1
(П-402)</v>
      </c>
      <c r="F643" s="14" t="str">
        <f t="shared" ca="1" si="645"/>
        <v xml:space="preserve"> </v>
      </c>
      <c r="G643" s="14" t="str">
        <f t="shared" ca="1" si="645"/>
        <v xml:space="preserve"> </v>
      </c>
      <c r="H643" s="14" t="str">
        <f t="shared" ca="1" si="645"/>
        <v xml:space="preserve"> </v>
      </c>
      <c r="I643" s="14" t="str">
        <f t="shared" ca="1" si="645"/>
        <v xml:space="preserve"> </v>
      </c>
      <c r="J643" s="14" t="str">
        <f t="shared" ca="1" si="645"/>
        <v>ЗИ -9-2
(ДОТ)</v>
      </c>
      <c r="K643" s="14" t="str">
        <f t="shared" ca="1" si="645"/>
        <v xml:space="preserve"> </v>
      </c>
      <c r="L643" s="14"/>
      <c r="M643" s="25"/>
      <c r="O643" s="16"/>
      <c r="P643" s="16"/>
      <c r="R643" s="30"/>
      <c r="S643" s="30"/>
      <c r="T643" s="30"/>
      <c r="U643" s="30"/>
      <c r="V643" s="30"/>
      <c r="W643" s="30"/>
      <c r="X643" s="30"/>
      <c r="Y643" s="30"/>
      <c r="Z643" s="30"/>
      <c r="AA643" s="30"/>
      <c r="AB643" s="30"/>
      <c r="AD643" s="31" t="str">
        <f t="shared" ca="1" si="642"/>
        <v/>
      </c>
      <c r="AE643" s="31" t="str">
        <f t="shared" ca="1" si="642"/>
        <v>Ср 25.11.20  9.40 П-402</v>
      </c>
      <c r="AF643" s="31" t="str">
        <f t="shared" ca="1" si="642"/>
        <v/>
      </c>
      <c r="AG643" s="31" t="str">
        <f t="shared" ca="1" si="642"/>
        <v/>
      </c>
      <c r="AH643" s="31" t="str">
        <f t="shared" ca="1" si="642"/>
        <v/>
      </c>
      <c r="AI643" s="31" t="str">
        <f t="shared" ca="1" si="642"/>
        <v/>
      </c>
      <c r="AJ643" s="31" t="str">
        <f t="shared" ca="1" si="642"/>
        <v>Ср 25.11.20 17.00 ДОТ)</v>
      </c>
      <c r="AK643" s="31" t="e">
        <f>IF(#REF!=" ","",IF(#REF!="","",CONCATENATE($C643," ",#REF!," ",MID(#REF!,10,5))))</f>
        <v>#REF!</v>
      </c>
      <c r="AL643" s="31" t="str">
        <f t="shared" ref="AL643:AM706" ca="1" si="646">IF(K643=" ","",IF(K643="","",CONCATENATE($C643," ",K$1," ",MID(K643,10,5))))</f>
        <v/>
      </c>
      <c r="AM643" s="31" t="str">
        <f t="shared" si="646"/>
        <v/>
      </c>
      <c r="AN643" s="32" t="str">
        <f t="shared" ca="1" si="644"/>
        <v>Хамзин</v>
      </c>
      <c r="AO643" s="32" t="str">
        <f t="shared" ca="1" si="599"/>
        <v/>
      </c>
      <c r="AP643" s="32" t="str">
        <f t="shared" ca="1" si="599"/>
        <v>Ср 25.11.20  9.40 П-402 Хамзин</v>
      </c>
      <c r="AQ643" s="32" t="str">
        <f t="shared" ca="1" si="599"/>
        <v/>
      </c>
      <c r="AR643" s="32" t="str">
        <f t="shared" ca="1" si="599"/>
        <v/>
      </c>
      <c r="AS643" s="32" t="str">
        <f t="shared" ca="1" si="599"/>
        <v/>
      </c>
      <c r="AT643" s="32" t="str">
        <f t="shared" ref="AT643:AX706" ca="1" si="647">IF(AI643="","",CONCATENATE(AI643," ",$AN643))</f>
        <v/>
      </c>
      <c r="AU643" s="32" t="str">
        <f t="shared" ca="1" si="647"/>
        <v>Ср 25.11.20 17.00 ДОТ) Хамзин</v>
      </c>
      <c r="AV643" s="32" t="e">
        <f t="shared" si="647"/>
        <v>#REF!</v>
      </c>
      <c r="AW643" s="32" t="str">
        <f t="shared" ca="1" si="647"/>
        <v/>
      </c>
      <c r="AX643" s="32" t="str">
        <f t="shared" si="647"/>
        <v/>
      </c>
      <c r="AZ643" s="17" t="str">
        <f t="shared" ca="1" si="600"/>
        <v/>
      </c>
      <c r="BA643" s="17">
        <f t="shared" ca="1" si="600"/>
        <v>643</v>
      </c>
      <c r="BB643" s="17" t="str">
        <f t="shared" ca="1" si="600"/>
        <v/>
      </c>
      <c r="BC643" s="17" t="str">
        <f t="shared" ca="1" si="600"/>
        <v/>
      </c>
      <c r="BD643" s="17" t="str">
        <f t="shared" ca="1" si="600"/>
        <v/>
      </c>
      <c r="BE643" s="17" t="str">
        <f t="shared" ref="BE643:BI706" ca="1" si="648">IF(AI643="","",ROW())</f>
        <v/>
      </c>
      <c r="BF643" s="17">
        <f t="shared" ca="1" si="648"/>
        <v>643</v>
      </c>
      <c r="BG643" s="17" t="e">
        <f t="shared" si="648"/>
        <v>#REF!</v>
      </c>
      <c r="BH643" s="17" t="str">
        <f t="shared" ca="1" si="648"/>
        <v/>
      </c>
      <c r="BI643" s="17" t="str">
        <f t="shared" si="648"/>
        <v/>
      </c>
    </row>
    <row r="644" spans="1:61" s="13" customFormat="1" ht="23.25" customHeight="1" x14ac:dyDescent="0.2">
      <c r="A644" s="1">
        <f ca="1">IF(COUNTIF($D644:$L644," ")=10,"",IF(VLOOKUP(MAX($A$1:A643),$A$1:C643,3,FALSE)=0,"",MAX($A$1:A643)+1))</f>
        <v>644</v>
      </c>
      <c r="B644" s="13" t="str">
        <f>$B640</f>
        <v>Хамзин В.Р.</v>
      </c>
      <c r="C644" s="2" t="str">
        <f ca="1">IF($B644="","",$R$5)</f>
        <v>Чт 26.11.20</v>
      </c>
      <c r="D644" s="23" t="str">
        <f t="shared" ref="D644:K644" ca="1" si="649">IF($B644&gt;"",IF(ISERROR(SEARCH($B644,S$5))," ",MID(S$5,FIND("%курс ",S$5,FIND($B644,S$5))+6,7)&amp;"
("&amp;MID(S$5,FIND("ауд.",S$5,FIND($B644,S$5))+4,FIND("№",S$5,FIND("ауд.",S$5,FIND($B644,S$5)))-(FIND("ауд.",S$5,FIND($B644,S$5))+4))&amp;")"),"")</f>
        <v xml:space="preserve"> </v>
      </c>
      <c r="E644" s="23" t="str">
        <f t="shared" ca="1" si="649"/>
        <v xml:space="preserve"> </v>
      </c>
      <c r="F644" s="23" t="str">
        <f t="shared" ca="1" si="649"/>
        <v xml:space="preserve"> </v>
      </c>
      <c r="G644" s="23" t="str">
        <f t="shared" ca="1" si="649"/>
        <v xml:space="preserve"> </v>
      </c>
      <c r="H644" s="23" t="str">
        <f t="shared" ca="1" si="649"/>
        <v xml:space="preserve"> </v>
      </c>
      <c r="I644" s="23" t="str">
        <f t="shared" ca="1" si="649"/>
        <v xml:space="preserve"> </v>
      </c>
      <c r="J644" s="23" t="str">
        <f t="shared" ca="1" si="649"/>
        <v xml:space="preserve"> </v>
      </c>
      <c r="K644" s="23" t="str">
        <f t="shared" ca="1" si="649"/>
        <v xml:space="preserve"> </v>
      </c>
      <c r="L644" s="23"/>
      <c r="M644" s="25"/>
      <c r="O644" s="16"/>
      <c r="P644" s="16"/>
      <c r="R644" s="30"/>
      <c r="S644" s="30"/>
      <c r="T644" s="30"/>
      <c r="U644" s="30"/>
      <c r="V644" s="30"/>
      <c r="W644" s="30"/>
      <c r="X644" s="30"/>
      <c r="Y644" s="30"/>
      <c r="Z644" s="30"/>
      <c r="AA644" s="30"/>
      <c r="AB644" s="30"/>
      <c r="AD644" s="31" t="str">
        <f t="shared" ca="1" si="642"/>
        <v/>
      </c>
      <c r="AE644" s="31" t="str">
        <f t="shared" ca="1" si="642"/>
        <v/>
      </c>
      <c r="AF644" s="31" t="str">
        <f t="shared" ca="1" si="642"/>
        <v/>
      </c>
      <c r="AG644" s="31" t="str">
        <f t="shared" ca="1" si="642"/>
        <v/>
      </c>
      <c r="AH644" s="31" t="str">
        <f t="shared" ca="1" si="642"/>
        <v/>
      </c>
      <c r="AI644" s="31" t="str">
        <f t="shared" ca="1" si="642"/>
        <v/>
      </c>
      <c r="AJ644" s="31" t="str">
        <f t="shared" ca="1" si="642"/>
        <v/>
      </c>
      <c r="AK644" s="31" t="e">
        <f>IF(#REF!=" ","",IF(#REF!="","",CONCATENATE($C644," ",#REF!," ",MID(#REF!,10,5))))</f>
        <v>#REF!</v>
      </c>
      <c r="AL644" s="31" t="str">
        <f t="shared" ca="1" si="646"/>
        <v/>
      </c>
      <c r="AM644" s="31" t="str">
        <f t="shared" si="646"/>
        <v/>
      </c>
      <c r="AN644" s="32" t="str">
        <f t="shared" ca="1" si="644"/>
        <v>Хамзин</v>
      </c>
      <c r="AO644" s="32" t="str">
        <f t="shared" ref="AO644:AS707" ca="1" si="650">IF(AD644="","",CONCATENATE(AD644," ",$AN644))</f>
        <v/>
      </c>
      <c r="AP644" s="32" t="str">
        <f t="shared" ca="1" si="650"/>
        <v/>
      </c>
      <c r="AQ644" s="32" t="str">
        <f t="shared" ca="1" si="650"/>
        <v/>
      </c>
      <c r="AR644" s="32" t="str">
        <f t="shared" ca="1" si="650"/>
        <v/>
      </c>
      <c r="AS644" s="32" t="str">
        <f t="shared" ca="1" si="650"/>
        <v/>
      </c>
      <c r="AT644" s="32" t="str">
        <f t="shared" ca="1" si="647"/>
        <v/>
      </c>
      <c r="AU644" s="32" t="str">
        <f t="shared" ca="1" si="647"/>
        <v/>
      </c>
      <c r="AV644" s="32" t="e">
        <f t="shared" si="647"/>
        <v>#REF!</v>
      </c>
      <c r="AW644" s="32" t="str">
        <f t="shared" ca="1" si="647"/>
        <v/>
      </c>
      <c r="AX644" s="32" t="str">
        <f t="shared" si="647"/>
        <v/>
      </c>
      <c r="AZ644" s="17" t="str">
        <f t="shared" ref="AZ644:BD707" ca="1" si="651">IF(AD644="","",ROW())</f>
        <v/>
      </c>
      <c r="BA644" s="17" t="str">
        <f t="shared" ca="1" si="651"/>
        <v/>
      </c>
      <c r="BB644" s="17" t="str">
        <f t="shared" ca="1" si="651"/>
        <v/>
      </c>
      <c r="BC644" s="17" t="str">
        <f t="shared" ca="1" si="651"/>
        <v/>
      </c>
      <c r="BD644" s="17" t="str">
        <f t="shared" ca="1" si="651"/>
        <v/>
      </c>
      <c r="BE644" s="17" t="str">
        <f t="shared" ca="1" si="648"/>
        <v/>
      </c>
      <c r="BF644" s="17" t="str">
        <f t="shared" ca="1" si="648"/>
        <v/>
      </c>
      <c r="BG644" s="17" t="e">
        <f t="shared" si="648"/>
        <v>#REF!</v>
      </c>
      <c r="BH644" s="17" t="str">
        <f t="shared" ca="1" si="648"/>
        <v/>
      </c>
      <c r="BI644" s="17" t="str">
        <f t="shared" si="648"/>
        <v/>
      </c>
    </row>
    <row r="645" spans="1:61" s="13" customFormat="1" ht="23.25" customHeight="1" x14ac:dyDescent="0.2">
      <c r="A645" s="1">
        <f ca="1">IF(COUNTIF($D645:$L645," ")=10,"",IF(VLOOKUP(MAX($A$1:A644),$A$1:C644,3,FALSE)=0,"",MAX($A$1:A644)+1))</f>
        <v>645</v>
      </c>
      <c r="B645" s="13" t="str">
        <f>$B640</f>
        <v>Хамзин В.Р.</v>
      </c>
      <c r="C645" s="2" t="str">
        <f ca="1">IF($B645="","",$R$6)</f>
        <v>Пт 27.11.20</v>
      </c>
      <c r="D645" s="23" t="str">
        <f t="shared" ref="D645:K645" ca="1" si="652">IF($B645&gt;"",IF(ISERROR(SEARCH($B645,S$6))," ",MID(S$6,FIND("%курс ",S$6,FIND($B645,S$6))+6,7)&amp;"
("&amp;MID(S$6,FIND("ауд.",S$6,FIND($B645,S$6))+4,FIND("№",S$6,FIND("ауд.",S$6,FIND($B645,S$6)))-(FIND("ауд.",S$6,FIND($B645,S$6))+4))&amp;")"),"")</f>
        <v xml:space="preserve"> </v>
      </c>
      <c r="E645" s="23" t="str">
        <f t="shared" ca="1" si="652"/>
        <v xml:space="preserve"> </v>
      </c>
      <c r="F645" s="23" t="str">
        <f t="shared" ca="1" si="652"/>
        <v xml:space="preserve"> </v>
      </c>
      <c r="G645" s="23" t="str">
        <f t="shared" ca="1" si="652"/>
        <v xml:space="preserve"> </v>
      </c>
      <c r="H645" s="23" t="str">
        <f t="shared" ca="1" si="652"/>
        <v xml:space="preserve"> </v>
      </c>
      <c r="I645" s="23" t="str">
        <f t="shared" ca="1" si="652"/>
        <v>П -9 -2
(ДОТ)</v>
      </c>
      <c r="J645" s="23" t="str">
        <f t="shared" ca="1" si="652"/>
        <v xml:space="preserve"> </v>
      </c>
      <c r="K645" s="23" t="str">
        <f t="shared" ca="1" si="652"/>
        <v xml:space="preserve"> </v>
      </c>
      <c r="L645" s="23"/>
      <c r="M645" s="25"/>
      <c r="O645" s="16"/>
      <c r="P645" s="16"/>
      <c r="R645" s="30"/>
      <c r="S645" s="30"/>
      <c r="T645" s="30"/>
      <c r="U645" s="30"/>
      <c r="V645" s="30"/>
      <c r="W645" s="30"/>
      <c r="X645" s="30"/>
      <c r="Y645" s="30"/>
      <c r="Z645" s="30"/>
      <c r="AA645" s="30"/>
      <c r="AB645" s="30"/>
      <c r="AD645" s="31" t="str">
        <f t="shared" ca="1" si="642"/>
        <v/>
      </c>
      <c r="AE645" s="31" t="str">
        <f t="shared" ca="1" si="642"/>
        <v/>
      </c>
      <c r="AF645" s="31" t="str">
        <f t="shared" ca="1" si="642"/>
        <v/>
      </c>
      <c r="AG645" s="31" t="str">
        <f t="shared" ca="1" si="642"/>
        <v/>
      </c>
      <c r="AH645" s="31" t="str">
        <f t="shared" ca="1" si="642"/>
        <v/>
      </c>
      <c r="AI645" s="31" t="str">
        <f t="shared" ca="1" si="642"/>
        <v>Пт 27.11.20 15.10 ДОТ)</v>
      </c>
      <c r="AJ645" s="31" t="str">
        <f t="shared" ca="1" si="642"/>
        <v/>
      </c>
      <c r="AK645" s="31" t="e">
        <f>IF(#REF!=" ","",IF(#REF!="","",CONCATENATE($C645," ",#REF!," ",MID(#REF!,10,5))))</f>
        <v>#REF!</v>
      </c>
      <c r="AL645" s="31" t="str">
        <f t="shared" ca="1" si="646"/>
        <v/>
      </c>
      <c r="AM645" s="31" t="str">
        <f t="shared" si="646"/>
        <v/>
      </c>
      <c r="AN645" s="32" t="str">
        <f t="shared" ca="1" si="644"/>
        <v>Хамзин</v>
      </c>
      <c r="AO645" s="32" t="str">
        <f t="shared" ca="1" si="650"/>
        <v/>
      </c>
      <c r="AP645" s="32" t="str">
        <f t="shared" ca="1" si="650"/>
        <v/>
      </c>
      <c r="AQ645" s="32" t="str">
        <f t="shared" ca="1" si="650"/>
        <v/>
      </c>
      <c r="AR645" s="32" t="str">
        <f t="shared" ca="1" si="650"/>
        <v/>
      </c>
      <c r="AS645" s="32" t="str">
        <f t="shared" ca="1" si="650"/>
        <v/>
      </c>
      <c r="AT645" s="32" t="str">
        <f t="shared" ca="1" si="647"/>
        <v>Пт 27.11.20 15.10 ДОТ) Хамзин</v>
      </c>
      <c r="AU645" s="32" t="str">
        <f t="shared" ca="1" si="647"/>
        <v/>
      </c>
      <c r="AV645" s="32" t="e">
        <f t="shared" si="647"/>
        <v>#REF!</v>
      </c>
      <c r="AW645" s="32" t="str">
        <f t="shared" ca="1" si="647"/>
        <v/>
      </c>
      <c r="AX645" s="32" t="str">
        <f t="shared" si="647"/>
        <v/>
      </c>
      <c r="AZ645" s="17" t="str">
        <f t="shared" ca="1" si="651"/>
        <v/>
      </c>
      <c r="BA645" s="17" t="str">
        <f t="shared" ca="1" si="651"/>
        <v/>
      </c>
      <c r="BB645" s="17" t="str">
        <f t="shared" ca="1" si="651"/>
        <v/>
      </c>
      <c r="BC645" s="17" t="str">
        <f t="shared" ca="1" si="651"/>
        <v/>
      </c>
      <c r="BD645" s="17" t="str">
        <f t="shared" ca="1" si="651"/>
        <v/>
      </c>
      <c r="BE645" s="17">
        <f t="shared" ca="1" si="648"/>
        <v>645</v>
      </c>
      <c r="BF645" s="17" t="str">
        <f t="shared" ca="1" si="648"/>
        <v/>
      </c>
      <c r="BG645" s="17" t="e">
        <f t="shared" si="648"/>
        <v>#REF!</v>
      </c>
      <c r="BH645" s="17" t="str">
        <f t="shared" ca="1" si="648"/>
        <v/>
      </c>
      <c r="BI645" s="17" t="str">
        <f t="shared" si="648"/>
        <v/>
      </c>
    </row>
    <row r="646" spans="1:61" s="13" customFormat="1" ht="23.25" customHeight="1" x14ac:dyDescent="0.2">
      <c r="A646" s="1">
        <f ca="1">IF(COUNTIF($D646:$L646," ")=10,"",IF(VLOOKUP(MAX($A$1:A645),$A$1:C645,3,FALSE)=0,"",MAX($A$1:A645)+1))</f>
        <v>646</v>
      </c>
      <c r="B646" s="13" t="str">
        <f>$B640</f>
        <v>Хамзин В.Р.</v>
      </c>
      <c r="C646" s="2" t="str">
        <f ca="1">IF($B646="","",$R$7)</f>
        <v>Сб 28.11.20</v>
      </c>
      <c r="D646" s="23" t="str">
        <f t="shared" ref="D646:K646" ca="1" si="653">IF($B646&gt;"",IF(ISERROR(SEARCH($B646,S$7))," ",MID(S$7,FIND("%курс ",S$7,FIND($B646,S$7))+6,7)&amp;"
("&amp;MID(S$7,FIND("ауд.",S$7,FIND($B646,S$7))+4,FIND("№",S$7,FIND("ауд.",S$7,FIND($B646,S$7)))-(FIND("ауд.",S$7,FIND($B646,S$7))+4))&amp;")"),"")</f>
        <v>СА -9-1
(П-308)</v>
      </c>
      <c r="E646" s="23" t="str">
        <f t="shared" ca="1" si="653"/>
        <v>СА -9-1
(П-308)</v>
      </c>
      <c r="F646" s="23" t="str">
        <f t="shared" ca="1" si="653"/>
        <v>П -9 -1
(П-308)</v>
      </c>
      <c r="G646" s="23" t="str">
        <f t="shared" ca="1" si="653"/>
        <v xml:space="preserve"> </v>
      </c>
      <c r="H646" s="23" t="str">
        <f t="shared" ca="1" si="653"/>
        <v>П -9 -2
(ДОТ)</v>
      </c>
      <c r="I646" s="23" t="str">
        <f t="shared" ca="1" si="653"/>
        <v xml:space="preserve"> </v>
      </c>
      <c r="J646" s="23" t="str">
        <f t="shared" ca="1" si="653"/>
        <v xml:space="preserve"> </v>
      </c>
      <c r="K646" s="23" t="str">
        <f t="shared" ca="1" si="653"/>
        <v xml:space="preserve"> </v>
      </c>
      <c r="L646" s="23"/>
      <c r="M646" s="25"/>
      <c r="O646" s="16"/>
      <c r="P646" s="16"/>
      <c r="R646" s="30"/>
      <c r="S646" s="30"/>
      <c r="T646" s="30"/>
      <c r="U646" s="30"/>
      <c r="V646" s="30"/>
      <c r="W646" s="30"/>
      <c r="X646" s="30"/>
      <c r="Y646" s="30"/>
      <c r="Z646" s="30"/>
      <c r="AA646" s="30"/>
      <c r="AB646" s="30"/>
      <c r="AD646" s="31" t="str">
        <f t="shared" ca="1" si="642"/>
        <v>Сб 28.11.20  8.00 П-308</v>
      </c>
      <c r="AE646" s="31" t="str">
        <f t="shared" ca="1" si="642"/>
        <v>Сб 28.11.20  9.40 П-308</v>
      </c>
      <c r="AF646" s="31" t="str">
        <f t="shared" ca="1" si="642"/>
        <v>Сб 28.11.20 11.20 П-308</v>
      </c>
      <c r="AG646" s="31" t="str">
        <f t="shared" ca="1" si="642"/>
        <v/>
      </c>
      <c r="AH646" s="31" t="str">
        <f t="shared" ca="1" si="642"/>
        <v>Сб 28.11.20 13.30 ДОТ)</v>
      </c>
      <c r="AI646" s="31" t="str">
        <f t="shared" ca="1" si="642"/>
        <v/>
      </c>
      <c r="AJ646" s="31" t="str">
        <f t="shared" ca="1" si="642"/>
        <v/>
      </c>
      <c r="AK646" s="31" t="e">
        <f>IF(#REF!=" ","",IF(#REF!="","",CONCATENATE($C646," ",#REF!," ",MID(#REF!,10,5))))</f>
        <v>#REF!</v>
      </c>
      <c r="AL646" s="31" t="str">
        <f t="shared" ca="1" si="646"/>
        <v/>
      </c>
      <c r="AM646" s="31" t="str">
        <f t="shared" si="646"/>
        <v/>
      </c>
      <c r="AN646" s="32" t="str">
        <f t="shared" ca="1" si="644"/>
        <v>Хамзин</v>
      </c>
      <c r="AO646" s="32" t="str">
        <f t="shared" ca="1" si="650"/>
        <v>Сб 28.11.20  8.00 П-308 Хамзин</v>
      </c>
      <c r="AP646" s="32" t="str">
        <f t="shared" ca="1" si="650"/>
        <v>Сб 28.11.20  9.40 П-308 Хамзин</v>
      </c>
      <c r="AQ646" s="32" t="str">
        <f t="shared" ca="1" si="650"/>
        <v>Сб 28.11.20 11.20 П-308 Хамзин</v>
      </c>
      <c r="AR646" s="32" t="str">
        <f t="shared" ca="1" si="650"/>
        <v/>
      </c>
      <c r="AS646" s="32" t="str">
        <f t="shared" ca="1" si="650"/>
        <v>Сб 28.11.20 13.30 ДОТ) Хамзин</v>
      </c>
      <c r="AT646" s="32" t="str">
        <f t="shared" ca="1" si="647"/>
        <v/>
      </c>
      <c r="AU646" s="32" t="str">
        <f t="shared" ca="1" si="647"/>
        <v/>
      </c>
      <c r="AV646" s="32" t="e">
        <f t="shared" si="647"/>
        <v>#REF!</v>
      </c>
      <c r="AW646" s="32" t="str">
        <f t="shared" ca="1" si="647"/>
        <v/>
      </c>
      <c r="AX646" s="32" t="str">
        <f t="shared" si="647"/>
        <v/>
      </c>
      <c r="AZ646" s="17">
        <f t="shared" ca="1" si="651"/>
        <v>646</v>
      </c>
      <c r="BA646" s="17">
        <f t="shared" ca="1" si="651"/>
        <v>646</v>
      </c>
      <c r="BB646" s="17">
        <f t="shared" ca="1" si="651"/>
        <v>646</v>
      </c>
      <c r="BC646" s="17" t="str">
        <f t="shared" ca="1" si="651"/>
        <v/>
      </c>
      <c r="BD646" s="17">
        <f t="shared" ca="1" si="651"/>
        <v>646</v>
      </c>
      <c r="BE646" s="17" t="str">
        <f t="shared" ca="1" si="648"/>
        <v/>
      </c>
      <c r="BF646" s="17" t="str">
        <f t="shared" ca="1" si="648"/>
        <v/>
      </c>
      <c r="BG646" s="17" t="e">
        <f t="shared" si="648"/>
        <v>#REF!</v>
      </c>
      <c r="BH646" s="17" t="str">
        <f t="shared" ca="1" si="648"/>
        <v/>
      </c>
      <c r="BI646" s="17" t="str">
        <f t="shared" si="648"/>
        <v/>
      </c>
    </row>
    <row r="647" spans="1:61" s="13" customFormat="1" ht="23.25" customHeight="1" x14ac:dyDescent="0.2">
      <c r="A647" s="1">
        <f ca="1">IF(COUNTIF($D647:$L647," ")=10,"",IF(VLOOKUP(MAX($A$1:A646),$A$1:C646,3,FALSE)=0,"",MAX($A$1:A646)+1))</f>
        <v>647</v>
      </c>
      <c r="B647" s="13" t="str">
        <f>$B640</f>
        <v>Хамзин В.Р.</v>
      </c>
      <c r="C647" s="2" t="str">
        <f ca="1">IF($B647="","",$R$8)</f>
        <v>Вс 29.11.20</v>
      </c>
      <c r="D647" s="23" t="str">
        <f t="shared" ref="D647:K647" ca="1" si="654">IF($B647&gt;"",IF(ISERROR(SEARCH($B647,S$8))," ",MID(S$8,FIND("%курс ",S$8,FIND($B647,S$8))+6,7)&amp;"
("&amp;MID(S$8,FIND("ауд.",S$8,FIND($B647,S$8))+4,FIND("№",S$8,FIND("ауд.",S$8,FIND($B647,S$8)))-(FIND("ауд.",S$8,FIND($B647,S$8))+4))&amp;")"),"")</f>
        <v xml:space="preserve"> </v>
      </c>
      <c r="E647" s="23" t="str">
        <f t="shared" ca="1" si="654"/>
        <v xml:space="preserve"> </v>
      </c>
      <c r="F647" s="23" t="str">
        <f t="shared" ca="1" si="654"/>
        <v xml:space="preserve"> </v>
      </c>
      <c r="G647" s="23" t="str">
        <f t="shared" ca="1" si="654"/>
        <v xml:space="preserve"> </v>
      </c>
      <c r="H647" s="23" t="str">
        <f t="shared" ca="1" si="654"/>
        <v xml:space="preserve"> </v>
      </c>
      <c r="I647" s="23" t="str">
        <f t="shared" ca="1" si="654"/>
        <v xml:space="preserve"> </v>
      </c>
      <c r="J647" s="23" t="str">
        <f t="shared" ca="1" si="654"/>
        <v xml:space="preserve"> </v>
      </c>
      <c r="K647" s="23" t="str">
        <f t="shared" ca="1" si="654"/>
        <v xml:space="preserve"> </v>
      </c>
      <c r="L647" s="23"/>
      <c r="M647" s="25"/>
      <c r="O647" s="16"/>
      <c r="P647" s="16"/>
      <c r="R647" s="30"/>
      <c r="S647" s="30"/>
      <c r="T647" s="30"/>
      <c r="U647" s="30"/>
      <c r="V647" s="30"/>
      <c r="W647" s="30"/>
      <c r="X647" s="30"/>
      <c r="Y647" s="30"/>
      <c r="Z647" s="30"/>
      <c r="AA647" s="30"/>
      <c r="AB647" s="30"/>
      <c r="AD647" s="31" t="str">
        <f t="shared" ca="1" si="642"/>
        <v/>
      </c>
      <c r="AE647" s="31" t="str">
        <f t="shared" ca="1" si="642"/>
        <v/>
      </c>
      <c r="AF647" s="31" t="str">
        <f t="shared" ca="1" si="642"/>
        <v/>
      </c>
      <c r="AG647" s="31" t="str">
        <f t="shared" ca="1" si="642"/>
        <v/>
      </c>
      <c r="AH647" s="31" t="str">
        <f t="shared" ca="1" si="642"/>
        <v/>
      </c>
      <c r="AI647" s="31" t="str">
        <f t="shared" ca="1" si="642"/>
        <v/>
      </c>
      <c r="AJ647" s="31" t="str">
        <f t="shared" ca="1" si="642"/>
        <v/>
      </c>
      <c r="AK647" s="31" t="e">
        <f>IF(#REF!=" ","",IF(#REF!="","",CONCATENATE($C647," ",#REF!," ",MID(#REF!,10,5))))</f>
        <v>#REF!</v>
      </c>
      <c r="AL647" s="31" t="str">
        <f t="shared" ca="1" si="646"/>
        <v/>
      </c>
      <c r="AM647" s="31" t="str">
        <f t="shared" si="646"/>
        <v/>
      </c>
      <c r="AN647" s="32" t="str">
        <f t="shared" ca="1" si="644"/>
        <v>Хамзин</v>
      </c>
      <c r="AO647" s="32" t="str">
        <f t="shared" ca="1" si="650"/>
        <v/>
      </c>
      <c r="AP647" s="32" t="str">
        <f t="shared" ca="1" si="650"/>
        <v/>
      </c>
      <c r="AQ647" s="32" t="str">
        <f t="shared" ca="1" si="650"/>
        <v/>
      </c>
      <c r="AR647" s="32" t="str">
        <f t="shared" ca="1" si="650"/>
        <v/>
      </c>
      <c r="AS647" s="32" t="str">
        <f t="shared" ca="1" si="650"/>
        <v/>
      </c>
      <c r="AT647" s="32" t="str">
        <f t="shared" ca="1" si="647"/>
        <v/>
      </c>
      <c r="AU647" s="32" t="str">
        <f t="shared" ca="1" si="647"/>
        <v/>
      </c>
      <c r="AV647" s="32" t="e">
        <f t="shared" si="647"/>
        <v>#REF!</v>
      </c>
      <c r="AW647" s="32" t="str">
        <f t="shared" ca="1" si="647"/>
        <v/>
      </c>
      <c r="AX647" s="32" t="str">
        <f t="shared" si="647"/>
        <v/>
      </c>
      <c r="AZ647" s="17" t="str">
        <f t="shared" ca="1" si="651"/>
        <v/>
      </c>
      <c r="BA647" s="17" t="str">
        <f t="shared" ca="1" si="651"/>
        <v/>
      </c>
      <c r="BB647" s="17" t="str">
        <f t="shared" ca="1" si="651"/>
        <v/>
      </c>
      <c r="BC647" s="17" t="str">
        <f t="shared" ca="1" si="651"/>
        <v/>
      </c>
      <c r="BD647" s="17" t="str">
        <f t="shared" ca="1" si="651"/>
        <v/>
      </c>
      <c r="BE647" s="17" t="str">
        <f t="shared" ca="1" si="648"/>
        <v/>
      </c>
      <c r="BF647" s="17" t="str">
        <f t="shared" ca="1" si="648"/>
        <v/>
      </c>
      <c r="BG647" s="17" t="e">
        <f t="shared" si="648"/>
        <v>#REF!</v>
      </c>
      <c r="BH647" s="17" t="str">
        <f t="shared" ca="1" si="648"/>
        <v/>
      </c>
      <c r="BI647" s="17" t="str">
        <f t="shared" si="648"/>
        <v/>
      </c>
    </row>
    <row r="648" spans="1:61" s="13" customFormat="1" ht="23.25" customHeight="1" x14ac:dyDescent="0.2">
      <c r="A648" s="1">
        <f ca="1">IF(COUNTIF($D648:$L648," ")=10,"",IF(VLOOKUP(MAX($A$1:A647),$A$1:C647,3,FALSE)=0,"",MAX($A$1:A647)+1))</f>
        <v>648</v>
      </c>
      <c r="C648" s="2"/>
      <c r="D648" s="23"/>
      <c r="E648" s="23"/>
      <c r="F648" s="23"/>
      <c r="G648" s="35"/>
      <c r="H648" s="23"/>
      <c r="I648" s="23"/>
      <c r="J648" s="23"/>
      <c r="K648" s="23"/>
      <c r="L648" s="23"/>
      <c r="M648" s="25"/>
      <c r="O648" s="16"/>
      <c r="P648" s="16"/>
      <c r="R648" s="30"/>
      <c r="S648" s="30"/>
      <c r="T648" s="30"/>
      <c r="U648" s="30"/>
      <c r="V648" s="30"/>
      <c r="W648" s="30"/>
      <c r="X648" s="30"/>
      <c r="Y648" s="30"/>
      <c r="Z648" s="30"/>
      <c r="AA648" s="30"/>
      <c r="AB648" s="30"/>
      <c r="AD648" s="31"/>
      <c r="AE648" s="31"/>
      <c r="AF648" s="31"/>
      <c r="AG648" s="31"/>
      <c r="AH648" s="31"/>
      <c r="AI648" s="31"/>
      <c r="AJ648" s="31"/>
      <c r="AK648" s="31"/>
      <c r="AL648" s="31"/>
      <c r="AM648" s="31"/>
      <c r="AN648" s="32" t="str">
        <f t="shared" si="644"/>
        <v/>
      </c>
      <c r="AO648" s="32" t="str">
        <f t="shared" si="650"/>
        <v/>
      </c>
      <c r="AP648" s="32" t="str">
        <f t="shared" si="650"/>
        <v/>
      </c>
      <c r="AQ648" s="32" t="str">
        <f t="shared" si="650"/>
        <v/>
      </c>
      <c r="AR648" s="32" t="str">
        <f t="shared" si="650"/>
        <v/>
      </c>
      <c r="AS648" s="32" t="str">
        <f t="shared" si="650"/>
        <v/>
      </c>
      <c r="AT648" s="32" t="str">
        <f t="shared" si="647"/>
        <v/>
      </c>
      <c r="AU648" s="32" t="str">
        <f t="shared" si="647"/>
        <v/>
      </c>
      <c r="AV648" s="32" t="str">
        <f t="shared" si="647"/>
        <v/>
      </c>
      <c r="AW648" s="32" t="str">
        <f t="shared" si="647"/>
        <v/>
      </c>
      <c r="AX648" s="32" t="str">
        <f t="shared" si="647"/>
        <v/>
      </c>
      <c r="AZ648" s="17" t="str">
        <f t="shared" si="651"/>
        <v/>
      </c>
      <c r="BA648" s="17" t="str">
        <f t="shared" si="651"/>
        <v/>
      </c>
      <c r="BB648" s="17" t="str">
        <f t="shared" si="651"/>
        <v/>
      </c>
      <c r="BC648" s="17" t="str">
        <f t="shared" si="651"/>
        <v/>
      </c>
      <c r="BD648" s="17" t="str">
        <f t="shared" si="651"/>
        <v/>
      </c>
      <c r="BE648" s="17" t="str">
        <f t="shared" si="648"/>
        <v/>
      </c>
      <c r="BF648" s="17" t="str">
        <f t="shared" si="648"/>
        <v/>
      </c>
      <c r="BG648" s="17" t="str">
        <f t="shared" si="648"/>
        <v/>
      </c>
      <c r="BH648" s="17" t="str">
        <f t="shared" si="648"/>
        <v/>
      </c>
      <c r="BI648" s="17" t="str">
        <f t="shared" si="648"/>
        <v/>
      </c>
    </row>
    <row r="649" spans="1:61" s="13" customFormat="1" ht="23.25" customHeight="1" x14ac:dyDescent="0.2">
      <c r="A649" s="1">
        <f ca="1">IF(COUNTIF($D650:$L656," ")=70,"",MAX($A$1:A648)+1)</f>
        <v>649</v>
      </c>
      <c r="B649" s="2" t="str">
        <f>IF($C649="","",$C649)</f>
        <v>Хараман С.В.</v>
      </c>
      <c r="C649" s="3" t="str">
        <f>IF(ISERROR(VLOOKUP((ROW()-1)/9+1,'[1]Преподавательский состав'!$A$2:$B$181,2,FALSE)),"",VLOOKUP((ROW()-1)/9+1,'[1]Преподавательский состав'!$A$2:$B$181,2,FALSE))</f>
        <v>Хараман С.В.</v>
      </c>
      <c r="D649" s="3" t="str">
        <f>IF($C649="","",T(" 8.00"))</f>
        <v xml:space="preserve"> 8.00</v>
      </c>
      <c r="E649" s="3" t="str">
        <f>IF($C649="","",T(" 9.40"))</f>
        <v xml:space="preserve"> 9.40</v>
      </c>
      <c r="F649" s="3" t="str">
        <f>IF($C649="","",T("11.20"))</f>
        <v>11.20</v>
      </c>
      <c r="G649" s="3" t="str">
        <f>IF($C649="","",T(""))</f>
        <v/>
      </c>
      <c r="H649" s="3" t="str">
        <f>IF($C649="","",T("13.30"))</f>
        <v>13.30</v>
      </c>
      <c r="I649" s="3" t="str">
        <f>IF($C649="","",T("15.10"))</f>
        <v>15.10</v>
      </c>
      <c r="J649" s="3" t="str">
        <f>IF($C649="","",T("17.00"))</f>
        <v>17.00</v>
      </c>
      <c r="K649" s="3" t="str">
        <f>IF($C649="","",T("18.40"))</f>
        <v>18.40</v>
      </c>
      <c r="L649" s="3"/>
      <c r="M649" s="25"/>
      <c r="O649" s="16"/>
      <c r="P649" s="16"/>
      <c r="R649" s="30"/>
      <c r="S649" s="30"/>
      <c r="T649" s="30"/>
      <c r="U649" s="30"/>
      <c r="V649" s="30"/>
      <c r="W649" s="30"/>
      <c r="X649" s="30"/>
      <c r="Y649" s="30"/>
      <c r="Z649" s="30"/>
      <c r="AA649" s="30"/>
      <c r="AB649" s="30"/>
      <c r="AD649" s="31"/>
      <c r="AE649" s="31"/>
      <c r="AF649" s="31"/>
      <c r="AG649" s="31"/>
      <c r="AH649" s="31"/>
      <c r="AI649" s="31"/>
      <c r="AJ649" s="31"/>
      <c r="AK649" s="31"/>
      <c r="AL649" s="31"/>
      <c r="AM649" s="31"/>
      <c r="AN649" s="32" t="str">
        <f t="shared" si="644"/>
        <v/>
      </c>
      <c r="AO649" s="32" t="str">
        <f t="shared" si="650"/>
        <v/>
      </c>
      <c r="AP649" s="32" t="str">
        <f t="shared" si="650"/>
        <v/>
      </c>
      <c r="AQ649" s="32" t="str">
        <f t="shared" si="650"/>
        <v/>
      </c>
      <c r="AR649" s="32" t="str">
        <f t="shared" si="650"/>
        <v/>
      </c>
      <c r="AS649" s="32" t="str">
        <f t="shared" si="650"/>
        <v/>
      </c>
      <c r="AT649" s="32" t="str">
        <f t="shared" si="647"/>
        <v/>
      </c>
      <c r="AU649" s="32" t="str">
        <f t="shared" si="647"/>
        <v/>
      </c>
      <c r="AV649" s="32" t="str">
        <f t="shared" si="647"/>
        <v/>
      </c>
      <c r="AW649" s="32" t="str">
        <f t="shared" si="647"/>
        <v/>
      </c>
      <c r="AX649" s="32" t="str">
        <f t="shared" si="647"/>
        <v/>
      </c>
      <c r="AZ649" s="17" t="str">
        <f t="shared" si="651"/>
        <v/>
      </c>
      <c r="BA649" s="17" t="str">
        <f t="shared" si="651"/>
        <v/>
      </c>
      <c r="BB649" s="17" t="str">
        <f t="shared" si="651"/>
        <v/>
      </c>
      <c r="BC649" s="17" t="str">
        <f t="shared" si="651"/>
        <v/>
      </c>
      <c r="BD649" s="17" t="str">
        <f t="shared" si="651"/>
        <v/>
      </c>
      <c r="BE649" s="17" t="str">
        <f t="shared" si="648"/>
        <v/>
      </c>
      <c r="BF649" s="17" t="str">
        <f t="shared" si="648"/>
        <v/>
      </c>
      <c r="BG649" s="17" t="str">
        <f t="shared" si="648"/>
        <v/>
      </c>
      <c r="BH649" s="17" t="str">
        <f t="shared" si="648"/>
        <v/>
      </c>
      <c r="BI649" s="17" t="str">
        <f t="shared" si="648"/>
        <v/>
      </c>
    </row>
    <row r="650" spans="1:61" s="13" customFormat="1" ht="23.25" customHeight="1" x14ac:dyDescent="0.2">
      <c r="A650" s="1">
        <f ca="1">IF(COUNTIF($D650:$L650," ")=10,"",IF(VLOOKUP(MAX($A$1:A649),$A$1:C649,3,FALSE)=0,"",MAX($A$1:A649)+1))</f>
        <v>650</v>
      </c>
      <c r="B650" s="13" t="str">
        <f>$B649</f>
        <v>Хараман С.В.</v>
      </c>
      <c r="C650" s="2" t="str">
        <f ca="1">IF($B650="","",$R$2)</f>
        <v>Пн 23.11.20</v>
      </c>
      <c r="D650" s="14" t="str">
        <f t="shared" ref="D650:K650" ca="1" si="655">IF($B650&gt;"",IF(ISERROR(SEARCH($B650,S$2))," ",MID(S$2,FIND("%курс ",S$2,FIND($B650,S$2))+6,7)&amp;"
("&amp;MID(S$2,FIND("ауд.",S$2,FIND($B650,S$2))+4,FIND("№",S$2,FIND("ауд.",S$2,FIND($B650,S$2)))-(FIND("ауд.",S$2,FIND($B650,S$2))+4))&amp;")"),"")</f>
        <v xml:space="preserve"> </v>
      </c>
      <c r="E650" s="14" t="str">
        <f t="shared" ca="1" si="655"/>
        <v xml:space="preserve"> </v>
      </c>
      <c r="F650" s="14" t="str">
        <f t="shared" ca="1" si="655"/>
        <v xml:space="preserve"> </v>
      </c>
      <c r="G650" s="14" t="str">
        <f t="shared" ca="1" si="655"/>
        <v xml:space="preserve"> </v>
      </c>
      <c r="H650" s="14" t="str">
        <f t="shared" ca="1" si="655"/>
        <v xml:space="preserve"> </v>
      </c>
      <c r="I650" s="14" t="str">
        <f t="shared" ca="1" si="655"/>
        <v>П -11-2
(ДОТ)</v>
      </c>
      <c r="J650" s="14" t="str">
        <f t="shared" ca="1" si="655"/>
        <v>П -9 -3
(ДОТ)</v>
      </c>
      <c r="K650" s="14" t="str">
        <f t="shared" ca="1" si="655"/>
        <v>П -9 -3
(ДОТ)</v>
      </c>
      <c r="L650" s="14"/>
      <c r="M650" s="17"/>
      <c r="O650" s="16"/>
      <c r="P650" s="16"/>
      <c r="R650" s="30"/>
      <c r="S650" s="30"/>
      <c r="T650" s="30"/>
      <c r="U650" s="30"/>
      <c r="V650" s="30"/>
      <c r="W650" s="30"/>
      <c r="X650" s="30"/>
      <c r="Y650" s="30"/>
      <c r="Z650" s="30"/>
      <c r="AA650" s="30"/>
      <c r="AB650" s="30"/>
      <c r="AD650" s="31" t="str">
        <f t="shared" ref="AD650:AJ656" ca="1" si="656">IF(D650=" ","",IF(D650="","",CONCATENATE($C650," ",D$1," ",MID(D650,10,5))))</f>
        <v/>
      </c>
      <c r="AE650" s="31" t="str">
        <f t="shared" ca="1" si="656"/>
        <v/>
      </c>
      <c r="AF650" s="31" t="str">
        <f t="shared" ca="1" si="656"/>
        <v/>
      </c>
      <c r="AG650" s="31" t="str">
        <f t="shared" ca="1" si="656"/>
        <v/>
      </c>
      <c r="AH650" s="31" t="str">
        <f t="shared" ca="1" si="656"/>
        <v/>
      </c>
      <c r="AI650" s="31" t="str">
        <f t="shared" ca="1" si="656"/>
        <v>Пн 23.11.20 15.10 ДОТ)</v>
      </c>
      <c r="AJ650" s="31" t="str">
        <f t="shared" ca="1" si="656"/>
        <v>Пн 23.11.20 17.00 ДОТ)</v>
      </c>
      <c r="AK650" s="31" t="e">
        <f>IF(#REF!=" ","",IF(#REF!="","",CONCATENATE($C650," ",#REF!," ",MID(#REF!,10,5))))</f>
        <v>#REF!</v>
      </c>
      <c r="AL650" s="31" t="str">
        <f t="shared" ca="1" si="646"/>
        <v>Пн 23.11.20 18.40 ДОТ)</v>
      </c>
      <c r="AM650" s="31" t="str">
        <f t="shared" si="646"/>
        <v/>
      </c>
      <c r="AN650" s="32" t="str">
        <f t="shared" ca="1" si="644"/>
        <v>Хараман</v>
      </c>
      <c r="AO650" s="32" t="str">
        <f t="shared" ca="1" si="650"/>
        <v/>
      </c>
      <c r="AP650" s="32" t="str">
        <f t="shared" ca="1" si="650"/>
        <v/>
      </c>
      <c r="AQ650" s="32" t="str">
        <f t="shared" ca="1" si="650"/>
        <v/>
      </c>
      <c r="AR650" s="32" t="str">
        <f t="shared" ca="1" si="650"/>
        <v/>
      </c>
      <c r="AS650" s="32" t="str">
        <f t="shared" ca="1" si="650"/>
        <v/>
      </c>
      <c r="AT650" s="32" t="str">
        <f t="shared" ca="1" si="647"/>
        <v>Пн 23.11.20 15.10 ДОТ) Хараман</v>
      </c>
      <c r="AU650" s="32" t="str">
        <f t="shared" ca="1" si="647"/>
        <v>Пн 23.11.20 17.00 ДОТ) Хараман</v>
      </c>
      <c r="AV650" s="32" t="e">
        <f t="shared" si="647"/>
        <v>#REF!</v>
      </c>
      <c r="AW650" s="32" t="str">
        <f t="shared" ca="1" si="647"/>
        <v>Пн 23.11.20 18.40 ДОТ) Хараман</v>
      </c>
      <c r="AX650" s="32" t="str">
        <f t="shared" si="647"/>
        <v/>
      </c>
      <c r="AZ650" s="17" t="str">
        <f t="shared" ca="1" si="651"/>
        <v/>
      </c>
      <c r="BA650" s="17" t="str">
        <f t="shared" ca="1" si="651"/>
        <v/>
      </c>
      <c r="BB650" s="17" t="str">
        <f t="shared" ca="1" si="651"/>
        <v/>
      </c>
      <c r="BC650" s="17" t="str">
        <f t="shared" ca="1" si="651"/>
        <v/>
      </c>
      <c r="BD650" s="17" t="str">
        <f t="shared" ca="1" si="651"/>
        <v/>
      </c>
      <c r="BE650" s="17">
        <f t="shared" ca="1" si="648"/>
        <v>650</v>
      </c>
      <c r="BF650" s="17">
        <f t="shared" ca="1" si="648"/>
        <v>650</v>
      </c>
      <c r="BG650" s="17" t="e">
        <f t="shared" si="648"/>
        <v>#REF!</v>
      </c>
      <c r="BH650" s="17">
        <f t="shared" ca="1" si="648"/>
        <v>650</v>
      </c>
      <c r="BI650" s="17" t="str">
        <f t="shared" si="648"/>
        <v/>
      </c>
    </row>
    <row r="651" spans="1:61" s="13" customFormat="1" ht="23.25" customHeight="1" x14ac:dyDescent="0.2">
      <c r="A651" s="1">
        <f ca="1">IF(COUNTIF($D651:$L651," ")=10,"",IF(VLOOKUP(MAX($A$1:A650),$A$1:C650,3,FALSE)=0,"",MAX($A$1:A650)+1))</f>
        <v>651</v>
      </c>
      <c r="B651" s="13" t="str">
        <f>$B649</f>
        <v>Хараман С.В.</v>
      </c>
      <c r="C651" s="2" t="str">
        <f ca="1">IF($B651="","",$R$3)</f>
        <v>Вт 24.11.20</v>
      </c>
      <c r="D651" s="14" t="str">
        <f t="shared" ref="D651:K651" ca="1" si="657">IF($B651&gt;"",IF(ISERROR(SEARCH($B651,S$3))," ",MID(S$3,FIND("%курс ",S$3,FIND($B651,S$3))+6,7)&amp;"
("&amp;MID(S$3,FIND("ауд.",S$3,FIND($B651,S$3))+4,FIND("№",S$3,FIND("ауд.",S$3,FIND($B651,S$3)))-(FIND("ауд.",S$3,FIND($B651,S$3))+4))&amp;")"),"")</f>
        <v xml:space="preserve"> </v>
      </c>
      <c r="E651" s="14" t="str">
        <f t="shared" ca="1" si="657"/>
        <v xml:space="preserve"> </v>
      </c>
      <c r="F651" s="14" t="str">
        <f t="shared" ca="1" si="657"/>
        <v xml:space="preserve"> </v>
      </c>
      <c r="G651" s="14" t="str">
        <f t="shared" ca="1" si="657"/>
        <v xml:space="preserve"> </v>
      </c>
      <c r="H651" s="14" t="str">
        <f t="shared" ca="1" si="657"/>
        <v>П -11-2
(ДОТ)</v>
      </c>
      <c r="I651" s="14" t="str">
        <f t="shared" ca="1" si="657"/>
        <v xml:space="preserve"> </v>
      </c>
      <c r="J651" s="14" t="str">
        <f t="shared" ca="1" si="657"/>
        <v>П -11-2
(ДОТ)</v>
      </c>
      <c r="K651" s="14" t="str">
        <f t="shared" ca="1" si="657"/>
        <v>П -11-2
(ДОТ)</v>
      </c>
      <c r="L651" s="14"/>
      <c r="M651" s="25"/>
      <c r="O651" s="16"/>
      <c r="P651" s="16"/>
      <c r="R651" s="30"/>
      <c r="S651" s="30"/>
      <c r="T651" s="30"/>
      <c r="U651" s="30"/>
      <c r="V651" s="30"/>
      <c r="W651" s="30"/>
      <c r="X651" s="30"/>
      <c r="Y651" s="30"/>
      <c r="Z651" s="30"/>
      <c r="AA651" s="30"/>
      <c r="AB651" s="30"/>
      <c r="AD651" s="31" t="str">
        <f t="shared" ca="1" si="656"/>
        <v/>
      </c>
      <c r="AE651" s="31" t="str">
        <f t="shared" ca="1" si="656"/>
        <v/>
      </c>
      <c r="AF651" s="31" t="str">
        <f t="shared" ca="1" si="656"/>
        <v/>
      </c>
      <c r="AG651" s="31" t="str">
        <f t="shared" ca="1" si="656"/>
        <v/>
      </c>
      <c r="AH651" s="31" t="str">
        <f t="shared" ca="1" si="656"/>
        <v>Вт 24.11.20 13.30 ДОТ)</v>
      </c>
      <c r="AI651" s="31" t="str">
        <f t="shared" ca="1" si="656"/>
        <v/>
      </c>
      <c r="AJ651" s="31" t="str">
        <f t="shared" ca="1" si="656"/>
        <v>Вт 24.11.20 17.00 ДОТ)</v>
      </c>
      <c r="AK651" s="31" t="e">
        <f>IF(#REF!=" ","",IF(#REF!="","",CONCATENATE($C651," ",#REF!," ",MID(#REF!,10,5))))</f>
        <v>#REF!</v>
      </c>
      <c r="AL651" s="31" t="str">
        <f t="shared" ca="1" si="646"/>
        <v>Вт 24.11.20 18.40 ДОТ)</v>
      </c>
      <c r="AM651" s="31" t="str">
        <f t="shared" si="646"/>
        <v/>
      </c>
      <c r="AN651" s="32" t="str">
        <f t="shared" ca="1" si="644"/>
        <v>Хараман</v>
      </c>
      <c r="AO651" s="32" t="str">
        <f t="shared" ca="1" si="650"/>
        <v/>
      </c>
      <c r="AP651" s="32" t="str">
        <f t="shared" ca="1" si="650"/>
        <v/>
      </c>
      <c r="AQ651" s="32" t="str">
        <f t="shared" ca="1" si="650"/>
        <v/>
      </c>
      <c r="AR651" s="32" t="str">
        <f t="shared" ca="1" si="650"/>
        <v/>
      </c>
      <c r="AS651" s="32" t="str">
        <f t="shared" ca="1" si="650"/>
        <v>Вт 24.11.20 13.30 ДОТ) Хараман</v>
      </c>
      <c r="AT651" s="32" t="str">
        <f t="shared" ca="1" si="647"/>
        <v/>
      </c>
      <c r="AU651" s="32" t="str">
        <f t="shared" ca="1" si="647"/>
        <v>Вт 24.11.20 17.00 ДОТ) Хараман</v>
      </c>
      <c r="AV651" s="32" t="e">
        <f t="shared" si="647"/>
        <v>#REF!</v>
      </c>
      <c r="AW651" s="32" t="str">
        <f t="shared" ca="1" si="647"/>
        <v>Вт 24.11.20 18.40 ДОТ) Хараман</v>
      </c>
      <c r="AX651" s="32" t="str">
        <f t="shared" si="647"/>
        <v/>
      </c>
      <c r="AZ651" s="17" t="str">
        <f t="shared" ca="1" si="651"/>
        <v/>
      </c>
      <c r="BA651" s="17" t="str">
        <f t="shared" ca="1" si="651"/>
        <v/>
      </c>
      <c r="BB651" s="17" t="str">
        <f t="shared" ca="1" si="651"/>
        <v/>
      </c>
      <c r="BC651" s="17" t="str">
        <f t="shared" ca="1" si="651"/>
        <v/>
      </c>
      <c r="BD651" s="17">
        <f t="shared" ca="1" si="651"/>
        <v>651</v>
      </c>
      <c r="BE651" s="17" t="str">
        <f t="shared" ca="1" si="648"/>
        <v/>
      </c>
      <c r="BF651" s="17">
        <f t="shared" ca="1" si="648"/>
        <v>651</v>
      </c>
      <c r="BG651" s="17" t="e">
        <f t="shared" si="648"/>
        <v>#REF!</v>
      </c>
      <c r="BH651" s="17">
        <f t="shared" ca="1" si="648"/>
        <v>651</v>
      </c>
      <c r="BI651" s="17" t="str">
        <f t="shared" si="648"/>
        <v/>
      </c>
    </row>
    <row r="652" spans="1:61" s="13" customFormat="1" ht="23.25" customHeight="1" x14ac:dyDescent="0.2">
      <c r="A652" s="1">
        <f ca="1">IF(COUNTIF($D652:$L652," ")=10,"",IF(VLOOKUP(MAX($A$1:A651),$A$1:C651,3,FALSE)=0,"",MAX($A$1:A651)+1))</f>
        <v>652</v>
      </c>
      <c r="B652" s="13" t="str">
        <f>$B649</f>
        <v>Хараман С.В.</v>
      </c>
      <c r="C652" s="2" t="str">
        <f ca="1">IF($B652="","",$R$4)</f>
        <v>Ср 25.11.20</v>
      </c>
      <c r="D652" s="14" t="str">
        <f t="shared" ref="D652:K652" ca="1" si="658">IF($B652&gt;"",IF(ISERROR(SEARCH($B652,S$4))," ",MID(S$4,FIND("%курс ",S$4,FIND($B652,S$4))+6,7)&amp;"
("&amp;MID(S$4,FIND("ауд.",S$4,FIND($B652,S$4))+4,FIND("№",S$4,FIND("ауд.",S$4,FIND($B652,S$4)))-(FIND("ауд.",S$4,FIND($B652,S$4))+4))&amp;")"),"")</f>
        <v xml:space="preserve"> </v>
      </c>
      <c r="E652" s="14" t="str">
        <f t="shared" ca="1" si="658"/>
        <v xml:space="preserve"> </v>
      </c>
      <c r="F652" s="14" t="str">
        <f t="shared" ca="1" si="658"/>
        <v xml:space="preserve"> </v>
      </c>
      <c r="G652" s="14" t="str">
        <f t="shared" ca="1" si="658"/>
        <v xml:space="preserve"> </v>
      </c>
      <c r="H652" s="14" t="str">
        <f t="shared" ca="1" si="658"/>
        <v xml:space="preserve"> </v>
      </c>
      <c r="I652" s="14" t="str">
        <f t="shared" ca="1" si="658"/>
        <v>П -11-2
(ДОТ)</v>
      </c>
      <c r="J652" s="14" t="str">
        <f t="shared" ca="1" si="658"/>
        <v xml:space="preserve"> </v>
      </c>
      <c r="K652" s="14" t="str">
        <f t="shared" ca="1" si="658"/>
        <v xml:space="preserve"> </v>
      </c>
      <c r="L652" s="14"/>
      <c r="M652" s="25"/>
      <c r="O652" s="16"/>
      <c r="P652" s="16"/>
      <c r="R652" s="30"/>
      <c r="S652" s="30"/>
      <c r="T652" s="30"/>
      <c r="U652" s="30"/>
      <c r="V652" s="30"/>
      <c r="W652" s="30"/>
      <c r="X652" s="30"/>
      <c r="Y652" s="30"/>
      <c r="Z652" s="30"/>
      <c r="AA652" s="30"/>
      <c r="AB652" s="30"/>
      <c r="AD652" s="31" t="str">
        <f t="shared" ca="1" si="656"/>
        <v/>
      </c>
      <c r="AE652" s="31" t="str">
        <f t="shared" ca="1" si="656"/>
        <v/>
      </c>
      <c r="AF652" s="31" t="str">
        <f t="shared" ca="1" si="656"/>
        <v/>
      </c>
      <c r="AG652" s="31" t="str">
        <f t="shared" ca="1" si="656"/>
        <v/>
      </c>
      <c r="AH652" s="31" t="str">
        <f t="shared" ca="1" si="656"/>
        <v/>
      </c>
      <c r="AI652" s="31" t="str">
        <f t="shared" ca="1" si="656"/>
        <v>Ср 25.11.20 15.10 ДОТ)</v>
      </c>
      <c r="AJ652" s="31" t="str">
        <f t="shared" ca="1" si="656"/>
        <v/>
      </c>
      <c r="AK652" s="31" t="e">
        <f>IF(#REF!=" ","",IF(#REF!="","",CONCATENATE($C652," ",#REF!," ",MID(#REF!,10,5))))</f>
        <v>#REF!</v>
      </c>
      <c r="AL652" s="31" t="str">
        <f t="shared" ca="1" si="646"/>
        <v/>
      </c>
      <c r="AM652" s="31" t="str">
        <f t="shared" si="646"/>
        <v/>
      </c>
      <c r="AN652" s="32" t="str">
        <f t="shared" ca="1" si="644"/>
        <v>Хараман</v>
      </c>
      <c r="AO652" s="32" t="str">
        <f t="shared" ca="1" si="650"/>
        <v/>
      </c>
      <c r="AP652" s="32" t="str">
        <f t="shared" ca="1" si="650"/>
        <v/>
      </c>
      <c r="AQ652" s="32" t="str">
        <f t="shared" ca="1" si="650"/>
        <v/>
      </c>
      <c r="AR652" s="32" t="str">
        <f t="shared" ca="1" si="650"/>
        <v/>
      </c>
      <c r="AS652" s="32" t="str">
        <f t="shared" ca="1" si="650"/>
        <v/>
      </c>
      <c r="AT652" s="32" t="str">
        <f t="shared" ca="1" si="647"/>
        <v>Ср 25.11.20 15.10 ДОТ) Хараман</v>
      </c>
      <c r="AU652" s="32" t="str">
        <f t="shared" ca="1" si="647"/>
        <v/>
      </c>
      <c r="AV652" s="32" t="e">
        <f t="shared" si="647"/>
        <v>#REF!</v>
      </c>
      <c r="AW652" s="32" t="str">
        <f t="shared" ca="1" si="647"/>
        <v/>
      </c>
      <c r="AX652" s="32" t="str">
        <f t="shared" si="647"/>
        <v/>
      </c>
      <c r="AZ652" s="17" t="str">
        <f t="shared" ca="1" si="651"/>
        <v/>
      </c>
      <c r="BA652" s="17" t="str">
        <f t="shared" ca="1" si="651"/>
        <v/>
      </c>
      <c r="BB652" s="17" t="str">
        <f t="shared" ca="1" si="651"/>
        <v/>
      </c>
      <c r="BC652" s="17" t="str">
        <f t="shared" ca="1" si="651"/>
        <v/>
      </c>
      <c r="BD652" s="17" t="str">
        <f t="shared" ca="1" si="651"/>
        <v/>
      </c>
      <c r="BE652" s="17">
        <f t="shared" ca="1" si="648"/>
        <v>652</v>
      </c>
      <c r="BF652" s="17" t="str">
        <f t="shared" ca="1" si="648"/>
        <v/>
      </c>
      <c r="BG652" s="17" t="e">
        <f t="shared" si="648"/>
        <v>#REF!</v>
      </c>
      <c r="BH652" s="17" t="str">
        <f t="shared" ca="1" si="648"/>
        <v/>
      </c>
      <c r="BI652" s="17" t="str">
        <f t="shared" si="648"/>
        <v/>
      </c>
    </row>
    <row r="653" spans="1:61" s="13" customFormat="1" ht="23.25" customHeight="1" x14ac:dyDescent="0.2">
      <c r="A653" s="1">
        <f ca="1">IF(COUNTIF($D653:$L653," ")=10,"",IF(VLOOKUP(MAX($A$1:A652),$A$1:C652,3,FALSE)=0,"",MAX($A$1:A652)+1))</f>
        <v>653</v>
      </c>
      <c r="B653" s="13" t="str">
        <f>$B649</f>
        <v>Хараман С.В.</v>
      </c>
      <c r="C653" s="2" t="str">
        <f ca="1">IF($B653="","",$R$5)</f>
        <v>Чт 26.11.20</v>
      </c>
      <c r="D653" s="23" t="str">
        <f t="shared" ref="D653:K653" ca="1" si="659">IF($B653&gt;"",IF(ISERROR(SEARCH($B653,S$5))," ",MID(S$5,FIND("%курс ",S$5,FIND($B653,S$5))+6,7)&amp;"
("&amp;MID(S$5,FIND("ауд.",S$5,FIND($B653,S$5))+4,FIND("№",S$5,FIND("ауд.",S$5,FIND($B653,S$5)))-(FIND("ауд.",S$5,FIND($B653,S$5))+4))&amp;")"),"")</f>
        <v xml:space="preserve"> </v>
      </c>
      <c r="E653" s="23" t="str">
        <f t="shared" ca="1" si="659"/>
        <v xml:space="preserve"> </v>
      </c>
      <c r="F653" s="23" t="str">
        <f t="shared" ca="1" si="659"/>
        <v xml:space="preserve"> </v>
      </c>
      <c r="G653" s="23" t="str">
        <f t="shared" ca="1" si="659"/>
        <v xml:space="preserve"> </v>
      </c>
      <c r="H653" s="23" t="str">
        <f t="shared" ca="1" si="659"/>
        <v xml:space="preserve"> </v>
      </c>
      <c r="I653" s="23" t="str">
        <f t="shared" ca="1" si="659"/>
        <v xml:space="preserve"> </v>
      </c>
      <c r="J653" s="23" t="str">
        <f t="shared" ca="1" si="659"/>
        <v>П -11-2
(ДОТ)</v>
      </c>
      <c r="K653" s="23" t="str">
        <f t="shared" ca="1" si="659"/>
        <v>П -11-2
(ДОТ)</v>
      </c>
      <c r="L653" s="23"/>
      <c r="M653" s="25"/>
      <c r="O653" s="16"/>
      <c r="P653" s="16"/>
      <c r="R653" s="30"/>
      <c r="S653" s="30"/>
      <c r="T653" s="30"/>
      <c r="U653" s="30"/>
      <c r="V653" s="30"/>
      <c r="W653" s="30"/>
      <c r="X653" s="30"/>
      <c r="Y653" s="30"/>
      <c r="Z653" s="30"/>
      <c r="AA653" s="30"/>
      <c r="AB653" s="30"/>
      <c r="AD653" s="31" t="str">
        <f t="shared" ca="1" si="656"/>
        <v/>
      </c>
      <c r="AE653" s="31" t="str">
        <f t="shared" ca="1" si="656"/>
        <v/>
      </c>
      <c r="AF653" s="31" t="str">
        <f t="shared" ca="1" si="656"/>
        <v/>
      </c>
      <c r="AG653" s="31" t="str">
        <f t="shared" ca="1" si="656"/>
        <v/>
      </c>
      <c r="AH653" s="31" t="str">
        <f t="shared" ca="1" si="656"/>
        <v/>
      </c>
      <c r="AI653" s="31" t="str">
        <f t="shared" ca="1" si="656"/>
        <v/>
      </c>
      <c r="AJ653" s="31" t="str">
        <f t="shared" ca="1" si="656"/>
        <v>Чт 26.11.20 17.00 ДОТ)</v>
      </c>
      <c r="AK653" s="31" t="e">
        <f>IF(#REF!=" ","",IF(#REF!="","",CONCATENATE($C653," ",#REF!," ",MID(#REF!,10,5))))</f>
        <v>#REF!</v>
      </c>
      <c r="AL653" s="31" t="str">
        <f t="shared" ca="1" si="646"/>
        <v>Чт 26.11.20 18.40 ДОТ)</v>
      </c>
      <c r="AM653" s="31" t="str">
        <f t="shared" si="646"/>
        <v/>
      </c>
      <c r="AN653" s="32" t="str">
        <f t="shared" ca="1" si="644"/>
        <v>Хараман</v>
      </c>
      <c r="AO653" s="32" t="str">
        <f t="shared" ca="1" si="650"/>
        <v/>
      </c>
      <c r="AP653" s="32" t="str">
        <f t="shared" ca="1" si="650"/>
        <v/>
      </c>
      <c r="AQ653" s="32" t="str">
        <f t="shared" ca="1" si="650"/>
        <v/>
      </c>
      <c r="AR653" s="32" t="str">
        <f t="shared" ca="1" si="650"/>
        <v/>
      </c>
      <c r="AS653" s="32" t="str">
        <f t="shared" ca="1" si="650"/>
        <v/>
      </c>
      <c r="AT653" s="32" t="str">
        <f t="shared" ca="1" si="647"/>
        <v/>
      </c>
      <c r="AU653" s="32" t="str">
        <f t="shared" ca="1" si="647"/>
        <v>Чт 26.11.20 17.00 ДОТ) Хараман</v>
      </c>
      <c r="AV653" s="32" t="e">
        <f t="shared" si="647"/>
        <v>#REF!</v>
      </c>
      <c r="AW653" s="32" t="str">
        <f t="shared" ca="1" si="647"/>
        <v>Чт 26.11.20 18.40 ДОТ) Хараман</v>
      </c>
      <c r="AX653" s="32" t="str">
        <f t="shared" si="647"/>
        <v/>
      </c>
      <c r="AZ653" s="17" t="str">
        <f t="shared" ca="1" si="651"/>
        <v/>
      </c>
      <c r="BA653" s="17" t="str">
        <f t="shared" ca="1" si="651"/>
        <v/>
      </c>
      <c r="BB653" s="17" t="str">
        <f t="shared" ca="1" si="651"/>
        <v/>
      </c>
      <c r="BC653" s="17" t="str">
        <f t="shared" ca="1" si="651"/>
        <v/>
      </c>
      <c r="BD653" s="17" t="str">
        <f t="shared" ca="1" si="651"/>
        <v/>
      </c>
      <c r="BE653" s="17" t="str">
        <f t="shared" ca="1" si="648"/>
        <v/>
      </c>
      <c r="BF653" s="17">
        <f t="shared" ca="1" si="648"/>
        <v>653</v>
      </c>
      <c r="BG653" s="17" t="e">
        <f t="shared" si="648"/>
        <v>#REF!</v>
      </c>
      <c r="BH653" s="17">
        <f t="shared" ca="1" si="648"/>
        <v>653</v>
      </c>
      <c r="BI653" s="17" t="str">
        <f t="shared" si="648"/>
        <v/>
      </c>
    </row>
    <row r="654" spans="1:61" s="13" customFormat="1" ht="23.25" customHeight="1" x14ac:dyDescent="0.2">
      <c r="A654" s="1">
        <f ca="1">IF(COUNTIF($D654:$L654," ")=10,"",IF(VLOOKUP(MAX($A$1:A653),$A$1:C653,3,FALSE)=0,"",MAX($A$1:A653)+1))</f>
        <v>654</v>
      </c>
      <c r="B654" s="13" t="str">
        <f>$B649</f>
        <v>Хараман С.В.</v>
      </c>
      <c r="C654" s="2" t="str">
        <f ca="1">IF($B654="","",$R$6)</f>
        <v>Пт 27.11.20</v>
      </c>
      <c r="D654" s="23" t="str">
        <f t="shared" ref="D654:K654" ca="1" si="660">IF($B654&gt;"",IF(ISERROR(SEARCH($B654,S$6))," ",MID(S$6,FIND("%курс ",S$6,FIND($B654,S$6))+6,7)&amp;"
("&amp;MID(S$6,FIND("ауд.",S$6,FIND($B654,S$6))+4,FIND("№",S$6,FIND("ауд.",S$6,FIND($B654,S$6)))-(FIND("ауд.",S$6,FIND($B654,S$6))+4))&amp;")"),"")</f>
        <v xml:space="preserve"> </v>
      </c>
      <c r="E654" s="23" t="str">
        <f t="shared" ca="1" si="660"/>
        <v xml:space="preserve"> </v>
      </c>
      <c r="F654" s="23" t="str">
        <f t="shared" ca="1" si="660"/>
        <v xml:space="preserve"> </v>
      </c>
      <c r="G654" s="23" t="str">
        <f t="shared" ca="1" si="660"/>
        <v xml:space="preserve"> </v>
      </c>
      <c r="H654" s="23" t="str">
        <f t="shared" ca="1" si="660"/>
        <v>П -9 -3
(ДОТ)</v>
      </c>
      <c r="I654" s="23" t="str">
        <f t="shared" ca="1" si="660"/>
        <v>П -9 -3
(ДОТ)</v>
      </c>
      <c r="J654" s="23" t="str">
        <f t="shared" ca="1" si="660"/>
        <v>П -11-2
(ДОТ)</v>
      </c>
      <c r="K654" s="23" t="str">
        <f t="shared" ca="1" si="660"/>
        <v>П -11-2
(ДОТ)</v>
      </c>
      <c r="L654" s="23"/>
      <c r="M654" s="25"/>
      <c r="O654" s="16"/>
      <c r="P654" s="16"/>
      <c r="R654" s="30"/>
      <c r="S654" s="30"/>
      <c r="T654" s="30"/>
      <c r="U654" s="30"/>
      <c r="V654" s="30"/>
      <c r="W654" s="30"/>
      <c r="X654" s="30"/>
      <c r="Y654" s="30"/>
      <c r="Z654" s="30"/>
      <c r="AA654" s="30"/>
      <c r="AB654" s="30"/>
      <c r="AD654" s="31" t="str">
        <f t="shared" ca="1" si="656"/>
        <v/>
      </c>
      <c r="AE654" s="31" t="str">
        <f t="shared" ca="1" si="656"/>
        <v/>
      </c>
      <c r="AF654" s="31" t="str">
        <f t="shared" ca="1" si="656"/>
        <v/>
      </c>
      <c r="AG654" s="31" t="str">
        <f t="shared" ca="1" si="656"/>
        <v/>
      </c>
      <c r="AH654" s="31" t="str">
        <f t="shared" ca="1" si="656"/>
        <v>Пт 27.11.20 13.30 ДОТ)</v>
      </c>
      <c r="AI654" s="31" t="str">
        <f t="shared" ca="1" si="656"/>
        <v>Пт 27.11.20 15.10 ДОТ)</v>
      </c>
      <c r="AJ654" s="31" t="str">
        <f t="shared" ca="1" si="656"/>
        <v>Пт 27.11.20 17.00 ДОТ)</v>
      </c>
      <c r="AK654" s="31" t="e">
        <f>IF(#REF!=" ","",IF(#REF!="","",CONCATENATE($C654," ",#REF!," ",MID(#REF!,10,5))))</f>
        <v>#REF!</v>
      </c>
      <c r="AL654" s="31" t="str">
        <f t="shared" ca="1" si="646"/>
        <v>Пт 27.11.20 18.40 ДОТ)</v>
      </c>
      <c r="AM654" s="31" t="str">
        <f t="shared" si="646"/>
        <v/>
      </c>
      <c r="AN654" s="32" t="str">
        <f t="shared" ca="1" si="644"/>
        <v>Хараман</v>
      </c>
      <c r="AO654" s="32" t="str">
        <f t="shared" ca="1" si="650"/>
        <v/>
      </c>
      <c r="AP654" s="32" t="str">
        <f t="shared" ca="1" si="650"/>
        <v/>
      </c>
      <c r="AQ654" s="32" t="str">
        <f t="shared" ca="1" si="650"/>
        <v/>
      </c>
      <c r="AR654" s="32" t="str">
        <f t="shared" ca="1" si="650"/>
        <v/>
      </c>
      <c r="AS654" s="32" t="str">
        <f t="shared" ca="1" si="650"/>
        <v>Пт 27.11.20 13.30 ДОТ) Хараман</v>
      </c>
      <c r="AT654" s="32" t="str">
        <f t="shared" ca="1" si="647"/>
        <v>Пт 27.11.20 15.10 ДОТ) Хараман</v>
      </c>
      <c r="AU654" s="32" t="str">
        <f t="shared" ca="1" si="647"/>
        <v>Пт 27.11.20 17.00 ДОТ) Хараман</v>
      </c>
      <c r="AV654" s="32" t="e">
        <f t="shared" si="647"/>
        <v>#REF!</v>
      </c>
      <c r="AW654" s="32" t="str">
        <f t="shared" ca="1" si="647"/>
        <v>Пт 27.11.20 18.40 ДОТ) Хараман</v>
      </c>
      <c r="AX654" s="32" t="str">
        <f t="shared" si="647"/>
        <v/>
      </c>
      <c r="AZ654" s="17" t="str">
        <f t="shared" ca="1" si="651"/>
        <v/>
      </c>
      <c r="BA654" s="17" t="str">
        <f t="shared" ca="1" si="651"/>
        <v/>
      </c>
      <c r="BB654" s="17" t="str">
        <f t="shared" ca="1" si="651"/>
        <v/>
      </c>
      <c r="BC654" s="17" t="str">
        <f t="shared" ca="1" si="651"/>
        <v/>
      </c>
      <c r="BD654" s="17">
        <f t="shared" ca="1" si="651"/>
        <v>654</v>
      </c>
      <c r="BE654" s="17">
        <f t="shared" ca="1" si="648"/>
        <v>654</v>
      </c>
      <c r="BF654" s="17">
        <f t="shared" ca="1" si="648"/>
        <v>654</v>
      </c>
      <c r="BG654" s="17" t="e">
        <f t="shared" si="648"/>
        <v>#REF!</v>
      </c>
      <c r="BH654" s="17">
        <f t="shared" ca="1" si="648"/>
        <v>654</v>
      </c>
      <c r="BI654" s="17" t="str">
        <f t="shared" si="648"/>
        <v/>
      </c>
    </row>
    <row r="655" spans="1:61" s="13" customFormat="1" ht="23.25" customHeight="1" x14ac:dyDescent="0.2">
      <c r="A655" s="1">
        <f ca="1">IF(COUNTIF($D655:$L655," ")=10,"",IF(VLOOKUP(MAX($A$1:A654),$A$1:C654,3,FALSE)=0,"",MAX($A$1:A654)+1))</f>
        <v>655</v>
      </c>
      <c r="B655" s="13" t="str">
        <f>$B649</f>
        <v>Хараман С.В.</v>
      </c>
      <c r="C655" s="2" t="str">
        <f ca="1">IF($B655="","",$R$7)</f>
        <v>Сб 28.11.20</v>
      </c>
      <c r="D655" s="23" t="str">
        <f t="shared" ref="D655:K655" ca="1" si="661">IF($B655&gt;"",IF(ISERROR(SEARCH($B655,S$7))," ",MID(S$7,FIND("%курс ",S$7,FIND($B655,S$7))+6,7)&amp;"
("&amp;MID(S$7,FIND("ауд.",S$7,FIND($B655,S$7))+4,FIND("№",S$7,FIND("ауд.",S$7,FIND($B655,S$7)))-(FIND("ауд.",S$7,FIND($B655,S$7))+4))&amp;")"),"")</f>
        <v xml:space="preserve"> </v>
      </c>
      <c r="E655" s="23" t="str">
        <f t="shared" ca="1" si="661"/>
        <v xml:space="preserve"> </v>
      </c>
      <c r="F655" s="23" t="str">
        <f t="shared" ca="1" si="661"/>
        <v>П -9 -3
(ДОТ)</v>
      </c>
      <c r="G655" s="23" t="str">
        <f t="shared" ca="1" si="661"/>
        <v xml:space="preserve"> </v>
      </c>
      <c r="H655" s="23" t="str">
        <f t="shared" ca="1" si="661"/>
        <v>П -9 -3
(ДОТ)</v>
      </c>
      <c r="I655" s="23" t="str">
        <f t="shared" ca="1" si="661"/>
        <v xml:space="preserve"> </v>
      </c>
      <c r="J655" s="23" t="str">
        <f t="shared" ca="1" si="661"/>
        <v xml:space="preserve"> </v>
      </c>
      <c r="K655" s="23" t="str">
        <f t="shared" ca="1" si="661"/>
        <v xml:space="preserve"> </v>
      </c>
      <c r="L655" s="23"/>
      <c r="M655" s="25"/>
      <c r="O655" s="16"/>
      <c r="P655" s="16"/>
      <c r="R655" s="30"/>
      <c r="S655" s="30"/>
      <c r="T655" s="30"/>
      <c r="U655" s="30"/>
      <c r="V655" s="30"/>
      <c r="W655" s="30"/>
      <c r="X655" s="30"/>
      <c r="Y655" s="30"/>
      <c r="Z655" s="30"/>
      <c r="AA655" s="30"/>
      <c r="AB655" s="30"/>
      <c r="AD655" s="31" t="str">
        <f t="shared" ca="1" si="656"/>
        <v/>
      </c>
      <c r="AE655" s="31" t="str">
        <f t="shared" ca="1" si="656"/>
        <v/>
      </c>
      <c r="AF655" s="31" t="str">
        <f t="shared" ca="1" si="656"/>
        <v>Сб 28.11.20 11.20 ДОТ)</v>
      </c>
      <c r="AG655" s="31" t="str">
        <f t="shared" ca="1" si="656"/>
        <v/>
      </c>
      <c r="AH655" s="31" t="str">
        <f t="shared" ca="1" si="656"/>
        <v>Сб 28.11.20 13.30 ДОТ)</v>
      </c>
      <c r="AI655" s="31" t="str">
        <f t="shared" ca="1" si="656"/>
        <v/>
      </c>
      <c r="AJ655" s="31" t="str">
        <f t="shared" ca="1" si="656"/>
        <v/>
      </c>
      <c r="AK655" s="31" t="e">
        <f>IF(#REF!=" ","",IF(#REF!="","",CONCATENATE($C655," ",#REF!," ",MID(#REF!,10,5))))</f>
        <v>#REF!</v>
      </c>
      <c r="AL655" s="31" t="str">
        <f t="shared" ca="1" si="646"/>
        <v/>
      </c>
      <c r="AM655" s="31" t="str">
        <f t="shared" si="646"/>
        <v/>
      </c>
      <c r="AN655" s="32" t="str">
        <f t="shared" ca="1" si="644"/>
        <v>Хараман</v>
      </c>
      <c r="AO655" s="32" t="str">
        <f t="shared" ca="1" si="650"/>
        <v/>
      </c>
      <c r="AP655" s="32" t="str">
        <f t="shared" ca="1" si="650"/>
        <v/>
      </c>
      <c r="AQ655" s="32" t="str">
        <f t="shared" ca="1" si="650"/>
        <v>Сб 28.11.20 11.20 ДОТ) Хараман</v>
      </c>
      <c r="AR655" s="32" t="str">
        <f t="shared" ca="1" si="650"/>
        <v/>
      </c>
      <c r="AS655" s="32" t="str">
        <f t="shared" ca="1" si="650"/>
        <v>Сб 28.11.20 13.30 ДОТ) Хараман</v>
      </c>
      <c r="AT655" s="32" t="str">
        <f t="shared" ca="1" si="647"/>
        <v/>
      </c>
      <c r="AU655" s="32" t="str">
        <f t="shared" ca="1" si="647"/>
        <v/>
      </c>
      <c r="AV655" s="32" t="e">
        <f t="shared" si="647"/>
        <v>#REF!</v>
      </c>
      <c r="AW655" s="32" t="str">
        <f t="shared" ca="1" si="647"/>
        <v/>
      </c>
      <c r="AX655" s="32" t="str">
        <f t="shared" si="647"/>
        <v/>
      </c>
      <c r="AZ655" s="17" t="str">
        <f t="shared" ca="1" si="651"/>
        <v/>
      </c>
      <c r="BA655" s="17" t="str">
        <f t="shared" ca="1" si="651"/>
        <v/>
      </c>
      <c r="BB655" s="17">
        <f t="shared" ca="1" si="651"/>
        <v>655</v>
      </c>
      <c r="BC655" s="17" t="str">
        <f t="shared" ca="1" si="651"/>
        <v/>
      </c>
      <c r="BD655" s="17">
        <f t="shared" ca="1" si="651"/>
        <v>655</v>
      </c>
      <c r="BE655" s="17" t="str">
        <f t="shared" ca="1" si="648"/>
        <v/>
      </c>
      <c r="BF655" s="17" t="str">
        <f t="shared" ca="1" si="648"/>
        <v/>
      </c>
      <c r="BG655" s="17" t="e">
        <f t="shared" si="648"/>
        <v>#REF!</v>
      </c>
      <c r="BH655" s="17" t="str">
        <f t="shared" ca="1" si="648"/>
        <v/>
      </c>
      <c r="BI655" s="17" t="str">
        <f t="shared" si="648"/>
        <v/>
      </c>
    </row>
    <row r="656" spans="1:61" s="13" customFormat="1" ht="23.25" customHeight="1" x14ac:dyDescent="0.2">
      <c r="A656" s="1">
        <f ca="1">IF(COUNTIF($D656:$L656," ")=10,"",IF(VLOOKUP(MAX($A$1:A655),$A$1:C655,3,FALSE)=0,"",MAX($A$1:A655)+1))</f>
        <v>656</v>
      </c>
      <c r="B656" s="13" t="str">
        <f>$B649</f>
        <v>Хараман С.В.</v>
      </c>
      <c r="C656" s="2" t="str">
        <f ca="1">IF($B656="","",$R$8)</f>
        <v>Вс 29.11.20</v>
      </c>
      <c r="D656" s="23" t="str">
        <f t="shared" ref="D656:K656" ca="1" si="662">IF($B656&gt;"",IF(ISERROR(SEARCH($B656,S$8))," ",MID(S$8,FIND("%курс ",S$8,FIND($B656,S$8))+6,7)&amp;"
("&amp;MID(S$8,FIND("ауд.",S$8,FIND($B656,S$8))+4,FIND("№",S$8,FIND("ауд.",S$8,FIND($B656,S$8)))-(FIND("ауд.",S$8,FIND($B656,S$8))+4))&amp;")"),"")</f>
        <v xml:space="preserve"> </v>
      </c>
      <c r="E656" s="23" t="str">
        <f t="shared" ca="1" si="662"/>
        <v xml:space="preserve"> </v>
      </c>
      <c r="F656" s="23" t="str">
        <f t="shared" ca="1" si="662"/>
        <v xml:space="preserve"> </v>
      </c>
      <c r="G656" s="23" t="str">
        <f t="shared" ca="1" si="662"/>
        <v xml:space="preserve"> </v>
      </c>
      <c r="H656" s="23" t="str">
        <f t="shared" ca="1" si="662"/>
        <v xml:space="preserve"> </v>
      </c>
      <c r="I656" s="23" t="str">
        <f t="shared" ca="1" si="662"/>
        <v xml:space="preserve"> </v>
      </c>
      <c r="J656" s="23" t="str">
        <f t="shared" ca="1" si="662"/>
        <v xml:space="preserve"> </v>
      </c>
      <c r="K656" s="23" t="str">
        <f t="shared" ca="1" si="662"/>
        <v xml:space="preserve"> </v>
      </c>
      <c r="L656" s="23"/>
      <c r="M656" s="25"/>
      <c r="O656" s="16"/>
      <c r="P656" s="16"/>
      <c r="R656" s="30"/>
      <c r="S656" s="30"/>
      <c r="T656" s="30"/>
      <c r="U656" s="30"/>
      <c r="V656" s="30"/>
      <c r="W656" s="30"/>
      <c r="X656" s="30"/>
      <c r="Y656" s="30"/>
      <c r="Z656" s="30"/>
      <c r="AA656" s="30"/>
      <c r="AB656" s="30"/>
      <c r="AD656" s="31" t="str">
        <f t="shared" ca="1" si="656"/>
        <v/>
      </c>
      <c r="AE656" s="31" t="str">
        <f t="shared" ca="1" si="656"/>
        <v/>
      </c>
      <c r="AF656" s="31" t="str">
        <f t="shared" ca="1" si="656"/>
        <v/>
      </c>
      <c r="AG656" s="31" t="str">
        <f t="shared" ca="1" si="656"/>
        <v/>
      </c>
      <c r="AH656" s="31" t="str">
        <f t="shared" ca="1" si="656"/>
        <v/>
      </c>
      <c r="AI656" s="31" t="str">
        <f t="shared" ca="1" si="656"/>
        <v/>
      </c>
      <c r="AJ656" s="31" t="str">
        <f t="shared" ca="1" si="656"/>
        <v/>
      </c>
      <c r="AK656" s="31" t="e">
        <f>IF(#REF!=" ","",IF(#REF!="","",CONCATENATE($C656," ",#REF!," ",MID(#REF!,10,5))))</f>
        <v>#REF!</v>
      </c>
      <c r="AL656" s="31" t="str">
        <f t="shared" ca="1" si="646"/>
        <v/>
      </c>
      <c r="AM656" s="31" t="str">
        <f t="shared" si="646"/>
        <v/>
      </c>
      <c r="AN656" s="32" t="str">
        <f t="shared" ca="1" si="644"/>
        <v>Хараман</v>
      </c>
      <c r="AO656" s="32" t="str">
        <f t="shared" ca="1" si="650"/>
        <v/>
      </c>
      <c r="AP656" s="32" t="str">
        <f t="shared" ca="1" si="650"/>
        <v/>
      </c>
      <c r="AQ656" s="32" t="str">
        <f t="shared" ca="1" si="650"/>
        <v/>
      </c>
      <c r="AR656" s="32" t="str">
        <f t="shared" ca="1" si="650"/>
        <v/>
      </c>
      <c r="AS656" s="32" t="str">
        <f t="shared" ca="1" si="650"/>
        <v/>
      </c>
      <c r="AT656" s="32" t="str">
        <f t="shared" ca="1" si="647"/>
        <v/>
      </c>
      <c r="AU656" s="32" t="str">
        <f t="shared" ca="1" si="647"/>
        <v/>
      </c>
      <c r="AV656" s="32" t="e">
        <f t="shared" si="647"/>
        <v>#REF!</v>
      </c>
      <c r="AW656" s="32" t="str">
        <f t="shared" ca="1" si="647"/>
        <v/>
      </c>
      <c r="AX656" s="32" t="str">
        <f t="shared" si="647"/>
        <v/>
      </c>
      <c r="AZ656" s="17" t="str">
        <f t="shared" ca="1" si="651"/>
        <v/>
      </c>
      <c r="BA656" s="17" t="str">
        <f t="shared" ca="1" si="651"/>
        <v/>
      </c>
      <c r="BB656" s="17" t="str">
        <f t="shared" ca="1" si="651"/>
        <v/>
      </c>
      <c r="BC656" s="17" t="str">
        <f t="shared" ca="1" si="651"/>
        <v/>
      </c>
      <c r="BD656" s="17" t="str">
        <f t="shared" ca="1" si="651"/>
        <v/>
      </c>
      <c r="BE656" s="17" t="str">
        <f t="shared" ca="1" si="648"/>
        <v/>
      </c>
      <c r="BF656" s="17" t="str">
        <f t="shared" ca="1" si="648"/>
        <v/>
      </c>
      <c r="BG656" s="17" t="e">
        <f t="shared" si="648"/>
        <v>#REF!</v>
      </c>
      <c r="BH656" s="17" t="str">
        <f t="shared" ca="1" si="648"/>
        <v/>
      </c>
      <c r="BI656" s="17" t="str">
        <f t="shared" si="648"/>
        <v/>
      </c>
    </row>
    <row r="657" spans="1:61" s="13" customFormat="1" ht="23.25" customHeight="1" x14ac:dyDescent="0.2">
      <c r="A657" s="1">
        <f ca="1">IF(COUNTIF($D657:$L657," ")=10,"",IF(VLOOKUP(MAX($A$1:A656),$A$1:C656,3,FALSE)=0,"",MAX($A$1:A656)+1))</f>
        <v>657</v>
      </c>
      <c r="C657" s="2"/>
      <c r="D657" s="23"/>
      <c r="E657" s="23"/>
      <c r="F657" s="23"/>
      <c r="G657" s="35"/>
      <c r="H657" s="23"/>
      <c r="I657" s="23"/>
      <c r="J657" s="23"/>
      <c r="K657" s="23"/>
      <c r="L657" s="23"/>
      <c r="M657" s="25"/>
      <c r="O657" s="16"/>
      <c r="P657" s="16"/>
      <c r="R657" s="30"/>
      <c r="S657" s="30"/>
      <c r="T657" s="30"/>
      <c r="U657" s="30"/>
      <c r="V657" s="30"/>
      <c r="W657" s="30"/>
      <c r="X657" s="30"/>
      <c r="Y657" s="30"/>
      <c r="Z657" s="30"/>
      <c r="AA657" s="30"/>
      <c r="AB657" s="30"/>
      <c r="AD657" s="31"/>
      <c r="AE657" s="31"/>
      <c r="AF657" s="31"/>
      <c r="AG657" s="31"/>
      <c r="AH657" s="31"/>
      <c r="AI657" s="31"/>
      <c r="AJ657" s="31"/>
      <c r="AK657" s="31"/>
      <c r="AL657" s="31"/>
      <c r="AM657" s="31"/>
      <c r="AN657" s="32" t="str">
        <f t="shared" si="644"/>
        <v/>
      </c>
      <c r="AO657" s="32" t="str">
        <f t="shared" si="650"/>
        <v/>
      </c>
      <c r="AP657" s="32" t="str">
        <f t="shared" si="650"/>
        <v/>
      </c>
      <c r="AQ657" s="32" t="str">
        <f t="shared" si="650"/>
        <v/>
      </c>
      <c r="AR657" s="32" t="str">
        <f t="shared" si="650"/>
        <v/>
      </c>
      <c r="AS657" s="32" t="str">
        <f t="shared" si="650"/>
        <v/>
      </c>
      <c r="AT657" s="32" t="str">
        <f t="shared" si="647"/>
        <v/>
      </c>
      <c r="AU657" s="32" t="str">
        <f t="shared" si="647"/>
        <v/>
      </c>
      <c r="AV657" s="32" t="str">
        <f t="shared" si="647"/>
        <v/>
      </c>
      <c r="AW657" s="32" t="str">
        <f t="shared" si="647"/>
        <v/>
      </c>
      <c r="AX657" s="32" t="str">
        <f t="shared" si="647"/>
        <v/>
      </c>
      <c r="AZ657" s="17" t="str">
        <f t="shared" si="651"/>
        <v/>
      </c>
      <c r="BA657" s="17" t="str">
        <f t="shared" si="651"/>
        <v/>
      </c>
      <c r="BB657" s="17" t="str">
        <f t="shared" si="651"/>
        <v/>
      </c>
      <c r="BC657" s="17" t="str">
        <f t="shared" si="651"/>
        <v/>
      </c>
      <c r="BD657" s="17" t="str">
        <f t="shared" si="651"/>
        <v/>
      </c>
      <c r="BE657" s="17" t="str">
        <f t="shared" si="648"/>
        <v/>
      </c>
      <c r="BF657" s="17" t="str">
        <f t="shared" si="648"/>
        <v/>
      </c>
      <c r="BG657" s="17" t="str">
        <f t="shared" si="648"/>
        <v/>
      </c>
      <c r="BH657" s="17" t="str">
        <f t="shared" si="648"/>
        <v/>
      </c>
      <c r="BI657" s="17" t="str">
        <f t="shared" si="648"/>
        <v/>
      </c>
    </row>
    <row r="658" spans="1:61" s="13" customFormat="1" ht="23.25" customHeight="1" x14ac:dyDescent="0.2">
      <c r="A658" s="1">
        <f ca="1">IF(COUNTIF($D659:$L665," ")=70,"",MAX($A$1:A657)+1)</f>
        <v>658</v>
      </c>
      <c r="B658" s="2" t="str">
        <f>IF($C658="","",$C658)</f>
        <v>Хмара А.С.</v>
      </c>
      <c r="C658" s="3" t="str">
        <f>IF(ISERROR(VLOOKUP((ROW()-1)/9+1,'[1]Преподавательский состав'!$A$2:$B$181,2,FALSE)),"",VLOOKUP((ROW()-1)/9+1,'[1]Преподавательский состав'!$A$2:$B$181,2,FALSE))</f>
        <v>Хмара А.С.</v>
      </c>
      <c r="D658" s="3" t="str">
        <f>IF($C658="","",T(" 8.00"))</f>
        <v xml:space="preserve"> 8.00</v>
      </c>
      <c r="E658" s="3" t="str">
        <f>IF($C658="","",T(" 9.40"))</f>
        <v xml:space="preserve"> 9.40</v>
      </c>
      <c r="F658" s="3" t="str">
        <f>IF($C658="","",T("11.20"))</f>
        <v>11.20</v>
      </c>
      <c r="G658" s="3" t="str">
        <f>IF($C658="","",T(""))</f>
        <v/>
      </c>
      <c r="H658" s="3" t="str">
        <f>IF($C658="","",T("13.30"))</f>
        <v>13.30</v>
      </c>
      <c r="I658" s="3" t="str">
        <f>IF($C658="","",T("15.10"))</f>
        <v>15.10</v>
      </c>
      <c r="J658" s="3" t="str">
        <f>IF($C658="","",T("17.00"))</f>
        <v>17.00</v>
      </c>
      <c r="K658" s="3" t="str">
        <f>IF($C658="","",T("18.40"))</f>
        <v>18.40</v>
      </c>
      <c r="L658" s="3"/>
      <c r="M658" s="17"/>
      <c r="O658" s="16"/>
      <c r="P658" s="16"/>
      <c r="R658" s="30"/>
      <c r="S658" s="30"/>
      <c r="T658" s="30"/>
      <c r="U658" s="30"/>
      <c r="V658" s="30"/>
      <c r="W658" s="30"/>
      <c r="X658" s="30"/>
      <c r="Y658" s="30"/>
      <c r="Z658" s="30"/>
      <c r="AA658" s="30"/>
      <c r="AB658" s="30"/>
      <c r="AD658" s="31"/>
      <c r="AE658" s="31"/>
      <c r="AF658" s="31"/>
      <c r="AG658" s="31"/>
      <c r="AH658" s="31"/>
      <c r="AI658" s="31"/>
      <c r="AJ658" s="31"/>
      <c r="AK658" s="31"/>
      <c r="AL658" s="31"/>
      <c r="AM658" s="31"/>
      <c r="AN658" s="32" t="str">
        <f t="shared" si="644"/>
        <v/>
      </c>
      <c r="AO658" s="32" t="str">
        <f t="shared" si="650"/>
        <v/>
      </c>
      <c r="AP658" s="32" t="str">
        <f t="shared" si="650"/>
        <v/>
      </c>
      <c r="AQ658" s="32" t="str">
        <f t="shared" si="650"/>
        <v/>
      </c>
      <c r="AR658" s="32" t="str">
        <f t="shared" si="650"/>
        <v/>
      </c>
      <c r="AS658" s="32" t="str">
        <f t="shared" si="650"/>
        <v/>
      </c>
      <c r="AT658" s="32" t="str">
        <f t="shared" si="647"/>
        <v/>
      </c>
      <c r="AU658" s="32" t="str">
        <f t="shared" si="647"/>
        <v/>
      </c>
      <c r="AV658" s="32" t="str">
        <f t="shared" si="647"/>
        <v/>
      </c>
      <c r="AW658" s="32" t="str">
        <f t="shared" si="647"/>
        <v/>
      </c>
      <c r="AX658" s="32" t="str">
        <f t="shared" si="647"/>
        <v/>
      </c>
      <c r="AZ658" s="17" t="str">
        <f t="shared" si="651"/>
        <v/>
      </c>
      <c r="BA658" s="17" t="str">
        <f t="shared" si="651"/>
        <v/>
      </c>
      <c r="BB658" s="17" t="str">
        <f t="shared" si="651"/>
        <v/>
      </c>
      <c r="BC658" s="17" t="str">
        <f t="shared" si="651"/>
        <v/>
      </c>
      <c r="BD658" s="17" t="str">
        <f t="shared" si="651"/>
        <v/>
      </c>
      <c r="BE658" s="17" t="str">
        <f t="shared" si="648"/>
        <v/>
      </c>
      <c r="BF658" s="17" t="str">
        <f t="shared" si="648"/>
        <v/>
      </c>
      <c r="BG658" s="17" t="str">
        <f t="shared" si="648"/>
        <v/>
      </c>
      <c r="BH658" s="17" t="str">
        <f t="shared" si="648"/>
        <v/>
      </c>
      <c r="BI658" s="17" t="str">
        <f t="shared" si="648"/>
        <v/>
      </c>
    </row>
    <row r="659" spans="1:61" s="13" customFormat="1" ht="23.25" customHeight="1" x14ac:dyDescent="0.2">
      <c r="A659" s="1">
        <f ca="1">IF(COUNTIF($D659:$L659," ")=10,"",IF(VLOOKUP(MAX($A$1:A658),$A$1:C658,3,FALSE)=0,"",MAX($A$1:A658)+1))</f>
        <v>659</v>
      </c>
      <c r="B659" s="13" t="str">
        <f>$B658</f>
        <v>Хмара А.С.</v>
      </c>
      <c r="C659" s="2" t="str">
        <f ca="1">IF($B659="","",$R$2)</f>
        <v>Пн 23.11.20</v>
      </c>
      <c r="D659" s="14" t="str">
        <f t="shared" ref="D659:K659" ca="1" si="663">IF($B659&gt;"",IF(ISERROR(SEARCH($B659,S$2))," ",MID(S$2,FIND("%курс ",S$2,FIND($B659,S$2))+6,7)&amp;"
("&amp;MID(S$2,FIND("ауд.",S$2,FIND($B659,S$2))+4,FIND("№",S$2,FIND("ауд.",S$2,FIND($B659,S$2)))-(FIND("ауд.",S$2,FIND($B659,S$2))+4))&amp;")"),"")</f>
        <v>П -9 -4
(П-405)</v>
      </c>
      <c r="E659" s="14" t="str">
        <f t="shared" ca="1" si="663"/>
        <v>П -11-3
(К 116)</v>
      </c>
      <c r="F659" s="14" t="str">
        <f t="shared" ca="1" si="663"/>
        <v>П -9 -4
(П-206)</v>
      </c>
      <c r="G659" s="14" t="str">
        <f t="shared" ca="1" si="663"/>
        <v xml:space="preserve"> </v>
      </c>
      <c r="H659" s="14" t="str">
        <f t="shared" ca="1" si="663"/>
        <v>П -9 -4
(П-206)</v>
      </c>
      <c r="I659" s="14" t="str">
        <f t="shared" ca="1" si="663"/>
        <v>П -9 -2
(ДОТ)</v>
      </c>
      <c r="J659" s="14" t="str">
        <f t="shared" ca="1" si="663"/>
        <v xml:space="preserve"> </v>
      </c>
      <c r="K659" s="14" t="str">
        <f t="shared" ca="1" si="663"/>
        <v>П -9 -2
(ДОТ)</v>
      </c>
      <c r="L659" s="14"/>
      <c r="M659" s="25"/>
      <c r="O659" s="16"/>
      <c r="P659" s="16"/>
      <c r="R659" s="30"/>
      <c r="S659" s="30"/>
      <c r="T659" s="30"/>
      <c r="U659" s="30"/>
      <c r="V659" s="30"/>
      <c r="W659" s="30"/>
      <c r="X659" s="30"/>
      <c r="Y659" s="30"/>
      <c r="Z659" s="30"/>
      <c r="AA659" s="30"/>
      <c r="AB659" s="30"/>
      <c r="AD659" s="31" t="str">
        <f t="shared" ref="AD659:AJ665" ca="1" si="664">IF(D659=" ","",IF(D659="","",CONCATENATE($C659," ",D$1," ",MID(D659,10,5))))</f>
        <v>Пн 23.11.20  8.00 П-405</v>
      </c>
      <c r="AE659" s="31" t="str">
        <f t="shared" ca="1" si="664"/>
        <v>Пн 23.11.20  9.40 К 116</v>
      </c>
      <c r="AF659" s="31" t="str">
        <f t="shared" ca="1" si="664"/>
        <v>Пн 23.11.20 11.20 П-206</v>
      </c>
      <c r="AG659" s="31" t="str">
        <f t="shared" ca="1" si="664"/>
        <v/>
      </c>
      <c r="AH659" s="31" t="str">
        <f t="shared" ca="1" si="664"/>
        <v>Пн 23.11.20 13.30 П-206</v>
      </c>
      <c r="AI659" s="31" t="str">
        <f t="shared" ca="1" si="664"/>
        <v>Пн 23.11.20 15.10 ДОТ)</v>
      </c>
      <c r="AJ659" s="31" t="str">
        <f t="shared" ca="1" si="664"/>
        <v/>
      </c>
      <c r="AK659" s="31" t="e">
        <f>IF(#REF!=" ","",IF(#REF!="","",CONCATENATE($C659," ",#REF!," ",MID(#REF!,10,5))))</f>
        <v>#REF!</v>
      </c>
      <c r="AL659" s="31" t="str">
        <f t="shared" ca="1" si="646"/>
        <v>Пн 23.11.20 18.40 ДОТ)</v>
      </c>
      <c r="AM659" s="31" t="str">
        <f t="shared" si="646"/>
        <v/>
      </c>
      <c r="AN659" s="32" t="str">
        <f t="shared" ca="1" si="644"/>
        <v>Хмара</v>
      </c>
      <c r="AO659" s="32" t="str">
        <f t="shared" ca="1" si="650"/>
        <v>Пн 23.11.20  8.00 П-405 Хмара</v>
      </c>
      <c r="AP659" s="32" t="str">
        <f t="shared" ca="1" si="650"/>
        <v>Пн 23.11.20  9.40 К 116 Хмара</v>
      </c>
      <c r="AQ659" s="32" t="str">
        <f t="shared" ca="1" si="650"/>
        <v>Пн 23.11.20 11.20 П-206 Хмара</v>
      </c>
      <c r="AR659" s="32" t="str">
        <f t="shared" ca="1" si="650"/>
        <v/>
      </c>
      <c r="AS659" s="32" t="str">
        <f t="shared" ca="1" si="650"/>
        <v>Пн 23.11.20 13.30 П-206 Хмара</v>
      </c>
      <c r="AT659" s="32" t="str">
        <f t="shared" ca="1" si="647"/>
        <v>Пн 23.11.20 15.10 ДОТ) Хмара</v>
      </c>
      <c r="AU659" s="32" t="str">
        <f t="shared" ca="1" si="647"/>
        <v/>
      </c>
      <c r="AV659" s="32" t="e">
        <f t="shared" si="647"/>
        <v>#REF!</v>
      </c>
      <c r="AW659" s="32" t="str">
        <f t="shared" ca="1" si="647"/>
        <v>Пн 23.11.20 18.40 ДОТ) Хмара</v>
      </c>
      <c r="AX659" s="32" t="str">
        <f t="shared" si="647"/>
        <v/>
      </c>
      <c r="AZ659" s="17">
        <f t="shared" ca="1" si="651"/>
        <v>659</v>
      </c>
      <c r="BA659" s="17">
        <f t="shared" ca="1" si="651"/>
        <v>659</v>
      </c>
      <c r="BB659" s="17">
        <f t="shared" ca="1" si="651"/>
        <v>659</v>
      </c>
      <c r="BC659" s="17" t="str">
        <f t="shared" ca="1" si="651"/>
        <v/>
      </c>
      <c r="BD659" s="17">
        <f t="shared" ca="1" si="651"/>
        <v>659</v>
      </c>
      <c r="BE659" s="17">
        <f t="shared" ca="1" si="648"/>
        <v>659</v>
      </c>
      <c r="BF659" s="17" t="str">
        <f t="shared" ca="1" si="648"/>
        <v/>
      </c>
      <c r="BG659" s="17" t="e">
        <f t="shared" si="648"/>
        <v>#REF!</v>
      </c>
      <c r="BH659" s="17">
        <f t="shared" ca="1" si="648"/>
        <v>659</v>
      </c>
      <c r="BI659" s="17" t="str">
        <f t="shared" si="648"/>
        <v/>
      </c>
    </row>
    <row r="660" spans="1:61" s="13" customFormat="1" ht="23.25" customHeight="1" x14ac:dyDescent="0.2">
      <c r="A660" s="1">
        <f ca="1">IF(COUNTIF($D660:$L660," ")=10,"",IF(VLOOKUP(MAX($A$1:A659),$A$1:C659,3,FALSE)=0,"",MAX($A$1:A659)+1))</f>
        <v>660</v>
      </c>
      <c r="B660" s="13" t="str">
        <f>$B658</f>
        <v>Хмара А.С.</v>
      </c>
      <c r="C660" s="2" t="str">
        <f ca="1">IF($B660="","",$R$3)</f>
        <v>Вт 24.11.20</v>
      </c>
      <c r="D660" s="14" t="str">
        <f t="shared" ref="D660:K660" ca="1" si="665">IF($B660&gt;"",IF(ISERROR(SEARCH($B660,S$3))," ",MID(S$3,FIND("%курс ",S$3,FIND($B660,S$3))+6,7)&amp;"
("&amp;MID(S$3,FIND("ауд.",S$3,FIND($B660,S$3))+4,FIND("№",S$3,FIND("ауд.",S$3,FIND($B660,S$3)))-(FIND("ауд.",S$3,FIND($B660,S$3))+4))&amp;")"),"")</f>
        <v>П -11-3
(К 117)</v>
      </c>
      <c r="E660" s="14" t="str">
        <f t="shared" ca="1" si="665"/>
        <v>П -11-3
(К 103)</v>
      </c>
      <c r="F660" s="14" t="str">
        <f t="shared" ca="1" si="665"/>
        <v>П -9 -4
(К 117)</v>
      </c>
      <c r="G660" s="14" t="str">
        <f t="shared" ca="1" si="665"/>
        <v xml:space="preserve"> </v>
      </c>
      <c r="H660" s="14" t="str">
        <f t="shared" ca="1" si="665"/>
        <v>П -9 -2
(ДОТ)</v>
      </c>
      <c r="I660" s="14" t="str">
        <f t="shared" ca="1" si="665"/>
        <v>ЗИ -9-2
(ДОТ)</v>
      </c>
      <c r="J660" s="14" t="str">
        <f t="shared" ca="1" si="665"/>
        <v xml:space="preserve"> </v>
      </c>
      <c r="K660" s="14" t="str">
        <f t="shared" ca="1" si="665"/>
        <v xml:space="preserve"> </v>
      </c>
      <c r="L660" s="14"/>
      <c r="M660" s="25"/>
      <c r="O660" s="16"/>
      <c r="P660" s="16"/>
      <c r="R660" s="30"/>
      <c r="S660" s="30"/>
      <c r="T660" s="30"/>
      <c r="U660" s="30"/>
      <c r="V660" s="30"/>
      <c r="W660" s="30"/>
      <c r="X660" s="30"/>
      <c r="Y660" s="30"/>
      <c r="Z660" s="30"/>
      <c r="AA660" s="30"/>
      <c r="AB660" s="30"/>
      <c r="AD660" s="31" t="str">
        <f t="shared" ca="1" si="664"/>
        <v>Вт 24.11.20  8.00 К 117</v>
      </c>
      <c r="AE660" s="31" t="str">
        <f t="shared" ca="1" si="664"/>
        <v>Вт 24.11.20  9.40 К 103</v>
      </c>
      <c r="AF660" s="31" t="str">
        <f t="shared" ca="1" si="664"/>
        <v>Вт 24.11.20 11.20 К 117</v>
      </c>
      <c r="AG660" s="31" t="str">
        <f t="shared" ca="1" si="664"/>
        <v/>
      </c>
      <c r="AH660" s="31" t="str">
        <f t="shared" ca="1" si="664"/>
        <v>Вт 24.11.20 13.30 ДОТ)</v>
      </c>
      <c r="AI660" s="31" t="str">
        <f t="shared" ca="1" si="664"/>
        <v>Вт 24.11.20 15.10 ДОТ)</v>
      </c>
      <c r="AJ660" s="31" t="str">
        <f t="shared" ca="1" si="664"/>
        <v/>
      </c>
      <c r="AK660" s="31" t="e">
        <f>IF(#REF!=" ","",IF(#REF!="","",CONCATENATE($C660," ",#REF!," ",MID(#REF!,10,5))))</f>
        <v>#REF!</v>
      </c>
      <c r="AL660" s="31" t="str">
        <f t="shared" ca="1" si="646"/>
        <v/>
      </c>
      <c r="AM660" s="31" t="str">
        <f t="shared" si="646"/>
        <v/>
      </c>
      <c r="AN660" s="32" t="str">
        <f t="shared" ca="1" si="644"/>
        <v>Хмара</v>
      </c>
      <c r="AO660" s="32" t="str">
        <f t="shared" ca="1" si="650"/>
        <v>Вт 24.11.20  8.00 К 117 Хмара</v>
      </c>
      <c r="AP660" s="32" t="str">
        <f t="shared" ca="1" si="650"/>
        <v>Вт 24.11.20  9.40 К 103 Хмара</v>
      </c>
      <c r="AQ660" s="32" t="str">
        <f t="shared" ca="1" si="650"/>
        <v>Вт 24.11.20 11.20 К 117 Хмара</v>
      </c>
      <c r="AR660" s="32" t="str">
        <f t="shared" ca="1" si="650"/>
        <v/>
      </c>
      <c r="AS660" s="32" t="str">
        <f t="shared" ca="1" si="650"/>
        <v>Вт 24.11.20 13.30 ДОТ) Хмара</v>
      </c>
      <c r="AT660" s="32" t="str">
        <f t="shared" ca="1" si="647"/>
        <v>Вт 24.11.20 15.10 ДОТ) Хмара</v>
      </c>
      <c r="AU660" s="32" t="str">
        <f t="shared" ca="1" si="647"/>
        <v/>
      </c>
      <c r="AV660" s="32" t="e">
        <f t="shared" si="647"/>
        <v>#REF!</v>
      </c>
      <c r="AW660" s="32" t="str">
        <f t="shared" ca="1" si="647"/>
        <v/>
      </c>
      <c r="AX660" s="32" t="str">
        <f t="shared" si="647"/>
        <v/>
      </c>
      <c r="AZ660" s="17">
        <f t="shared" ca="1" si="651"/>
        <v>660</v>
      </c>
      <c r="BA660" s="17">
        <f t="shared" ca="1" si="651"/>
        <v>660</v>
      </c>
      <c r="BB660" s="17">
        <f t="shared" ca="1" si="651"/>
        <v>660</v>
      </c>
      <c r="BC660" s="17" t="str">
        <f t="shared" ca="1" si="651"/>
        <v/>
      </c>
      <c r="BD660" s="17">
        <f t="shared" ca="1" si="651"/>
        <v>660</v>
      </c>
      <c r="BE660" s="17">
        <f t="shared" ca="1" si="648"/>
        <v>660</v>
      </c>
      <c r="BF660" s="17" t="str">
        <f t="shared" ca="1" si="648"/>
        <v/>
      </c>
      <c r="BG660" s="17" t="e">
        <f t="shared" si="648"/>
        <v>#REF!</v>
      </c>
      <c r="BH660" s="17" t="str">
        <f t="shared" ca="1" si="648"/>
        <v/>
      </c>
      <c r="BI660" s="17" t="str">
        <f t="shared" si="648"/>
        <v/>
      </c>
    </row>
    <row r="661" spans="1:61" s="13" customFormat="1" ht="23.25" customHeight="1" x14ac:dyDescent="0.2">
      <c r="A661" s="1">
        <f ca="1">IF(COUNTIF($D661:$L661," ")=10,"",IF(VLOOKUP(MAX($A$1:A660),$A$1:C660,3,FALSE)=0,"",MAX($A$1:A660)+1))</f>
        <v>661</v>
      </c>
      <c r="B661" s="13" t="str">
        <f>$B658</f>
        <v>Хмара А.С.</v>
      </c>
      <c r="C661" s="2" t="str">
        <f ca="1">IF($B661="","",$R$4)</f>
        <v>Ср 25.11.20</v>
      </c>
      <c r="D661" s="14" t="str">
        <f t="shared" ref="D661:K661" ca="1" si="666">IF($B661&gt;"",IF(ISERROR(SEARCH($B661,S$4))," ",MID(S$4,FIND("%курс ",S$4,FIND($B661,S$4))+6,7)&amp;"
("&amp;MID(S$4,FIND("ауд.",S$4,FIND($B661,S$4))+4,FIND("№",S$4,FIND("ауд.",S$4,FIND($B661,S$4)))-(FIND("ауд.",S$4,FIND($B661,S$4))+4))&amp;")"),"")</f>
        <v>С -9 -3
(ДОТ)</v>
      </c>
      <c r="E661" s="14" t="str">
        <f t="shared" ca="1" si="666"/>
        <v>С -11-2
(П-)</v>
      </c>
      <c r="F661" s="14" t="str">
        <f t="shared" ca="1" si="666"/>
        <v>ЗИ -9-1
(П-411)</v>
      </c>
      <c r="G661" s="14" t="str">
        <f t="shared" ca="1" si="666"/>
        <v xml:space="preserve"> </v>
      </c>
      <c r="H661" s="14" t="str">
        <f t="shared" ca="1" si="666"/>
        <v xml:space="preserve"> </v>
      </c>
      <c r="I661" s="14" t="str">
        <f t="shared" ca="1" si="666"/>
        <v>ЗИ -9-2
(ДОТ)</v>
      </c>
      <c r="J661" s="14" t="str">
        <f t="shared" ca="1" si="666"/>
        <v>СА-11-1
(П-309)</v>
      </c>
      <c r="K661" s="14" t="str">
        <f t="shared" ca="1" si="666"/>
        <v xml:space="preserve"> </v>
      </c>
      <c r="L661" s="14"/>
      <c r="M661" s="25"/>
      <c r="O661" s="16"/>
      <c r="P661" s="16"/>
      <c r="R661" s="30"/>
      <c r="S661" s="30"/>
      <c r="T661" s="30"/>
      <c r="U661" s="30"/>
      <c r="V661" s="30"/>
      <c r="W661" s="30"/>
      <c r="X661" s="30"/>
      <c r="Y661" s="30"/>
      <c r="Z661" s="30"/>
      <c r="AA661" s="30"/>
      <c r="AB661" s="30"/>
      <c r="AD661" s="31" t="str">
        <f t="shared" ca="1" si="664"/>
        <v>Ср 25.11.20  8.00 ДОТ)</v>
      </c>
      <c r="AE661" s="31" t="str">
        <f t="shared" ca="1" si="664"/>
        <v>Ср 25.11.20  9.40 П-)</v>
      </c>
      <c r="AF661" s="31" t="str">
        <f t="shared" ca="1" si="664"/>
        <v>Ср 25.11.20 11.20 П-411</v>
      </c>
      <c r="AG661" s="31" t="str">
        <f t="shared" ca="1" si="664"/>
        <v/>
      </c>
      <c r="AH661" s="31" t="str">
        <f t="shared" ca="1" si="664"/>
        <v/>
      </c>
      <c r="AI661" s="31" t="str">
        <f t="shared" ca="1" si="664"/>
        <v>Ср 25.11.20 15.10 ДОТ)</v>
      </c>
      <c r="AJ661" s="31" t="str">
        <f t="shared" ca="1" si="664"/>
        <v>Ср 25.11.20 17.00 П-309</v>
      </c>
      <c r="AK661" s="31" t="e">
        <f>IF(#REF!=" ","",IF(#REF!="","",CONCATENATE($C661," ",#REF!," ",MID(#REF!,10,5))))</f>
        <v>#REF!</v>
      </c>
      <c r="AL661" s="31" t="str">
        <f t="shared" ca="1" si="646"/>
        <v/>
      </c>
      <c r="AM661" s="31" t="str">
        <f t="shared" si="646"/>
        <v/>
      </c>
      <c r="AN661" s="32" t="str">
        <f t="shared" ca="1" si="644"/>
        <v>Хмара</v>
      </c>
      <c r="AO661" s="32" t="str">
        <f t="shared" ca="1" si="650"/>
        <v>Ср 25.11.20  8.00 ДОТ) Хмара</v>
      </c>
      <c r="AP661" s="32" t="str">
        <f t="shared" ca="1" si="650"/>
        <v>Ср 25.11.20  9.40 П-) Хмара</v>
      </c>
      <c r="AQ661" s="32" t="str">
        <f t="shared" ca="1" si="650"/>
        <v>Ср 25.11.20 11.20 П-411 Хмара</v>
      </c>
      <c r="AR661" s="32" t="str">
        <f t="shared" ca="1" si="650"/>
        <v/>
      </c>
      <c r="AS661" s="32" t="str">
        <f t="shared" ca="1" si="650"/>
        <v/>
      </c>
      <c r="AT661" s="32" t="str">
        <f t="shared" ca="1" si="647"/>
        <v>Ср 25.11.20 15.10 ДОТ) Хмара</v>
      </c>
      <c r="AU661" s="32" t="str">
        <f t="shared" ca="1" si="647"/>
        <v>Ср 25.11.20 17.00 П-309 Хмара</v>
      </c>
      <c r="AV661" s="32" t="e">
        <f t="shared" si="647"/>
        <v>#REF!</v>
      </c>
      <c r="AW661" s="32" t="str">
        <f t="shared" ca="1" si="647"/>
        <v/>
      </c>
      <c r="AX661" s="32" t="str">
        <f t="shared" si="647"/>
        <v/>
      </c>
      <c r="AZ661" s="17">
        <f t="shared" ca="1" si="651"/>
        <v>661</v>
      </c>
      <c r="BA661" s="17">
        <f t="shared" ca="1" si="651"/>
        <v>661</v>
      </c>
      <c r="BB661" s="17">
        <f t="shared" ca="1" si="651"/>
        <v>661</v>
      </c>
      <c r="BC661" s="17" t="str">
        <f t="shared" ca="1" si="651"/>
        <v/>
      </c>
      <c r="BD661" s="17" t="str">
        <f t="shared" ca="1" si="651"/>
        <v/>
      </c>
      <c r="BE661" s="17">
        <f t="shared" ca="1" si="648"/>
        <v>661</v>
      </c>
      <c r="BF661" s="17">
        <f t="shared" ca="1" si="648"/>
        <v>661</v>
      </c>
      <c r="BG661" s="17" t="e">
        <f t="shared" si="648"/>
        <v>#REF!</v>
      </c>
      <c r="BH661" s="17" t="str">
        <f t="shared" ca="1" si="648"/>
        <v/>
      </c>
      <c r="BI661" s="17" t="str">
        <f t="shared" si="648"/>
        <v/>
      </c>
    </row>
    <row r="662" spans="1:61" s="13" customFormat="1" ht="23.25" customHeight="1" x14ac:dyDescent="0.2">
      <c r="A662" s="1">
        <f ca="1">IF(COUNTIF($D662:$L662," ")=10,"",IF(VLOOKUP(MAX($A$1:A661),$A$1:C661,3,FALSE)=0,"",MAX($A$1:A661)+1))</f>
        <v>662</v>
      </c>
      <c r="B662" s="13" t="str">
        <f>$B658</f>
        <v>Хмара А.С.</v>
      </c>
      <c r="C662" s="2" t="str">
        <f ca="1">IF($B662="","",$R$5)</f>
        <v>Чт 26.11.20</v>
      </c>
      <c r="D662" s="23" t="str">
        <f t="shared" ref="D662:K662" ca="1" si="667">IF($B662&gt;"",IF(ISERROR(SEARCH($B662,S$5))," ",MID(S$5,FIND("%курс ",S$5,FIND($B662,S$5))+6,7)&amp;"
("&amp;MID(S$5,FIND("ауд.",S$5,FIND($B662,S$5))+4,FIND("№",S$5,FIND("ауд.",S$5,FIND($B662,S$5)))-(FIND("ауд.",S$5,FIND($B662,S$5))+4))&amp;")"),"")</f>
        <v>С -11-2
(ДОТ)</v>
      </c>
      <c r="E662" s="23" t="str">
        <f t="shared" ca="1" si="667"/>
        <v>П -9 -4
(К 116)</v>
      </c>
      <c r="F662" s="23" t="str">
        <f t="shared" ca="1" si="667"/>
        <v>П -11-3
(К 103)</v>
      </c>
      <c r="G662" s="23" t="str">
        <f t="shared" ca="1" si="667"/>
        <v xml:space="preserve"> </v>
      </c>
      <c r="H662" s="23" t="s">
        <v>5</v>
      </c>
      <c r="I662" s="23" t="str">
        <f t="shared" ca="1" si="667"/>
        <v>П -9 -2
(ДОТ)</v>
      </c>
      <c r="J662" s="23" t="str">
        <f t="shared" ca="1" si="667"/>
        <v xml:space="preserve"> </v>
      </c>
      <c r="K662" s="23" t="str">
        <f t="shared" ca="1" si="667"/>
        <v xml:space="preserve"> </v>
      </c>
      <c r="L662" s="23"/>
      <c r="M662" s="25"/>
      <c r="O662" s="16"/>
      <c r="P662" s="16"/>
      <c r="R662" s="30"/>
      <c r="S662" s="30"/>
      <c r="T662" s="30"/>
      <c r="U662" s="30"/>
      <c r="V662" s="30"/>
      <c r="W662" s="30"/>
      <c r="X662" s="30"/>
      <c r="Y662" s="30"/>
      <c r="Z662" s="30"/>
      <c r="AA662" s="30"/>
      <c r="AB662" s="30"/>
      <c r="AD662" s="31" t="str">
        <f t="shared" ca="1" si="664"/>
        <v>Чт 26.11.20  8.00 ДОТ)</v>
      </c>
      <c r="AE662" s="31" t="str">
        <f t="shared" ca="1" si="664"/>
        <v>Чт 26.11.20  9.40 К 116</v>
      </c>
      <c r="AF662" s="31" t="str">
        <f t="shared" ca="1" si="664"/>
        <v>Чт 26.11.20 11.20 К 103</v>
      </c>
      <c r="AG662" s="31" t="str">
        <f t="shared" ca="1" si="664"/>
        <v/>
      </c>
      <c r="AH662" s="31" t="str">
        <f t="shared" ca="1" si="664"/>
        <v>Чт 26.11.20 13.30 (П-30</v>
      </c>
      <c r="AI662" s="31" t="str">
        <f t="shared" ca="1" si="664"/>
        <v>Чт 26.11.20 15.10 ДОТ)</v>
      </c>
      <c r="AJ662" s="31" t="str">
        <f t="shared" ca="1" si="664"/>
        <v/>
      </c>
      <c r="AK662" s="31" t="e">
        <f>IF(#REF!=" ","",IF(#REF!="","",CONCATENATE($C662," ",#REF!," ",MID(#REF!,10,5))))</f>
        <v>#REF!</v>
      </c>
      <c r="AL662" s="31" t="str">
        <f t="shared" ca="1" si="646"/>
        <v/>
      </c>
      <c r="AM662" s="31" t="str">
        <f t="shared" si="646"/>
        <v/>
      </c>
      <c r="AN662" s="32" t="str">
        <f t="shared" ca="1" si="644"/>
        <v>Хмара</v>
      </c>
      <c r="AO662" s="32" t="str">
        <f t="shared" ca="1" si="650"/>
        <v>Чт 26.11.20  8.00 ДОТ) Хмара</v>
      </c>
      <c r="AP662" s="32" t="str">
        <f t="shared" ca="1" si="650"/>
        <v>Чт 26.11.20  9.40 К 116 Хмара</v>
      </c>
      <c r="AQ662" s="32" t="str">
        <f t="shared" ca="1" si="650"/>
        <v>Чт 26.11.20 11.20 К 103 Хмара</v>
      </c>
      <c r="AR662" s="32" t="str">
        <f t="shared" ca="1" si="650"/>
        <v/>
      </c>
      <c r="AS662" s="32" t="str">
        <f t="shared" ca="1" si="650"/>
        <v>Чт 26.11.20 13.30 (П-30 Хмара</v>
      </c>
      <c r="AT662" s="32" t="str">
        <f t="shared" ca="1" si="647"/>
        <v>Чт 26.11.20 15.10 ДОТ) Хмара</v>
      </c>
      <c r="AU662" s="32" t="str">
        <f t="shared" ca="1" si="647"/>
        <v/>
      </c>
      <c r="AV662" s="32" t="e">
        <f t="shared" si="647"/>
        <v>#REF!</v>
      </c>
      <c r="AW662" s="32" t="str">
        <f t="shared" ca="1" si="647"/>
        <v/>
      </c>
      <c r="AX662" s="32" t="str">
        <f t="shared" si="647"/>
        <v/>
      </c>
      <c r="AZ662" s="17">
        <f t="shared" ca="1" si="651"/>
        <v>662</v>
      </c>
      <c r="BA662" s="17">
        <f t="shared" ca="1" si="651"/>
        <v>662</v>
      </c>
      <c r="BB662" s="17">
        <f t="shared" ca="1" si="651"/>
        <v>662</v>
      </c>
      <c r="BC662" s="17" t="str">
        <f t="shared" ca="1" si="651"/>
        <v/>
      </c>
      <c r="BD662" s="17">
        <f t="shared" ca="1" si="651"/>
        <v>662</v>
      </c>
      <c r="BE662" s="17">
        <f t="shared" ca="1" si="648"/>
        <v>662</v>
      </c>
      <c r="BF662" s="17" t="str">
        <f t="shared" ca="1" si="648"/>
        <v/>
      </c>
      <c r="BG662" s="17" t="e">
        <f t="shared" si="648"/>
        <v>#REF!</v>
      </c>
      <c r="BH662" s="17" t="str">
        <f t="shared" ca="1" si="648"/>
        <v/>
      </c>
      <c r="BI662" s="17" t="str">
        <f t="shared" si="648"/>
        <v/>
      </c>
    </row>
    <row r="663" spans="1:61" s="13" customFormat="1" ht="23.25" customHeight="1" x14ac:dyDescent="0.2">
      <c r="A663" s="1">
        <f ca="1">IF(COUNTIF($D663:$L663," ")=10,"",IF(VLOOKUP(MAX($A$1:A662),$A$1:C662,3,FALSE)=0,"",MAX($A$1:A662)+1))</f>
        <v>663</v>
      </c>
      <c r="B663" s="13" t="str">
        <f>$B658</f>
        <v>Хмара А.С.</v>
      </c>
      <c r="C663" s="2" t="str">
        <f ca="1">IF($B663="","",$R$6)</f>
        <v>Пт 27.11.20</v>
      </c>
      <c r="D663" s="23" t="str">
        <f t="shared" ref="D663:K663" ca="1" si="668">IF($B663&gt;"",IF(ISERROR(SEARCH($B663,S$6))," ",MID(S$6,FIND("%курс ",S$6,FIND($B663,S$6))+6,7)&amp;"
("&amp;MID(S$6,FIND("ауд.",S$6,FIND($B663,S$6))+4,FIND("№",S$6,FIND("ауд.",S$6,FIND($B663,S$6)))-(FIND("ауд.",S$6,FIND($B663,S$6))+4))&amp;")"),"")</f>
        <v xml:space="preserve"> </v>
      </c>
      <c r="E663" s="23" t="str">
        <f t="shared" ca="1" si="668"/>
        <v xml:space="preserve"> </v>
      </c>
      <c r="F663" s="23" t="str">
        <f t="shared" ca="1" si="668"/>
        <v>С -11-2
(ДОТ)</v>
      </c>
      <c r="G663" s="23" t="str">
        <f t="shared" ca="1" si="668"/>
        <v xml:space="preserve"> </v>
      </c>
      <c r="H663" s="23" t="str">
        <f t="shared" ca="1" si="668"/>
        <v>С -11-2
(ДОТ)</v>
      </c>
      <c r="I663" s="23" t="str">
        <f t="shared" ca="1" si="668"/>
        <v xml:space="preserve"> </v>
      </c>
      <c r="J663" s="23" t="str">
        <f t="shared" ca="1" si="668"/>
        <v xml:space="preserve"> </v>
      </c>
      <c r="K663" s="23" t="str">
        <f t="shared" ca="1" si="668"/>
        <v xml:space="preserve"> </v>
      </c>
      <c r="L663" s="23"/>
      <c r="M663" s="25"/>
      <c r="O663" s="16"/>
      <c r="P663" s="16"/>
      <c r="R663" s="30"/>
      <c r="S663" s="30"/>
      <c r="T663" s="30"/>
      <c r="U663" s="30"/>
      <c r="V663" s="30"/>
      <c r="W663" s="30"/>
      <c r="X663" s="30"/>
      <c r="Y663" s="30"/>
      <c r="Z663" s="30"/>
      <c r="AA663" s="30"/>
      <c r="AB663" s="30"/>
      <c r="AD663" s="31" t="str">
        <f t="shared" ca="1" si="664"/>
        <v/>
      </c>
      <c r="AE663" s="31" t="str">
        <f t="shared" ca="1" si="664"/>
        <v/>
      </c>
      <c r="AF663" s="31" t="str">
        <f t="shared" ca="1" si="664"/>
        <v>Пт 27.11.20 11.20 ДОТ)</v>
      </c>
      <c r="AG663" s="31" t="str">
        <f t="shared" ca="1" si="664"/>
        <v/>
      </c>
      <c r="AH663" s="31" t="str">
        <f t="shared" ca="1" si="664"/>
        <v>Пт 27.11.20 13.30 ДОТ)</v>
      </c>
      <c r="AI663" s="31" t="str">
        <f t="shared" ca="1" si="664"/>
        <v/>
      </c>
      <c r="AJ663" s="31" t="str">
        <f t="shared" ca="1" si="664"/>
        <v/>
      </c>
      <c r="AK663" s="31" t="e">
        <f>IF(#REF!=" ","",IF(#REF!="","",CONCATENATE($C663," ",#REF!," ",MID(#REF!,10,5))))</f>
        <v>#REF!</v>
      </c>
      <c r="AL663" s="31" t="str">
        <f t="shared" ca="1" si="646"/>
        <v/>
      </c>
      <c r="AM663" s="31" t="str">
        <f t="shared" si="646"/>
        <v/>
      </c>
      <c r="AN663" s="32" t="str">
        <f t="shared" ca="1" si="644"/>
        <v>Хмара</v>
      </c>
      <c r="AO663" s="32" t="str">
        <f t="shared" ca="1" si="650"/>
        <v/>
      </c>
      <c r="AP663" s="32" t="str">
        <f t="shared" ca="1" si="650"/>
        <v/>
      </c>
      <c r="AQ663" s="32" t="str">
        <f t="shared" ca="1" si="650"/>
        <v>Пт 27.11.20 11.20 ДОТ) Хмара</v>
      </c>
      <c r="AR663" s="32" t="str">
        <f t="shared" ca="1" si="650"/>
        <v/>
      </c>
      <c r="AS663" s="32" t="str">
        <f t="shared" ca="1" si="650"/>
        <v>Пт 27.11.20 13.30 ДОТ) Хмара</v>
      </c>
      <c r="AT663" s="32" t="str">
        <f t="shared" ca="1" si="647"/>
        <v/>
      </c>
      <c r="AU663" s="32" t="str">
        <f t="shared" ca="1" si="647"/>
        <v/>
      </c>
      <c r="AV663" s="32" t="e">
        <f t="shared" si="647"/>
        <v>#REF!</v>
      </c>
      <c r="AW663" s="32" t="str">
        <f t="shared" ca="1" si="647"/>
        <v/>
      </c>
      <c r="AX663" s="32" t="str">
        <f t="shared" si="647"/>
        <v/>
      </c>
      <c r="AZ663" s="17" t="str">
        <f t="shared" ca="1" si="651"/>
        <v/>
      </c>
      <c r="BA663" s="17" t="str">
        <f t="shared" ca="1" si="651"/>
        <v/>
      </c>
      <c r="BB663" s="17">
        <f t="shared" ca="1" si="651"/>
        <v>663</v>
      </c>
      <c r="BC663" s="17" t="str">
        <f t="shared" ca="1" si="651"/>
        <v/>
      </c>
      <c r="BD663" s="17">
        <f t="shared" ca="1" si="651"/>
        <v>663</v>
      </c>
      <c r="BE663" s="17" t="str">
        <f t="shared" ca="1" si="648"/>
        <v/>
      </c>
      <c r="BF663" s="17" t="str">
        <f t="shared" ca="1" si="648"/>
        <v/>
      </c>
      <c r="BG663" s="17" t="e">
        <f t="shared" si="648"/>
        <v>#REF!</v>
      </c>
      <c r="BH663" s="17" t="str">
        <f t="shared" ca="1" si="648"/>
        <v/>
      </c>
      <c r="BI663" s="17" t="str">
        <f t="shared" si="648"/>
        <v/>
      </c>
    </row>
    <row r="664" spans="1:61" s="13" customFormat="1" ht="23.25" customHeight="1" x14ac:dyDescent="0.2">
      <c r="A664" s="1">
        <f ca="1">IF(COUNTIF($D664:$L664," ")=10,"",IF(VLOOKUP(MAX($A$1:A663),$A$1:C663,3,FALSE)=0,"",MAX($A$1:A663)+1))</f>
        <v>664</v>
      </c>
      <c r="B664" s="13" t="str">
        <f>$B658</f>
        <v>Хмара А.С.</v>
      </c>
      <c r="C664" s="2" t="str">
        <f ca="1">IF($B664="","",$R$7)</f>
        <v>Сб 28.11.20</v>
      </c>
      <c r="D664" s="23" t="str">
        <f t="shared" ref="D664:K664" ca="1" si="669">IF($B664&gt;"",IF(ISERROR(SEARCH($B664,S$7))," ",MID(S$7,FIND("%курс ",S$7,FIND($B664,S$7))+6,7)&amp;"
("&amp;MID(S$7,FIND("ауд.",S$7,FIND($B664,S$7))+4,FIND("№",S$7,FIND("ауд.",S$7,FIND($B664,S$7)))-(FIND("ауд.",S$7,FIND($B664,S$7))+4))&amp;")"),"")</f>
        <v>П -9 -4
(П-401)</v>
      </c>
      <c r="E664" s="23" t="str">
        <f t="shared" ca="1" si="669"/>
        <v>ЗИ -9-1
(П-107)</v>
      </c>
      <c r="F664" s="36" t="s">
        <v>6</v>
      </c>
      <c r="G664" s="23" t="str">
        <f t="shared" ca="1" si="669"/>
        <v xml:space="preserve"> </v>
      </c>
      <c r="H664" s="23" t="str">
        <f t="shared" ca="1" si="669"/>
        <v xml:space="preserve"> </v>
      </c>
      <c r="I664" s="23" t="str">
        <f t="shared" ca="1" si="669"/>
        <v xml:space="preserve"> </v>
      </c>
      <c r="J664" s="23" t="str">
        <f t="shared" ca="1" si="669"/>
        <v xml:space="preserve"> </v>
      </c>
      <c r="K664" s="23" t="str">
        <f t="shared" ca="1" si="669"/>
        <v xml:space="preserve"> </v>
      </c>
      <c r="L664" s="23"/>
      <c r="M664" s="25"/>
      <c r="O664" s="16"/>
      <c r="P664" s="16"/>
      <c r="R664" s="30"/>
      <c r="S664" s="30"/>
      <c r="T664" s="30"/>
      <c r="U664" s="30"/>
      <c r="V664" s="30"/>
      <c r="W664" s="30"/>
      <c r="X664" s="30"/>
      <c r="Y664" s="30"/>
      <c r="Z664" s="30"/>
      <c r="AA664" s="30"/>
      <c r="AB664" s="30"/>
      <c r="AD664" s="31" t="str">
        <f t="shared" ca="1" si="664"/>
        <v>Сб 28.11.20  8.00 П-401</v>
      </c>
      <c r="AE664" s="31" t="str">
        <f t="shared" ca="1" si="664"/>
        <v>Сб 28.11.20  9.40 П-107</v>
      </c>
      <c r="AF664" s="31" t="str">
        <f t="shared" ca="1" si="664"/>
        <v>Сб 28.11.20 11.20 К 116</v>
      </c>
      <c r="AG664" s="31" t="str">
        <f t="shared" ca="1" si="664"/>
        <v/>
      </c>
      <c r="AH664" s="31" t="str">
        <f t="shared" ca="1" si="664"/>
        <v/>
      </c>
      <c r="AI664" s="31" t="str">
        <f t="shared" ca="1" si="664"/>
        <v/>
      </c>
      <c r="AJ664" s="31" t="str">
        <f t="shared" ca="1" si="664"/>
        <v/>
      </c>
      <c r="AK664" s="31" t="e">
        <f>IF(#REF!=" ","",IF(#REF!="","",CONCATENATE($C664," ",#REF!," ",MID(#REF!,10,5))))</f>
        <v>#REF!</v>
      </c>
      <c r="AL664" s="31" t="str">
        <f t="shared" ca="1" si="646"/>
        <v/>
      </c>
      <c r="AM664" s="31" t="str">
        <f t="shared" si="646"/>
        <v/>
      </c>
      <c r="AN664" s="32" t="str">
        <f t="shared" ca="1" si="644"/>
        <v>Хмара</v>
      </c>
      <c r="AO664" s="32" t="str">
        <f t="shared" ca="1" si="650"/>
        <v>Сб 28.11.20  8.00 П-401 Хмара</v>
      </c>
      <c r="AP664" s="32" t="str">
        <f t="shared" ca="1" si="650"/>
        <v>Сб 28.11.20  9.40 П-107 Хмара</v>
      </c>
      <c r="AQ664" s="32" t="str">
        <f t="shared" ca="1" si="650"/>
        <v>Сб 28.11.20 11.20 К 116 Хмара</v>
      </c>
      <c r="AR664" s="32" t="str">
        <f t="shared" ca="1" si="650"/>
        <v/>
      </c>
      <c r="AS664" s="32" t="str">
        <f t="shared" ca="1" si="650"/>
        <v/>
      </c>
      <c r="AT664" s="32" t="str">
        <f t="shared" ca="1" si="647"/>
        <v/>
      </c>
      <c r="AU664" s="32" t="str">
        <f t="shared" ca="1" si="647"/>
        <v/>
      </c>
      <c r="AV664" s="32" t="e">
        <f t="shared" si="647"/>
        <v>#REF!</v>
      </c>
      <c r="AW664" s="32" t="str">
        <f t="shared" ca="1" si="647"/>
        <v/>
      </c>
      <c r="AX664" s="32" t="str">
        <f t="shared" si="647"/>
        <v/>
      </c>
      <c r="AZ664" s="17">
        <f t="shared" ca="1" si="651"/>
        <v>664</v>
      </c>
      <c r="BA664" s="17">
        <f t="shared" ca="1" si="651"/>
        <v>664</v>
      </c>
      <c r="BB664" s="17">
        <f t="shared" ca="1" si="651"/>
        <v>664</v>
      </c>
      <c r="BC664" s="17" t="str">
        <f t="shared" ca="1" si="651"/>
        <v/>
      </c>
      <c r="BD664" s="17" t="str">
        <f t="shared" ca="1" si="651"/>
        <v/>
      </c>
      <c r="BE664" s="17" t="str">
        <f t="shared" ca="1" si="648"/>
        <v/>
      </c>
      <c r="BF664" s="17" t="str">
        <f t="shared" ca="1" si="648"/>
        <v/>
      </c>
      <c r="BG664" s="17" t="e">
        <f t="shared" si="648"/>
        <v>#REF!</v>
      </c>
      <c r="BH664" s="17" t="str">
        <f t="shared" ca="1" si="648"/>
        <v/>
      </c>
      <c r="BI664" s="17" t="str">
        <f t="shared" si="648"/>
        <v/>
      </c>
    </row>
    <row r="665" spans="1:61" s="13" customFormat="1" ht="23.25" customHeight="1" x14ac:dyDescent="0.2">
      <c r="A665" s="1">
        <f ca="1">IF(COUNTIF($D665:$L665," ")=10,"",IF(VLOOKUP(MAX($A$1:A664),$A$1:C664,3,FALSE)=0,"",MAX($A$1:A664)+1))</f>
        <v>665</v>
      </c>
      <c r="B665" s="13" t="str">
        <f>$B658</f>
        <v>Хмара А.С.</v>
      </c>
      <c r="C665" s="2" t="str">
        <f ca="1">IF($B665="","",$R$8)</f>
        <v>Вс 29.11.20</v>
      </c>
      <c r="D665" s="23" t="str">
        <f t="shared" ref="D665:K665" ca="1" si="670">IF($B665&gt;"",IF(ISERROR(SEARCH($B665,S$8))," ",MID(S$8,FIND("%курс ",S$8,FIND($B665,S$8))+6,7)&amp;"
("&amp;MID(S$8,FIND("ауд.",S$8,FIND($B665,S$8))+4,FIND("№",S$8,FIND("ауд.",S$8,FIND($B665,S$8)))-(FIND("ауд.",S$8,FIND($B665,S$8))+4))&amp;")"),"")</f>
        <v xml:space="preserve"> </v>
      </c>
      <c r="E665" s="23" t="str">
        <f t="shared" ca="1" si="670"/>
        <v xml:space="preserve"> </v>
      </c>
      <c r="F665" s="23" t="str">
        <f t="shared" ca="1" si="670"/>
        <v xml:space="preserve"> </v>
      </c>
      <c r="G665" s="23" t="str">
        <f t="shared" ca="1" si="670"/>
        <v xml:space="preserve"> </v>
      </c>
      <c r="H665" s="23" t="str">
        <f t="shared" ca="1" si="670"/>
        <v xml:space="preserve"> </v>
      </c>
      <c r="I665" s="23" t="str">
        <f t="shared" ca="1" si="670"/>
        <v xml:space="preserve"> </v>
      </c>
      <c r="J665" s="23" t="str">
        <f t="shared" ca="1" si="670"/>
        <v xml:space="preserve"> </v>
      </c>
      <c r="K665" s="23" t="str">
        <f t="shared" ca="1" si="670"/>
        <v xml:space="preserve"> </v>
      </c>
      <c r="L665" s="23"/>
      <c r="M665" s="25"/>
      <c r="O665" s="16"/>
      <c r="P665" s="16"/>
      <c r="R665" s="30"/>
      <c r="S665" s="30"/>
      <c r="T665" s="30"/>
      <c r="U665" s="30"/>
      <c r="V665" s="30"/>
      <c r="W665" s="30"/>
      <c r="X665" s="30"/>
      <c r="Y665" s="30"/>
      <c r="Z665" s="30"/>
      <c r="AA665" s="30"/>
      <c r="AB665" s="30"/>
      <c r="AD665" s="31" t="str">
        <f t="shared" ca="1" si="664"/>
        <v/>
      </c>
      <c r="AE665" s="31" t="str">
        <f t="shared" ca="1" si="664"/>
        <v/>
      </c>
      <c r="AF665" s="31" t="str">
        <f t="shared" ca="1" si="664"/>
        <v/>
      </c>
      <c r="AG665" s="31" t="str">
        <f t="shared" ca="1" si="664"/>
        <v/>
      </c>
      <c r="AH665" s="31" t="str">
        <f t="shared" ca="1" si="664"/>
        <v/>
      </c>
      <c r="AI665" s="31" t="str">
        <f t="shared" ca="1" si="664"/>
        <v/>
      </c>
      <c r="AJ665" s="31" t="str">
        <f t="shared" ca="1" si="664"/>
        <v/>
      </c>
      <c r="AK665" s="31" t="e">
        <f>IF(#REF!=" ","",IF(#REF!="","",CONCATENATE($C665," ",#REF!," ",MID(#REF!,10,5))))</f>
        <v>#REF!</v>
      </c>
      <c r="AL665" s="31" t="str">
        <f t="shared" ca="1" si="646"/>
        <v/>
      </c>
      <c r="AM665" s="31" t="str">
        <f t="shared" si="646"/>
        <v/>
      </c>
      <c r="AN665" s="32" t="str">
        <f t="shared" ca="1" si="644"/>
        <v>Хмара</v>
      </c>
      <c r="AO665" s="32" t="str">
        <f t="shared" ca="1" si="650"/>
        <v/>
      </c>
      <c r="AP665" s="32" t="str">
        <f t="shared" ca="1" si="650"/>
        <v/>
      </c>
      <c r="AQ665" s="32" t="str">
        <f t="shared" ca="1" si="650"/>
        <v/>
      </c>
      <c r="AR665" s="32" t="str">
        <f t="shared" ca="1" si="650"/>
        <v/>
      </c>
      <c r="AS665" s="32" t="str">
        <f t="shared" ca="1" si="650"/>
        <v/>
      </c>
      <c r="AT665" s="32" t="str">
        <f t="shared" ca="1" si="647"/>
        <v/>
      </c>
      <c r="AU665" s="32" t="str">
        <f t="shared" ca="1" si="647"/>
        <v/>
      </c>
      <c r="AV665" s="32" t="e">
        <f t="shared" si="647"/>
        <v>#REF!</v>
      </c>
      <c r="AW665" s="32" t="str">
        <f t="shared" ca="1" si="647"/>
        <v/>
      </c>
      <c r="AX665" s="32" t="str">
        <f t="shared" si="647"/>
        <v/>
      </c>
      <c r="AZ665" s="17" t="str">
        <f t="shared" ca="1" si="651"/>
        <v/>
      </c>
      <c r="BA665" s="17" t="str">
        <f t="shared" ca="1" si="651"/>
        <v/>
      </c>
      <c r="BB665" s="17" t="str">
        <f t="shared" ca="1" si="651"/>
        <v/>
      </c>
      <c r="BC665" s="17" t="str">
        <f t="shared" ca="1" si="651"/>
        <v/>
      </c>
      <c r="BD665" s="17" t="str">
        <f t="shared" ca="1" si="651"/>
        <v/>
      </c>
      <c r="BE665" s="17" t="str">
        <f t="shared" ca="1" si="648"/>
        <v/>
      </c>
      <c r="BF665" s="17" t="str">
        <f t="shared" ca="1" si="648"/>
        <v/>
      </c>
      <c r="BG665" s="17" t="e">
        <f t="shared" si="648"/>
        <v>#REF!</v>
      </c>
      <c r="BH665" s="17" t="str">
        <f t="shared" ca="1" si="648"/>
        <v/>
      </c>
      <c r="BI665" s="17" t="str">
        <f t="shared" si="648"/>
        <v/>
      </c>
    </row>
    <row r="666" spans="1:61" s="13" customFormat="1" ht="23.25" customHeight="1" x14ac:dyDescent="0.2">
      <c r="A666" s="1">
        <f ca="1">IF(COUNTIF($D666:$L666," ")=10,"",IF(VLOOKUP(MAX($A$1:A665),$A$1:C665,3,FALSE)=0,"",MAX($A$1:A665)+1))</f>
        <v>666</v>
      </c>
      <c r="C666" s="2"/>
      <c r="D666" s="23"/>
      <c r="E666" s="23"/>
      <c r="F666" s="23"/>
      <c r="G666" s="35"/>
      <c r="H666" s="23"/>
      <c r="I666" s="23"/>
      <c r="J666" s="23"/>
      <c r="K666" s="23"/>
      <c r="L666" s="23"/>
      <c r="M666" s="17"/>
      <c r="O666" s="16"/>
      <c r="P666" s="16"/>
      <c r="R666" s="30"/>
      <c r="S666" s="30"/>
      <c r="T666" s="30"/>
      <c r="U666" s="30"/>
      <c r="V666" s="30"/>
      <c r="W666" s="30"/>
      <c r="X666" s="30"/>
      <c r="Y666" s="30"/>
      <c r="Z666" s="30"/>
      <c r="AA666" s="30"/>
      <c r="AB666" s="30"/>
      <c r="AD666" s="31"/>
      <c r="AE666" s="31"/>
      <c r="AF666" s="31"/>
      <c r="AG666" s="31"/>
      <c r="AH666" s="31"/>
      <c r="AI666" s="31"/>
      <c r="AJ666" s="31"/>
      <c r="AK666" s="31"/>
      <c r="AL666" s="31"/>
      <c r="AM666" s="31"/>
      <c r="AN666" s="32" t="str">
        <f t="shared" si="644"/>
        <v/>
      </c>
      <c r="AO666" s="32" t="str">
        <f t="shared" si="650"/>
        <v/>
      </c>
      <c r="AP666" s="32" t="str">
        <f t="shared" si="650"/>
        <v/>
      </c>
      <c r="AQ666" s="32" t="str">
        <f t="shared" si="650"/>
        <v/>
      </c>
      <c r="AR666" s="32" t="str">
        <f t="shared" si="650"/>
        <v/>
      </c>
      <c r="AS666" s="32" t="str">
        <f t="shared" si="650"/>
        <v/>
      </c>
      <c r="AT666" s="32" t="str">
        <f t="shared" si="647"/>
        <v/>
      </c>
      <c r="AU666" s="32" t="str">
        <f t="shared" si="647"/>
        <v/>
      </c>
      <c r="AV666" s="32" t="str">
        <f t="shared" si="647"/>
        <v/>
      </c>
      <c r="AW666" s="32" t="str">
        <f t="shared" si="647"/>
        <v/>
      </c>
      <c r="AX666" s="32" t="str">
        <f t="shared" si="647"/>
        <v/>
      </c>
      <c r="AZ666" s="17" t="str">
        <f t="shared" si="651"/>
        <v/>
      </c>
      <c r="BA666" s="17" t="str">
        <f t="shared" si="651"/>
        <v/>
      </c>
      <c r="BB666" s="17" t="str">
        <f t="shared" si="651"/>
        <v/>
      </c>
      <c r="BC666" s="17" t="str">
        <f t="shared" si="651"/>
        <v/>
      </c>
      <c r="BD666" s="17" t="str">
        <f t="shared" si="651"/>
        <v/>
      </c>
      <c r="BE666" s="17" t="str">
        <f t="shared" si="648"/>
        <v/>
      </c>
      <c r="BF666" s="17" t="str">
        <f t="shared" si="648"/>
        <v/>
      </c>
      <c r="BG666" s="17" t="str">
        <f t="shared" si="648"/>
        <v/>
      </c>
      <c r="BH666" s="17" t="str">
        <f t="shared" si="648"/>
        <v/>
      </c>
      <c r="BI666" s="17" t="str">
        <f t="shared" si="648"/>
        <v/>
      </c>
    </row>
    <row r="667" spans="1:61" s="13" customFormat="1" ht="23.25" customHeight="1" x14ac:dyDescent="0.2">
      <c r="A667" s="1">
        <f ca="1">IF(COUNTIF($D668:$L674," ")=70,"",MAX($A$1:A666)+1)</f>
        <v>667</v>
      </c>
      <c r="B667" s="2" t="str">
        <f>IF($C667="","",$C667)</f>
        <v>Цыганова А.А.</v>
      </c>
      <c r="C667" s="3" t="str">
        <f>IF(ISERROR(VLOOKUP((ROW()-1)/9+1,'[1]Преподавательский состав'!$A$2:$B$181,2,FALSE)),"",VLOOKUP((ROW()-1)/9+1,'[1]Преподавательский состав'!$A$2:$B$181,2,FALSE))</f>
        <v>Цыганова А.А.</v>
      </c>
      <c r="D667" s="3" t="str">
        <f>IF($C667="","",T(" 8.00"))</f>
        <v xml:space="preserve"> 8.00</v>
      </c>
      <c r="E667" s="3" t="str">
        <f>IF($C667="","",T(" 9.40"))</f>
        <v xml:space="preserve"> 9.40</v>
      </c>
      <c r="F667" s="3" t="str">
        <f>IF($C667="","",T("11.20"))</f>
        <v>11.20</v>
      </c>
      <c r="G667" s="3" t="str">
        <f>IF($C667="","",T(""))</f>
        <v/>
      </c>
      <c r="H667" s="3" t="str">
        <f>IF($C667="","",T("13.30"))</f>
        <v>13.30</v>
      </c>
      <c r="I667" s="3" t="str">
        <f>IF($C667="","",T("15.10"))</f>
        <v>15.10</v>
      </c>
      <c r="J667" s="3" t="str">
        <f>IF($C667="","",T("17.00"))</f>
        <v>17.00</v>
      </c>
      <c r="K667" s="3" t="str">
        <f>IF($C667="","",T("18.40"))</f>
        <v>18.40</v>
      </c>
      <c r="L667" s="3"/>
      <c r="M667" s="25"/>
      <c r="O667" s="16"/>
      <c r="P667" s="16"/>
      <c r="R667" s="30"/>
      <c r="S667" s="30"/>
      <c r="T667" s="30"/>
      <c r="U667" s="30"/>
      <c r="V667" s="30"/>
      <c r="W667" s="30"/>
      <c r="X667" s="30"/>
      <c r="Y667" s="30"/>
      <c r="Z667" s="30"/>
      <c r="AA667" s="30"/>
      <c r="AB667" s="30"/>
      <c r="AD667" s="31"/>
      <c r="AE667" s="31"/>
      <c r="AF667" s="31"/>
      <c r="AG667" s="31"/>
      <c r="AH667" s="31"/>
      <c r="AI667" s="31"/>
      <c r="AJ667" s="31"/>
      <c r="AK667" s="31"/>
      <c r="AL667" s="31"/>
      <c r="AM667" s="31"/>
      <c r="AN667" s="32" t="str">
        <f t="shared" si="644"/>
        <v/>
      </c>
      <c r="AO667" s="32" t="str">
        <f t="shared" si="650"/>
        <v/>
      </c>
      <c r="AP667" s="32" t="str">
        <f t="shared" si="650"/>
        <v/>
      </c>
      <c r="AQ667" s="32" t="str">
        <f t="shared" si="650"/>
        <v/>
      </c>
      <c r="AR667" s="32" t="str">
        <f t="shared" si="650"/>
        <v/>
      </c>
      <c r="AS667" s="32" t="str">
        <f t="shared" si="650"/>
        <v/>
      </c>
      <c r="AT667" s="32" t="str">
        <f t="shared" si="647"/>
        <v/>
      </c>
      <c r="AU667" s="32" t="str">
        <f t="shared" si="647"/>
        <v/>
      </c>
      <c r="AV667" s="32" t="str">
        <f t="shared" si="647"/>
        <v/>
      </c>
      <c r="AW667" s="32" t="str">
        <f t="shared" si="647"/>
        <v/>
      </c>
      <c r="AX667" s="32" t="str">
        <f t="shared" si="647"/>
        <v/>
      </c>
      <c r="AZ667" s="17" t="str">
        <f t="shared" si="651"/>
        <v/>
      </c>
      <c r="BA667" s="17" t="str">
        <f t="shared" si="651"/>
        <v/>
      </c>
      <c r="BB667" s="17" t="str">
        <f t="shared" si="651"/>
        <v/>
      </c>
      <c r="BC667" s="17" t="str">
        <f t="shared" si="651"/>
        <v/>
      </c>
      <c r="BD667" s="17" t="str">
        <f t="shared" si="651"/>
        <v/>
      </c>
      <c r="BE667" s="17" t="str">
        <f t="shared" si="648"/>
        <v/>
      </c>
      <c r="BF667" s="17" t="str">
        <f t="shared" si="648"/>
        <v/>
      </c>
      <c r="BG667" s="17" t="str">
        <f t="shared" si="648"/>
        <v/>
      </c>
      <c r="BH667" s="17" t="str">
        <f t="shared" si="648"/>
        <v/>
      </c>
      <c r="BI667" s="17" t="str">
        <f t="shared" si="648"/>
        <v/>
      </c>
    </row>
    <row r="668" spans="1:61" s="13" customFormat="1" ht="23.25" customHeight="1" x14ac:dyDescent="0.2">
      <c r="A668" s="1">
        <f ca="1">IF(COUNTIF($D668:$L668," ")=10,"",IF(VLOOKUP(MAX($A$1:A667),$A$1:C667,3,FALSE)=0,"",MAX($A$1:A667)+1))</f>
        <v>668</v>
      </c>
      <c r="B668" s="13" t="str">
        <f>$B667</f>
        <v>Цыганова А.А.</v>
      </c>
      <c r="C668" s="2" t="str">
        <f ca="1">IF($B668="","",$R$2)</f>
        <v>Пн 23.11.20</v>
      </c>
      <c r="D668" s="14" t="str">
        <f t="shared" ref="D668:K668" ca="1" si="671">IF($B668&gt;"",IF(ISERROR(SEARCH($B668,S$2))," ",MID(S$2,FIND("%курс ",S$2,FIND($B668,S$2))+6,7)&amp;"
("&amp;MID(S$2,FIND("ауд.",S$2,FIND($B668,S$2))+4,FIND("№",S$2,FIND("ауд.",S$2,FIND($B668,S$2)))-(FIND("ауд.",S$2,FIND($B668,S$2))+4))&amp;")"),"")</f>
        <v xml:space="preserve"> </v>
      </c>
      <c r="E668" s="14" t="str">
        <f t="shared" ca="1" si="671"/>
        <v xml:space="preserve"> </v>
      </c>
      <c r="F668" s="14" t="str">
        <f t="shared" ca="1" si="671"/>
        <v xml:space="preserve"> </v>
      </c>
      <c r="G668" s="14" t="str">
        <f t="shared" ca="1" si="671"/>
        <v xml:space="preserve"> </v>
      </c>
      <c r="H668" s="14" t="str">
        <f t="shared" ca="1" si="671"/>
        <v>С -11-1
(П-306)</v>
      </c>
      <c r="I668" s="14" t="str">
        <f t="shared" ca="1" si="671"/>
        <v>С -11-1
(П-205)</v>
      </c>
      <c r="J668" s="14" t="str">
        <f t="shared" ca="1" si="671"/>
        <v xml:space="preserve"> </v>
      </c>
      <c r="K668" s="14" t="str">
        <f t="shared" ca="1" si="671"/>
        <v xml:space="preserve"> </v>
      </c>
      <c r="L668" s="14"/>
      <c r="M668" s="25"/>
      <c r="O668" s="16"/>
      <c r="P668" s="16"/>
      <c r="R668" s="30"/>
      <c r="S668" s="30"/>
      <c r="T668" s="30"/>
      <c r="U668" s="30"/>
      <c r="V668" s="30"/>
      <c r="W668" s="30"/>
      <c r="X668" s="30"/>
      <c r="Y668" s="30"/>
      <c r="Z668" s="30"/>
      <c r="AA668" s="30"/>
      <c r="AB668" s="30"/>
      <c r="AD668" s="31" t="str">
        <f t="shared" ref="AD668:AJ674" ca="1" si="672">IF(D668=" ","",IF(D668="","",CONCATENATE($C668," ",D$1," ",MID(D668,10,5))))</f>
        <v/>
      </c>
      <c r="AE668" s="31" t="str">
        <f t="shared" ca="1" si="672"/>
        <v/>
      </c>
      <c r="AF668" s="31" t="str">
        <f t="shared" ca="1" si="672"/>
        <v/>
      </c>
      <c r="AG668" s="31" t="str">
        <f t="shared" ca="1" si="672"/>
        <v/>
      </c>
      <c r="AH668" s="31" t="str">
        <f t="shared" ca="1" si="672"/>
        <v>Пн 23.11.20 13.30 П-306</v>
      </c>
      <c r="AI668" s="31" t="str">
        <f t="shared" ca="1" si="672"/>
        <v>Пн 23.11.20 15.10 П-205</v>
      </c>
      <c r="AJ668" s="31" t="str">
        <f t="shared" ca="1" si="672"/>
        <v/>
      </c>
      <c r="AK668" s="31" t="e">
        <f>IF(#REF!=" ","",IF(#REF!="","",CONCATENATE($C668," ",#REF!," ",MID(#REF!,10,5))))</f>
        <v>#REF!</v>
      </c>
      <c r="AL668" s="31" t="str">
        <f t="shared" ca="1" si="646"/>
        <v/>
      </c>
      <c r="AM668" s="31" t="str">
        <f t="shared" si="646"/>
        <v/>
      </c>
      <c r="AN668" s="32" t="str">
        <f t="shared" ca="1" si="644"/>
        <v>Цыганова</v>
      </c>
      <c r="AO668" s="32" t="str">
        <f t="shared" ca="1" si="650"/>
        <v/>
      </c>
      <c r="AP668" s="32" t="str">
        <f t="shared" ca="1" si="650"/>
        <v/>
      </c>
      <c r="AQ668" s="32" t="str">
        <f t="shared" ca="1" si="650"/>
        <v/>
      </c>
      <c r="AR668" s="32" t="str">
        <f t="shared" ca="1" si="650"/>
        <v/>
      </c>
      <c r="AS668" s="32" t="str">
        <f t="shared" ca="1" si="650"/>
        <v>Пн 23.11.20 13.30 П-306 Цыганова</v>
      </c>
      <c r="AT668" s="32" t="str">
        <f t="shared" ca="1" si="647"/>
        <v>Пн 23.11.20 15.10 П-205 Цыганова</v>
      </c>
      <c r="AU668" s="32" t="str">
        <f t="shared" ca="1" si="647"/>
        <v/>
      </c>
      <c r="AV668" s="32" t="e">
        <f t="shared" si="647"/>
        <v>#REF!</v>
      </c>
      <c r="AW668" s="32" t="str">
        <f t="shared" ca="1" si="647"/>
        <v/>
      </c>
      <c r="AX668" s="32" t="str">
        <f t="shared" si="647"/>
        <v/>
      </c>
      <c r="AZ668" s="17" t="str">
        <f t="shared" ca="1" si="651"/>
        <v/>
      </c>
      <c r="BA668" s="17" t="str">
        <f t="shared" ca="1" si="651"/>
        <v/>
      </c>
      <c r="BB668" s="17" t="str">
        <f t="shared" ca="1" si="651"/>
        <v/>
      </c>
      <c r="BC668" s="17" t="str">
        <f t="shared" ca="1" si="651"/>
        <v/>
      </c>
      <c r="BD668" s="17">
        <f t="shared" ca="1" si="651"/>
        <v>668</v>
      </c>
      <c r="BE668" s="17">
        <f t="shared" ca="1" si="648"/>
        <v>668</v>
      </c>
      <c r="BF668" s="17" t="str">
        <f t="shared" ca="1" si="648"/>
        <v/>
      </c>
      <c r="BG668" s="17" t="e">
        <f t="shared" si="648"/>
        <v>#REF!</v>
      </c>
      <c r="BH668" s="17" t="str">
        <f t="shared" ca="1" si="648"/>
        <v/>
      </c>
      <c r="BI668" s="17" t="str">
        <f t="shared" si="648"/>
        <v/>
      </c>
    </row>
    <row r="669" spans="1:61" s="13" customFormat="1" ht="23.25" customHeight="1" x14ac:dyDescent="0.2">
      <c r="A669" s="1">
        <f ca="1">IF(COUNTIF($D669:$L669," ")=10,"",IF(VLOOKUP(MAX($A$1:A668),$A$1:C668,3,FALSE)=0,"",MAX($A$1:A668)+1))</f>
        <v>669</v>
      </c>
      <c r="B669" s="13" t="str">
        <f>$B667</f>
        <v>Цыганова А.А.</v>
      </c>
      <c r="C669" s="2" t="str">
        <f ca="1">IF($B669="","",$R$3)</f>
        <v>Вт 24.11.20</v>
      </c>
      <c r="D669" s="14" t="str">
        <f t="shared" ref="D669:K669" ca="1" si="673">IF($B669&gt;"",IF(ISERROR(SEARCH($B669,S$3))," ",MID(S$3,FIND("%курс ",S$3,FIND($B669,S$3))+6,7)&amp;"
("&amp;MID(S$3,FIND("ауд.",S$3,FIND($B669,S$3))+4,FIND("№",S$3,FIND("ауд.",S$3,FIND($B669,S$3)))-(FIND("ауд.",S$3,FIND($B669,S$3))+4))&amp;")"),"")</f>
        <v xml:space="preserve"> </v>
      </c>
      <c r="E669" s="14" t="str">
        <f t="shared" ca="1" si="673"/>
        <v xml:space="preserve"> </v>
      </c>
      <c r="F669" s="14" t="str">
        <f t="shared" ca="1" si="673"/>
        <v xml:space="preserve"> </v>
      </c>
      <c r="G669" s="14" t="str">
        <f t="shared" ca="1" si="673"/>
        <v xml:space="preserve"> </v>
      </c>
      <c r="H669" s="14" t="str">
        <f t="shared" ca="1" si="673"/>
        <v>СА-11-1
(П-410)</v>
      </c>
      <c r="I669" s="14" t="str">
        <f t="shared" ca="1" si="673"/>
        <v xml:space="preserve"> </v>
      </c>
      <c r="J669" s="14" t="str">
        <f t="shared" ca="1" si="673"/>
        <v xml:space="preserve"> </v>
      </c>
      <c r="K669" s="14" t="str">
        <f t="shared" ca="1" si="673"/>
        <v xml:space="preserve"> </v>
      </c>
      <c r="L669" s="14"/>
      <c r="M669" s="25"/>
      <c r="O669" s="16"/>
      <c r="P669" s="16"/>
      <c r="R669" s="30"/>
      <c r="S669" s="30"/>
      <c r="T669" s="30"/>
      <c r="U669" s="30"/>
      <c r="V669" s="30"/>
      <c r="W669" s="30"/>
      <c r="X669" s="30"/>
      <c r="Y669" s="30"/>
      <c r="Z669" s="30"/>
      <c r="AA669" s="30"/>
      <c r="AB669" s="30"/>
      <c r="AD669" s="31" t="str">
        <f t="shared" ca="1" si="672"/>
        <v/>
      </c>
      <c r="AE669" s="31" t="str">
        <f t="shared" ca="1" si="672"/>
        <v/>
      </c>
      <c r="AF669" s="31" t="str">
        <f t="shared" ca="1" si="672"/>
        <v/>
      </c>
      <c r="AG669" s="31" t="str">
        <f t="shared" ca="1" si="672"/>
        <v/>
      </c>
      <c r="AH669" s="31" t="str">
        <f t="shared" ca="1" si="672"/>
        <v>Вт 24.11.20 13.30 П-410</v>
      </c>
      <c r="AI669" s="31" t="str">
        <f t="shared" ca="1" si="672"/>
        <v/>
      </c>
      <c r="AJ669" s="31" t="str">
        <f t="shared" ca="1" si="672"/>
        <v/>
      </c>
      <c r="AK669" s="31" t="e">
        <f>IF(#REF!=" ","",IF(#REF!="","",CONCATENATE($C669," ",#REF!," ",MID(#REF!,10,5))))</f>
        <v>#REF!</v>
      </c>
      <c r="AL669" s="31" t="str">
        <f t="shared" ca="1" si="646"/>
        <v/>
      </c>
      <c r="AM669" s="31" t="str">
        <f t="shared" si="646"/>
        <v/>
      </c>
      <c r="AN669" s="32" t="str">
        <f t="shared" ca="1" si="644"/>
        <v>Цыганова</v>
      </c>
      <c r="AO669" s="32" t="str">
        <f t="shared" ca="1" si="650"/>
        <v/>
      </c>
      <c r="AP669" s="32" t="str">
        <f t="shared" ca="1" si="650"/>
        <v/>
      </c>
      <c r="AQ669" s="32" t="str">
        <f t="shared" ca="1" si="650"/>
        <v/>
      </c>
      <c r="AR669" s="32" t="str">
        <f t="shared" ca="1" si="650"/>
        <v/>
      </c>
      <c r="AS669" s="32" t="str">
        <f t="shared" ca="1" si="650"/>
        <v>Вт 24.11.20 13.30 П-410 Цыганова</v>
      </c>
      <c r="AT669" s="32" t="str">
        <f t="shared" ca="1" si="647"/>
        <v/>
      </c>
      <c r="AU669" s="32" t="str">
        <f t="shared" ca="1" si="647"/>
        <v/>
      </c>
      <c r="AV669" s="32" t="e">
        <f t="shared" si="647"/>
        <v>#REF!</v>
      </c>
      <c r="AW669" s="32" t="str">
        <f t="shared" ca="1" si="647"/>
        <v/>
      </c>
      <c r="AX669" s="32" t="str">
        <f t="shared" si="647"/>
        <v/>
      </c>
      <c r="AZ669" s="17" t="str">
        <f t="shared" ca="1" si="651"/>
        <v/>
      </c>
      <c r="BA669" s="17" t="str">
        <f t="shared" ca="1" si="651"/>
        <v/>
      </c>
      <c r="BB669" s="17" t="str">
        <f t="shared" ca="1" si="651"/>
        <v/>
      </c>
      <c r="BC669" s="17" t="str">
        <f t="shared" ca="1" si="651"/>
        <v/>
      </c>
      <c r="BD669" s="17">
        <f t="shared" ca="1" si="651"/>
        <v>669</v>
      </c>
      <c r="BE669" s="17" t="str">
        <f t="shared" ca="1" si="648"/>
        <v/>
      </c>
      <c r="BF669" s="17" t="str">
        <f t="shared" ca="1" si="648"/>
        <v/>
      </c>
      <c r="BG669" s="17" t="e">
        <f t="shared" si="648"/>
        <v>#REF!</v>
      </c>
      <c r="BH669" s="17" t="str">
        <f t="shared" ca="1" si="648"/>
        <v/>
      </c>
      <c r="BI669" s="17" t="str">
        <f t="shared" si="648"/>
        <v/>
      </c>
    </row>
    <row r="670" spans="1:61" s="13" customFormat="1" ht="23.25" customHeight="1" x14ac:dyDescent="0.2">
      <c r="A670" s="1">
        <f ca="1">IF(COUNTIF($D670:$L670," ")=10,"",IF(VLOOKUP(MAX($A$1:A669),$A$1:C669,3,FALSE)=0,"",MAX($A$1:A669)+1))</f>
        <v>670</v>
      </c>
      <c r="B670" s="13" t="str">
        <f>$B667</f>
        <v>Цыганова А.А.</v>
      </c>
      <c r="C670" s="2" t="str">
        <f ca="1">IF($B670="","",$R$4)</f>
        <v>Ср 25.11.20</v>
      </c>
      <c r="D670" s="14" t="str">
        <f t="shared" ref="D670:K670" ca="1" si="674">IF($B670&gt;"",IF(ISERROR(SEARCH($B670,S$4))," ",MID(S$4,FIND("%курс ",S$4,FIND($B670,S$4))+6,7)&amp;"
("&amp;MID(S$4,FIND("ауд.",S$4,FIND($B670,S$4))+4,FIND("№",S$4,FIND("ауд.",S$4,FIND($B670,S$4)))-(FIND("ауд.",S$4,FIND($B670,S$4))+4))&amp;")"),"")</f>
        <v xml:space="preserve"> </v>
      </c>
      <c r="E670" s="14" t="str">
        <f t="shared" ca="1" si="674"/>
        <v xml:space="preserve"> </v>
      </c>
      <c r="F670" s="14" t="str">
        <f t="shared" ca="1" si="674"/>
        <v xml:space="preserve"> </v>
      </c>
      <c r="G670" s="14" t="str">
        <f t="shared" ca="1" si="674"/>
        <v xml:space="preserve"> </v>
      </c>
      <c r="H670" s="14" t="str">
        <f t="shared" ca="1" si="674"/>
        <v xml:space="preserve"> </v>
      </c>
      <c r="I670" s="14" t="str">
        <f t="shared" ca="1" si="674"/>
        <v>С -11-1
(П-102)</v>
      </c>
      <c r="J670" s="14" t="str">
        <f t="shared" ca="1" si="674"/>
        <v xml:space="preserve"> </v>
      </c>
      <c r="K670" s="14" t="str">
        <f t="shared" ca="1" si="674"/>
        <v xml:space="preserve"> </v>
      </c>
      <c r="L670" s="14"/>
      <c r="M670" s="25"/>
      <c r="O670" s="16"/>
      <c r="P670" s="16"/>
      <c r="R670" s="30"/>
      <c r="S670" s="30"/>
      <c r="T670" s="30"/>
      <c r="U670" s="30"/>
      <c r="V670" s="30"/>
      <c r="W670" s="30"/>
      <c r="X670" s="30"/>
      <c r="Y670" s="30"/>
      <c r="Z670" s="30"/>
      <c r="AA670" s="30"/>
      <c r="AB670" s="30"/>
      <c r="AD670" s="31" t="str">
        <f t="shared" ca="1" si="672"/>
        <v/>
      </c>
      <c r="AE670" s="31" t="str">
        <f t="shared" ca="1" si="672"/>
        <v/>
      </c>
      <c r="AF670" s="31" t="str">
        <f t="shared" ca="1" si="672"/>
        <v/>
      </c>
      <c r="AG670" s="31" t="str">
        <f t="shared" ca="1" si="672"/>
        <v/>
      </c>
      <c r="AH670" s="31" t="str">
        <f t="shared" ca="1" si="672"/>
        <v/>
      </c>
      <c r="AI670" s="31" t="str">
        <f t="shared" ca="1" si="672"/>
        <v>Ср 25.11.20 15.10 П-102</v>
      </c>
      <c r="AJ670" s="31" t="str">
        <f t="shared" ca="1" si="672"/>
        <v/>
      </c>
      <c r="AK670" s="31" t="e">
        <f>IF(#REF!=" ","",IF(#REF!="","",CONCATENATE($C670," ",#REF!," ",MID(#REF!,10,5))))</f>
        <v>#REF!</v>
      </c>
      <c r="AL670" s="31" t="str">
        <f t="shared" ca="1" si="646"/>
        <v/>
      </c>
      <c r="AM670" s="31" t="str">
        <f t="shared" si="646"/>
        <v/>
      </c>
      <c r="AN670" s="32" t="str">
        <f t="shared" ca="1" si="644"/>
        <v>Цыганова</v>
      </c>
      <c r="AO670" s="32" t="str">
        <f t="shared" ca="1" si="650"/>
        <v/>
      </c>
      <c r="AP670" s="32" t="str">
        <f t="shared" ca="1" si="650"/>
        <v/>
      </c>
      <c r="AQ670" s="32" t="str">
        <f t="shared" ca="1" si="650"/>
        <v/>
      </c>
      <c r="AR670" s="32" t="str">
        <f t="shared" ca="1" si="650"/>
        <v/>
      </c>
      <c r="AS670" s="32" t="str">
        <f t="shared" ca="1" si="650"/>
        <v/>
      </c>
      <c r="AT670" s="32" t="str">
        <f t="shared" ca="1" si="647"/>
        <v>Ср 25.11.20 15.10 П-102 Цыганова</v>
      </c>
      <c r="AU670" s="32" t="str">
        <f t="shared" ca="1" si="647"/>
        <v/>
      </c>
      <c r="AV670" s="32" t="e">
        <f t="shared" si="647"/>
        <v>#REF!</v>
      </c>
      <c r="AW670" s="32" t="str">
        <f t="shared" ca="1" si="647"/>
        <v/>
      </c>
      <c r="AX670" s="32" t="str">
        <f t="shared" si="647"/>
        <v/>
      </c>
      <c r="AZ670" s="17" t="str">
        <f t="shared" ca="1" si="651"/>
        <v/>
      </c>
      <c r="BA670" s="17" t="str">
        <f t="shared" ca="1" si="651"/>
        <v/>
      </c>
      <c r="BB670" s="17" t="str">
        <f t="shared" ca="1" si="651"/>
        <v/>
      </c>
      <c r="BC670" s="17" t="str">
        <f t="shared" ca="1" si="651"/>
        <v/>
      </c>
      <c r="BD670" s="17" t="str">
        <f t="shared" ca="1" si="651"/>
        <v/>
      </c>
      <c r="BE670" s="17">
        <f t="shared" ca="1" si="648"/>
        <v>670</v>
      </c>
      <c r="BF670" s="17" t="str">
        <f t="shared" ca="1" si="648"/>
        <v/>
      </c>
      <c r="BG670" s="17" t="e">
        <f t="shared" si="648"/>
        <v>#REF!</v>
      </c>
      <c r="BH670" s="17" t="str">
        <f t="shared" ca="1" si="648"/>
        <v/>
      </c>
      <c r="BI670" s="17" t="str">
        <f t="shared" si="648"/>
        <v/>
      </c>
    </row>
    <row r="671" spans="1:61" s="13" customFormat="1" ht="23.25" customHeight="1" x14ac:dyDescent="0.2">
      <c r="A671" s="1">
        <f ca="1">IF(COUNTIF($D671:$L671," ")=10,"",IF(VLOOKUP(MAX($A$1:A670),$A$1:C670,3,FALSE)=0,"",MAX($A$1:A670)+1))</f>
        <v>671</v>
      </c>
      <c r="B671" s="13" t="str">
        <f>$B667</f>
        <v>Цыганова А.А.</v>
      </c>
      <c r="C671" s="2" t="str">
        <f ca="1">IF($B671="","",$R$5)</f>
        <v>Чт 26.11.20</v>
      </c>
      <c r="D671" s="23" t="str">
        <f t="shared" ref="D671:K671" ca="1" si="675">IF($B671&gt;"",IF(ISERROR(SEARCH($B671,S$5))," ",MID(S$5,FIND("%курс ",S$5,FIND($B671,S$5))+6,7)&amp;"
("&amp;MID(S$5,FIND("ауд.",S$5,FIND($B671,S$5))+4,FIND("№",S$5,FIND("ауд.",S$5,FIND($B671,S$5)))-(FIND("ауд.",S$5,FIND($B671,S$5))+4))&amp;")"),"")</f>
        <v xml:space="preserve"> </v>
      </c>
      <c r="E671" s="23" t="str">
        <f t="shared" ca="1" si="675"/>
        <v xml:space="preserve"> </v>
      </c>
      <c r="F671" s="23" t="str">
        <f t="shared" ca="1" si="675"/>
        <v xml:space="preserve"> </v>
      </c>
      <c r="G671" s="23" t="str">
        <f t="shared" ca="1" si="675"/>
        <v xml:space="preserve"> </v>
      </c>
      <c r="H671" s="23" t="str">
        <f t="shared" ca="1" si="675"/>
        <v xml:space="preserve"> </v>
      </c>
      <c r="I671" s="23" t="str">
        <f t="shared" ca="1" si="675"/>
        <v>СА-11-1
(П-309)</v>
      </c>
      <c r="J671" s="23" t="str">
        <f t="shared" ca="1" si="675"/>
        <v xml:space="preserve"> </v>
      </c>
      <c r="K671" s="23" t="str">
        <f t="shared" ca="1" si="675"/>
        <v xml:space="preserve"> </v>
      </c>
      <c r="L671" s="23"/>
      <c r="M671" s="25"/>
      <c r="O671" s="16"/>
      <c r="P671" s="16"/>
      <c r="R671" s="30"/>
      <c r="S671" s="30"/>
      <c r="T671" s="30"/>
      <c r="U671" s="30"/>
      <c r="V671" s="30"/>
      <c r="W671" s="30"/>
      <c r="X671" s="30"/>
      <c r="Y671" s="30"/>
      <c r="Z671" s="30"/>
      <c r="AA671" s="30"/>
      <c r="AB671" s="30"/>
      <c r="AD671" s="31" t="str">
        <f t="shared" ca="1" si="672"/>
        <v/>
      </c>
      <c r="AE671" s="31" t="str">
        <f t="shared" ca="1" si="672"/>
        <v/>
      </c>
      <c r="AF671" s="31" t="str">
        <f t="shared" ca="1" si="672"/>
        <v/>
      </c>
      <c r="AG671" s="31" t="str">
        <f t="shared" ca="1" si="672"/>
        <v/>
      </c>
      <c r="AH671" s="31" t="str">
        <f t="shared" ca="1" si="672"/>
        <v/>
      </c>
      <c r="AI671" s="31" t="str">
        <f t="shared" ca="1" si="672"/>
        <v>Чт 26.11.20 15.10 П-309</v>
      </c>
      <c r="AJ671" s="31" t="str">
        <f t="shared" ca="1" si="672"/>
        <v/>
      </c>
      <c r="AK671" s="31" t="e">
        <f>IF(#REF!=" ","",IF(#REF!="","",CONCATENATE($C671," ",#REF!," ",MID(#REF!,10,5))))</f>
        <v>#REF!</v>
      </c>
      <c r="AL671" s="31" t="str">
        <f t="shared" ca="1" si="646"/>
        <v/>
      </c>
      <c r="AM671" s="31" t="str">
        <f t="shared" si="646"/>
        <v/>
      </c>
      <c r="AN671" s="32" t="str">
        <f t="shared" ca="1" si="644"/>
        <v>Цыганова</v>
      </c>
      <c r="AO671" s="32" t="str">
        <f t="shared" ca="1" si="650"/>
        <v/>
      </c>
      <c r="AP671" s="32" t="str">
        <f t="shared" ca="1" si="650"/>
        <v/>
      </c>
      <c r="AQ671" s="32" t="str">
        <f t="shared" ca="1" si="650"/>
        <v/>
      </c>
      <c r="AR671" s="32" t="str">
        <f t="shared" ca="1" si="650"/>
        <v/>
      </c>
      <c r="AS671" s="32" t="str">
        <f t="shared" ca="1" si="650"/>
        <v/>
      </c>
      <c r="AT671" s="32" t="str">
        <f t="shared" ca="1" si="647"/>
        <v>Чт 26.11.20 15.10 П-309 Цыганова</v>
      </c>
      <c r="AU671" s="32" t="str">
        <f t="shared" ca="1" si="647"/>
        <v/>
      </c>
      <c r="AV671" s="32" t="e">
        <f t="shared" si="647"/>
        <v>#REF!</v>
      </c>
      <c r="AW671" s="32" t="str">
        <f t="shared" ca="1" si="647"/>
        <v/>
      </c>
      <c r="AX671" s="32" t="str">
        <f t="shared" si="647"/>
        <v/>
      </c>
      <c r="AZ671" s="17" t="str">
        <f t="shared" ca="1" si="651"/>
        <v/>
      </c>
      <c r="BA671" s="17" t="str">
        <f t="shared" ca="1" si="651"/>
        <v/>
      </c>
      <c r="BB671" s="17" t="str">
        <f t="shared" ca="1" si="651"/>
        <v/>
      </c>
      <c r="BC671" s="17" t="str">
        <f t="shared" ca="1" si="651"/>
        <v/>
      </c>
      <c r="BD671" s="17" t="str">
        <f t="shared" ca="1" si="651"/>
        <v/>
      </c>
      <c r="BE671" s="17">
        <f t="shared" ca="1" si="648"/>
        <v>671</v>
      </c>
      <c r="BF671" s="17" t="str">
        <f t="shared" ca="1" si="648"/>
        <v/>
      </c>
      <c r="BG671" s="17" t="e">
        <f t="shared" si="648"/>
        <v>#REF!</v>
      </c>
      <c r="BH671" s="17" t="str">
        <f t="shared" ca="1" si="648"/>
        <v/>
      </c>
      <c r="BI671" s="17" t="str">
        <f t="shared" si="648"/>
        <v/>
      </c>
    </row>
    <row r="672" spans="1:61" s="13" customFormat="1" ht="23.25" customHeight="1" x14ac:dyDescent="0.2">
      <c r="A672" s="1">
        <f ca="1">IF(COUNTIF($D672:$L672," ")=10,"",IF(VLOOKUP(MAX($A$1:A671),$A$1:C671,3,FALSE)=0,"",MAX($A$1:A671)+1))</f>
        <v>672</v>
      </c>
      <c r="B672" s="13" t="str">
        <f>$B667</f>
        <v>Цыганова А.А.</v>
      </c>
      <c r="C672" s="2" t="str">
        <f ca="1">IF($B672="","",$R$6)</f>
        <v>Пт 27.11.20</v>
      </c>
      <c r="D672" s="23" t="str">
        <f t="shared" ref="D672:K672" ca="1" si="676">IF($B672&gt;"",IF(ISERROR(SEARCH($B672,S$6))," ",MID(S$6,FIND("%курс ",S$6,FIND($B672,S$6))+6,7)&amp;"
("&amp;MID(S$6,FIND("ауд.",S$6,FIND($B672,S$6))+4,FIND("№",S$6,FIND("ауд.",S$6,FIND($B672,S$6)))-(FIND("ауд.",S$6,FIND($B672,S$6))+4))&amp;")"),"")</f>
        <v xml:space="preserve"> </v>
      </c>
      <c r="E672" s="23" t="str">
        <f t="shared" ca="1" si="676"/>
        <v xml:space="preserve"> </v>
      </c>
      <c r="F672" s="23" t="str">
        <f t="shared" ca="1" si="676"/>
        <v>С -11-1
(П-410)</v>
      </c>
      <c r="G672" s="23" t="str">
        <f t="shared" ca="1" si="676"/>
        <v xml:space="preserve"> </v>
      </c>
      <c r="H672" s="23" t="str">
        <f t="shared" ca="1" si="676"/>
        <v>С -11-1
(П-102)</v>
      </c>
      <c r="I672" s="23" t="str">
        <f t="shared" ca="1" si="676"/>
        <v>С -11-1
(П-309)</v>
      </c>
      <c r="J672" s="23" t="str">
        <f t="shared" ca="1" si="676"/>
        <v xml:space="preserve"> </v>
      </c>
      <c r="K672" s="23" t="str">
        <f t="shared" ca="1" si="676"/>
        <v xml:space="preserve"> </v>
      </c>
      <c r="L672" s="23"/>
      <c r="M672" s="25"/>
      <c r="O672" s="16"/>
      <c r="P672" s="16"/>
      <c r="R672" s="30"/>
      <c r="S672" s="30"/>
      <c r="T672" s="30"/>
      <c r="U672" s="30"/>
      <c r="V672" s="30"/>
      <c r="W672" s="30"/>
      <c r="X672" s="30"/>
      <c r="Y672" s="30"/>
      <c r="Z672" s="30"/>
      <c r="AA672" s="30"/>
      <c r="AB672" s="30"/>
      <c r="AD672" s="31" t="str">
        <f t="shared" ca="1" si="672"/>
        <v/>
      </c>
      <c r="AE672" s="31" t="str">
        <f t="shared" ca="1" si="672"/>
        <v/>
      </c>
      <c r="AF672" s="31" t="str">
        <f t="shared" ca="1" si="672"/>
        <v>Пт 27.11.20 11.20 П-410</v>
      </c>
      <c r="AG672" s="31" t="str">
        <f t="shared" ca="1" si="672"/>
        <v/>
      </c>
      <c r="AH672" s="31" t="str">
        <f t="shared" ca="1" si="672"/>
        <v>Пт 27.11.20 13.30 П-102</v>
      </c>
      <c r="AI672" s="31" t="str">
        <f t="shared" ca="1" si="672"/>
        <v>Пт 27.11.20 15.10 П-309</v>
      </c>
      <c r="AJ672" s="31" t="str">
        <f t="shared" ca="1" si="672"/>
        <v/>
      </c>
      <c r="AK672" s="31" t="e">
        <f>IF(#REF!=" ","",IF(#REF!="","",CONCATENATE($C672," ",#REF!," ",MID(#REF!,10,5))))</f>
        <v>#REF!</v>
      </c>
      <c r="AL672" s="31" t="str">
        <f t="shared" ca="1" si="646"/>
        <v/>
      </c>
      <c r="AM672" s="31" t="str">
        <f t="shared" si="646"/>
        <v/>
      </c>
      <c r="AN672" s="32" t="str">
        <f t="shared" ca="1" si="644"/>
        <v>Цыганова</v>
      </c>
      <c r="AO672" s="32" t="str">
        <f t="shared" ca="1" si="650"/>
        <v/>
      </c>
      <c r="AP672" s="32" t="str">
        <f t="shared" ca="1" si="650"/>
        <v/>
      </c>
      <c r="AQ672" s="32" t="str">
        <f t="shared" ca="1" si="650"/>
        <v>Пт 27.11.20 11.20 П-410 Цыганова</v>
      </c>
      <c r="AR672" s="32" t="str">
        <f t="shared" ca="1" si="650"/>
        <v/>
      </c>
      <c r="AS672" s="32" t="str">
        <f t="shared" ca="1" si="650"/>
        <v>Пт 27.11.20 13.30 П-102 Цыганова</v>
      </c>
      <c r="AT672" s="32" t="str">
        <f t="shared" ca="1" si="647"/>
        <v>Пт 27.11.20 15.10 П-309 Цыганова</v>
      </c>
      <c r="AU672" s="32" t="str">
        <f t="shared" ca="1" si="647"/>
        <v/>
      </c>
      <c r="AV672" s="32" t="e">
        <f t="shared" si="647"/>
        <v>#REF!</v>
      </c>
      <c r="AW672" s="32" t="str">
        <f t="shared" ca="1" si="647"/>
        <v/>
      </c>
      <c r="AX672" s="32" t="str">
        <f t="shared" si="647"/>
        <v/>
      </c>
      <c r="AZ672" s="17" t="str">
        <f t="shared" ca="1" si="651"/>
        <v/>
      </c>
      <c r="BA672" s="17" t="str">
        <f t="shared" ca="1" si="651"/>
        <v/>
      </c>
      <c r="BB672" s="17">
        <f t="shared" ca="1" si="651"/>
        <v>672</v>
      </c>
      <c r="BC672" s="17" t="str">
        <f t="shared" ca="1" si="651"/>
        <v/>
      </c>
      <c r="BD672" s="17">
        <f t="shared" ca="1" si="651"/>
        <v>672</v>
      </c>
      <c r="BE672" s="17">
        <f t="shared" ca="1" si="648"/>
        <v>672</v>
      </c>
      <c r="BF672" s="17" t="str">
        <f t="shared" ca="1" si="648"/>
        <v/>
      </c>
      <c r="BG672" s="17" t="e">
        <f t="shared" si="648"/>
        <v>#REF!</v>
      </c>
      <c r="BH672" s="17" t="str">
        <f t="shared" ca="1" si="648"/>
        <v/>
      </c>
      <c r="BI672" s="17" t="str">
        <f t="shared" si="648"/>
        <v/>
      </c>
    </row>
    <row r="673" spans="1:61" s="13" customFormat="1" ht="23.25" customHeight="1" x14ac:dyDescent="0.2">
      <c r="A673" s="1">
        <f ca="1">IF(COUNTIF($D673:$L673," ")=10,"",IF(VLOOKUP(MAX($A$1:A672),$A$1:C672,3,FALSE)=0,"",MAX($A$1:A672)+1))</f>
        <v>673</v>
      </c>
      <c r="B673" s="13" t="str">
        <f>$B667</f>
        <v>Цыганова А.А.</v>
      </c>
      <c r="C673" s="2" t="str">
        <f ca="1">IF($B673="","",$R$7)</f>
        <v>Сб 28.11.20</v>
      </c>
      <c r="D673" s="23" t="str">
        <f t="shared" ref="D673:K673" ca="1" si="677">IF($B673&gt;"",IF(ISERROR(SEARCH($B673,S$7))," ",MID(S$7,FIND("%курс ",S$7,FIND($B673,S$7))+6,7)&amp;"
("&amp;MID(S$7,FIND("ауд.",S$7,FIND($B673,S$7))+4,FIND("№",S$7,FIND("ауд.",S$7,FIND($B673,S$7)))-(FIND("ауд.",S$7,FIND($B673,S$7))+4))&amp;")"),"")</f>
        <v xml:space="preserve"> </v>
      </c>
      <c r="E673" s="23" t="str">
        <f t="shared" ca="1" si="677"/>
        <v xml:space="preserve"> </v>
      </c>
      <c r="F673" s="23" t="str">
        <f t="shared" ca="1" si="677"/>
        <v xml:space="preserve"> </v>
      </c>
      <c r="G673" s="23" t="str">
        <f t="shared" ca="1" si="677"/>
        <v xml:space="preserve"> </v>
      </c>
      <c r="H673" s="23" t="str">
        <f t="shared" ca="1" si="677"/>
        <v xml:space="preserve"> </v>
      </c>
      <c r="I673" s="23" t="str">
        <f t="shared" ca="1" si="677"/>
        <v xml:space="preserve"> </v>
      </c>
      <c r="J673" s="23" t="str">
        <f t="shared" ca="1" si="677"/>
        <v xml:space="preserve"> </v>
      </c>
      <c r="K673" s="23" t="str">
        <f t="shared" ca="1" si="677"/>
        <v xml:space="preserve"> </v>
      </c>
      <c r="L673" s="23"/>
      <c r="M673" s="25"/>
      <c r="O673" s="16"/>
      <c r="P673" s="16"/>
      <c r="R673" s="30"/>
      <c r="S673" s="30"/>
      <c r="T673" s="30"/>
      <c r="U673" s="30"/>
      <c r="V673" s="30"/>
      <c r="W673" s="30"/>
      <c r="X673" s="30"/>
      <c r="Y673" s="30"/>
      <c r="Z673" s="30"/>
      <c r="AA673" s="30"/>
      <c r="AB673" s="30"/>
      <c r="AD673" s="31" t="str">
        <f t="shared" ca="1" si="672"/>
        <v/>
      </c>
      <c r="AE673" s="31" t="str">
        <f t="shared" ca="1" si="672"/>
        <v/>
      </c>
      <c r="AF673" s="31" t="str">
        <f t="shared" ca="1" si="672"/>
        <v/>
      </c>
      <c r="AG673" s="31" t="str">
        <f t="shared" ca="1" si="672"/>
        <v/>
      </c>
      <c r="AH673" s="31" t="str">
        <f t="shared" ca="1" si="672"/>
        <v/>
      </c>
      <c r="AI673" s="31" t="str">
        <f t="shared" ca="1" si="672"/>
        <v/>
      </c>
      <c r="AJ673" s="31" t="str">
        <f t="shared" ca="1" si="672"/>
        <v/>
      </c>
      <c r="AK673" s="31" t="e">
        <f>IF(#REF!=" ","",IF(#REF!="","",CONCATENATE($C673," ",#REF!," ",MID(#REF!,10,5))))</f>
        <v>#REF!</v>
      </c>
      <c r="AL673" s="31" t="str">
        <f t="shared" ca="1" si="646"/>
        <v/>
      </c>
      <c r="AM673" s="31" t="str">
        <f t="shared" si="646"/>
        <v/>
      </c>
      <c r="AN673" s="32" t="str">
        <f t="shared" ca="1" si="644"/>
        <v>Цыганова</v>
      </c>
      <c r="AO673" s="32" t="str">
        <f t="shared" ca="1" si="650"/>
        <v/>
      </c>
      <c r="AP673" s="32" t="str">
        <f t="shared" ca="1" si="650"/>
        <v/>
      </c>
      <c r="AQ673" s="32" t="str">
        <f t="shared" ca="1" si="650"/>
        <v/>
      </c>
      <c r="AR673" s="32" t="str">
        <f t="shared" ca="1" si="650"/>
        <v/>
      </c>
      <c r="AS673" s="32" t="str">
        <f t="shared" ca="1" si="650"/>
        <v/>
      </c>
      <c r="AT673" s="32" t="str">
        <f t="shared" ca="1" si="647"/>
        <v/>
      </c>
      <c r="AU673" s="32" t="str">
        <f t="shared" ca="1" si="647"/>
        <v/>
      </c>
      <c r="AV673" s="32" t="e">
        <f t="shared" si="647"/>
        <v>#REF!</v>
      </c>
      <c r="AW673" s="32" t="str">
        <f t="shared" ca="1" si="647"/>
        <v/>
      </c>
      <c r="AX673" s="32" t="str">
        <f t="shared" si="647"/>
        <v/>
      </c>
      <c r="AZ673" s="17" t="str">
        <f t="shared" ca="1" si="651"/>
        <v/>
      </c>
      <c r="BA673" s="17" t="str">
        <f t="shared" ca="1" si="651"/>
        <v/>
      </c>
      <c r="BB673" s="17" t="str">
        <f t="shared" ca="1" si="651"/>
        <v/>
      </c>
      <c r="BC673" s="17" t="str">
        <f t="shared" ca="1" si="651"/>
        <v/>
      </c>
      <c r="BD673" s="17" t="str">
        <f t="shared" ca="1" si="651"/>
        <v/>
      </c>
      <c r="BE673" s="17" t="str">
        <f t="shared" ca="1" si="648"/>
        <v/>
      </c>
      <c r="BF673" s="17" t="str">
        <f t="shared" ca="1" si="648"/>
        <v/>
      </c>
      <c r="BG673" s="17" t="e">
        <f t="shared" si="648"/>
        <v>#REF!</v>
      </c>
      <c r="BH673" s="17" t="str">
        <f t="shared" ca="1" si="648"/>
        <v/>
      </c>
      <c r="BI673" s="17" t="str">
        <f t="shared" si="648"/>
        <v/>
      </c>
    </row>
    <row r="674" spans="1:61" s="13" customFormat="1" ht="23.25" customHeight="1" x14ac:dyDescent="0.2">
      <c r="A674" s="1">
        <f ca="1">IF(COUNTIF($D674:$L674," ")=10,"",IF(VLOOKUP(MAX($A$1:A673),$A$1:C673,3,FALSE)=0,"",MAX($A$1:A673)+1))</f>
        <v>674</v>
      </c>
      <c r="B674" s="13" t="str">
        <f>$B667</f>
        <v>Цыганова А.А.</v>
      </c>
      <c r="C674" s="2" t="str">
        <f ca="1">IF($B674="","",$R$8)</f>
        <v>Вс 29.11.20</v>
      </c>
      <c r="D674" s="23" t="str">
        <f t="shared" ref="D674:K674" ca="1" si="678">IF($B674&gt;"",IF(ISERROR(SEARCH($B674,S$8))," ",MID(S$8,FIND("%курс ",S$8,FIND($B674,S$8))+6,7)&amp;"
("&amp;MID(S$8,FIND("ауд.",S$8,FIND($B674,S$8))+4,FIND("№",S$8,FIND("ауд.",S$8,FIND($B674,S$8)))-(FIND("ауд.",S$8,FIND($B674,S$8))+4))&amp;")"),"")</f>
        <v xml:space="preserve"> </v>
      </c>
      <c r="E674" s="23" t="str">
        <f t="shared" ca="1" si="678"/>
        <v xml:space="preserve"> </v>
      </c>
      <c r="F674" s="23" t="str">
        <f t="shared" ca="1" si="678"/>
        <v xml:space="preserve"> </v>
      </c>
      <c r="G674" s="23" t="str">
        <f t="shared" ca="1" si="678"/>
        <v xml:space="preserve"> </v>
      </c>
      <c r="H674" s="23" t="str">
        <f t="shared" ca="1" si="678"/>
        <v xml:space="preserve"> </v>
      </c>
      <c r="I674" s="23" t="str">
        <f t="shared" ca="1" si="678"/>
        <v xml:space="preserve"> </v>
      </c>
      <c r="J674" s="23" t="str">
        <f t="shared" ca="1" si="678"/>
        <v xml:space="preserve"> </v>
      </c>
      <c r="K674" s="23" t="str">
        <f t="shared" ca="1" si="678"/>
        <v xml:space="preserve"> </v>
      </c>
      <c r="L674" s="23"/>
      <c r="M674" s="17"/>
      <c r="O674" s="16"/>
      <c r="P674" s="16"/>
      <c r="R674" s="30"/>
      <c r="S674" s="30"/>
      <c r="T674" s="30"/>
      <c r="U674" s="30"/>
      <c r="V674" s="30"/>
      <c r="W674" s="30"/>
      <c r="X674" s="30"/>
      <c r="Y674" s="30"/>
      <c r="Z674" s="30"/>
      <c r="AA674" s="30"/>
      <c r="AB674" s="30"/>
      <c r="AD674" s="31" t="str">
        <f t="shared" ca="1" si="672"/>
        <v/>
      </c>
      <c r="AE674" s="31" t="str">
        <f t="shared" ca="1" si="672"/>
        <v/>
      </c>
      <c r="AF674" s="31" t="str">
        <f t="shared" ca="1" si="672"/>
        <v/>
      </c>
      <c r="AG674" s="31" t="str">
        <f t="shared" ca="1" si="672"/>
        <v/>
      </c>
      <c r="AH674" s="31" t="str">
        <f t="shared" ca="1" si="672"/>
        <v/>
      </c>
      <c r="AI674" s="31" t="str">
        <f t="shared" ca="1" si="672"/>
        <v/>
      </c>
      <c r="AJ674" s="31" t="str">
        <f t="shared" ca="1" si="672"/>
        <v/>
      </c>
      <c r="AK674" s="31" t="e">
        <f>IF(#REF!=" ","",IF(#REF!="","",CONCATENATE($C674," ",#REF!," ",MID(#REF!,10,5))))</f>
        <v>#REF!</v>
      </c>
      <c r="AL674" s="31" t="str">
        <f t="shared" ca="1" si="646"/>
        <v/>
      </c>
      <c r="AM674" s="31" t="str">
        <f t="shared" si="646"/>
        <v/>
      </c>
      <c r="AN674" s="32" t="str">
        <f t="shared" ca="1" si="644"/>
        <v>Цыганова</v>
      </c>
      <c r="AO674" s="32" t="str">
        <f t="shared" ca="1" si="650"/>
        <v/>
      </c>
      <c r="AP674" s="32" t="str">
        <f t="shared" ca="1" si="650"/>
        <v/>
      </c>
      <c r="AQ674" s="32" t="str">
        <f t="shared" ca="1" si="650"/>
        <v/>
      </c>
      <c r="AR674" s="32" t="str">
        <f t="shared" ca="1" si="650"/>
        <v/>
      </c>
      <c r="AS674" s="32" t="str">
        <f t="shared" ca="1" si="650"/>
        <v/>
      </c>
      <c r="AT674" s="32" t="str">
        <f t="shared" ca="1" si="647"/>
        <v/>
      </c>
      <c r="AU674" s="32" t="str">
        <f t="shared" ca="1" si="647"/>
        <v/>
      </c>
      <c r="AV674" s="32" t="e">
        <f t="shared" si="647"/>
        <v>#REF!</v>
      </c>
      <c r="AW674" s="32" t="str">
        <f t="shared" ca="1" si="647"/>
        <v/>
      </c>
      <c r="AX674" s="32" t="str">
        <f t="shared" si="647"/>
        <v/>
      </c>
      <c r="AZ674" s="17" t="str">
        <f t="shared" ca="1" si="651"/>
        <v/>
      </c>
      <c r="BA674" s="17" t="str">
        <f t="shared" ca="1" si="651"/>
        <v/>
      </c>
      <c r="BB674" s="17" t="str">
        <f t="shared" ca="1" si="651"/>
        <v/>
      </c>
      <c r="BC674" s="17" t="str">
        <f t="shared" ca="1" si="651"/>
        <v/>
      </c>
      <c r="BD674" s="17" t="str">
        <f t="shared" ca="1" si="651"/>
        <v/>
      </c>
      <c r="BE674" s="17" t="str">
        <f t="shared" ca="1" si="648"/>
        <v/>
      </c>
      <c r="BF674" s="17" t="str">
        <f t="shared" ca="1" si="648"/>
        <v/>
      </c>
      <c r="BG674" s="17" t="e">
        <f t="shared" si="648"/>
        <v>#REF!</v>
      </c>
      <c r="BH674" s="17" t="str">
        <f t="shared" ca="1" si="648"/>
        <v/>
      </c>
      <c r="BI674" s="17" t="str">
        <f t="shared" si="648"/>
        <v/>
      </c>
    </row>
    <row r="675" spans="1:61" s="13" customFormat="1" ht="23.25" customHeight="1" x14ac:dyDescent="0.2">
      <c r="A675" s="1">
        <f ca="1">IF(COUNTIF($D675:$L675," ")=10,"",IF(VLOOKUP(MAX($A$1:A674),$A$1:C674,3,FALSE)=0,"",MAX($A$1:A674)+1))</f>
        <v>675</v>
      </c>
      <c r="C675" s="2"/>
      <c r="D675" s="23"/>
      <c r="E675" s="23"/>
      <c r="F675" s="23"/>
      <c r="G675" s="35"/>
      <c r="H675" s="23"/>
      <c r="I675" s="23"/>
      <c r="J675" s="23"/>
      <c r="K675" s="23"/>
      <c r="L675" s="23"/>
      <c r="M675" s="25"/>
      <c r="O675" s="16"/>
      <c r="P675" s="16"/>
      <c r="R675" s="30"/>
      <c r="S675" s="30"/>
      <c r="T675" s="30"/>
      <c r="U675" s="30"/>
      <c r="V675" s="30"/>
      <c r="W675" s="30"/>
      <c r="X675" s="30"/>
      <c r="Y675" s="30"/>
      <c r="Z675" s="30"/>
      <c r="AA675" s="30"/>
      <c r="AB675" s="30"/>
      <c r="AD675" s="31"/>
      <c r="AE675" s="31"/>
      <c r="AF675" s="31"/>
      <c r="AG675" s="31"/>
      <c r="AH675" s="31"/>
      <c r="AI675" s="31"/>
      <c r="AJ675" s="31"/>
      <c r="AK675" s="31"/>
      <c r="AL675" s="31"/>
      <c r="AM675" s="31"/>
      <c r="AN675" s="32" t="str">
        <f t="shared" si="644"/>
        <v/>
      </c>
      <c r="AO675" s="32" t="str">
        <f t="shared" si="650"/>
        <v/>
      </c>
      <c r="AP675" s="32" t="str">
        <f t="shared" si="650"/>
        <v/>
      </c>
      <c r="AQ675" s="32" t="str">
        <f t="shared" si="650"/>
        <v/>
      </c>
      <c r="AR675" s="32" t="str">
        <f t="shared" si="650"/>
        <v/>
      </c>
      <c r="AS675" s="32" t="str">
        <f t="shared" si="650"/>
        <v/>
      </c>
      <c r="AT675" s="32" t="str">
        <f t="shared" si="647"/>
        <v/>
      </c>
      <c r="AU675" s="32" t="str">
        <f t="shared" si="647"/>
        <v/>
      </c>
      <c r="AV675" s="32" t="str">
        <f t="shared" si="647"/>
        <v/>
      </c>
      <c r="AW675" s="32" t="str">
        <f t="shared" si="647"/>
        <v/>
      </c>
      <c r="AX675" s="32" t="str">
        <f t="shared" si="647"/>
        <v/>
      </c>
      <c r="AZ675" s="17" t="str">
        <f t="shared" si="651"/>
        <v/>
      </c>
      <c r="BA675" s="17" t="str">
        <f t="shared" si="651"/>
        <v/>
      </c>
      <c r="BB675" s="17" t="str">
        <f t="shared" si="651"/>
        <v/>
      </c>
      <c r="BC675" s="17" t="str">
        <f t="shared" si="651"/>
        <v/>
      </c>
      <c r="BD675" s="17" t="str">
        <f t="shared" si="651"/>
        <v/>
      </c>
      <c r="BE675" s="17" t="str">
        <f t="shared" si="648"/>
        <v/>
      </c>
      <c r="BF675" s="17" t="str">
        <f t="shared" si="648"/>
        <v/>
      </c>
      <c r="BG675" s="17" t="str">
        <f t="shared" si="648"/>
        <v/>
      </c>
      <c r="BH675" s="17" t="str">
        <f t="shared" si="648"/>
        <v/>
      </c>
      <c r="BI675" s="17" t="str">
        <f t="shared" si="648"/>
        <v/>
      </c>
    </row>
    <row r="676" spans="1:61" s="13" customFormat="1" ht="23.25" customHeight="1" x14ac:dyDescent="0.2">
      <c r="A676" s="1">
        <f ca="1">IF(COUNTIF($D677:$L683," ")=70,"",MAX($A$1:A675)+1)</f>
        <v>676</v>
      </c>
      <c r="B676" s="2" t="str">
        <f>IF($C676="","",$C676)</f>
        <v>Чижова К.Ю.</v>
      </c>
      <c r="C676" s="3" t="str">
        <f>IF(ISERROR(VLOOKUP((ROW()-1)/9+1,'[1]Преподавательский состав'!$A$2:$B$181,2,FALSE)),"",VLOOKUP((ROW()-1)/9+1,'[1]Преподавательский состав'!$A$2:$B$181,2,FALSE))</f>
        <v>Чижова К.Ю.</v>
      </c>
      <c r="D676" s="3" t="str">
        <f>IF($C676="","",T(" 8.00"))</f>
        <v xml:space="preserve"> 8.00</v>
      </c>
      <c r="E676" s="3" t="str">
        <f>IF($C676="","",T(" 9.40"))</f>
        <v xml:space="preserve"> 9.40</v>
      </c>
      <c r="F676" s="3" t="str">
        <f>IF($C676="","",T("11.20"))</f>
        <v>11.20</v>
      </c>
      <c r="G676" s="3" t="str">
        <f>IF($C676="","",T(""))</f>
        <v/>
      </c>
      <c r="H676" s="3" t="str">
        <f>IF($C676="","",T("13.30"))</f>
        <v>13.30</v>
      </c>
      <c r="I676" s="3" t="str">
        <f>IF($C676="","",T("15.10"))</f>
        <v>15.10</v>
      </c>
      <c r="J676" s="3" t="str">
        <f>IF($C676="","",T("17.00"))</f>
        <v>17.00</v>
      </c>
      <c r="K676" s="3" t="str">
        <f>IF($C676="","",T("18.40"))</f>
        <v>18.40</v>
      </c>
      <c r="L676" s="3"/>
      <c r="M676" s="25"/>
      <c r="O676" s="16"/>
      <c r="P676" s="16"/>
      <c r="R676" s="30"/>
      <c r="S676" s="30"/>
      <c r="T676" s="30"/>
      <c r="U676" s="30"/>
      <c r="V676" s="30"/>
      <c r="W676" s="30"/>
      <c r="X676" s="30"/>
      <c r="Y676" s="30"/>
      <c r="Z676" s="30"/>
      <c r="AA676" s="30"/>
      <c r="AB676" s="30"/>
      <c r="AD676" s="31"/>
      <c r="AE676" s="31"/>
      <c r="AF676" s="31"/>
      <c r="AG676" s="31"/>
      <c r="AH676" s="31"/>
      <c r="AI676" s="31"/>
      <c r="AJ676" s="31"/>
      <c r="AK676" s="31"/>
      <c r="AL676" s="31"/>
      <c r="AM676" s="31"/>
      <c r="AN676" s="32" t="str">
        <f t="shared" si="644"/>
        <v/>
      </c>
      <c r="AO676" s="32" t="str">
        <f t="shared" si="650"/>
        <v/>
      </c>
      <c r="AP676" s="32" t="str">
        <f t="shared" si="650"/>
        <v/>
      </c>
      <c r="AQ676" s="32" t="str">
        <f t="shared" si="650"/>
        <v/>
      </c>
      <c r="AR676" s="32" t="str">
        <f t="shared" si="650"/>
        <v/>
      </c>
      <c r="AS676" s="32" t="str">
        <f t="shared" si="650"/>
        <v/>
      </c>
      <c r="AT676" s="32" t="str">
        <f t="shared" si="647"/>
        <v/>
      </c>
      <c r="AU676" s="32" t="str">
        <f t="shared" si="647"/>
        <v/>
      </c>
      <c r="AV676" s="32" t="str">
        <f t="shared" si="647"/>
        <v/>
      </c>
      <c r="AW676" s="32" t="str">
        <f t="shared" si="647"/>
        <v/>
      </c>
      <c r="AX676" s="32" t="str">
        <f t="shared" si="647"/>
        <v/>
      </c>
      <c r="AZ676" s="17" t="str">
        <f t="shared" si="651"/>
        <v/>
      </c>
      <c r="BA676" s="17" t="str">
        <f t="shared" si="651"/>
        <v/>
      </c>
      <c r="BB676" s="17" t="str">
        <f t="shared" si="651"/>
        <v/>
      </c>
      <c r="BC676" s="17" t="str">
        <f t="shared" si="651"/>
        <v/>
      </c>
      <c r="BD676" s="17" t="str">
        <f t="shared" si="651"/>
        <v/>
      </c>
      <c r="BE676" s="17" t="str">
        <f t="shared" si="648"/>
        <v/>
      </c>
      <c r="BF676" s="17" t="str">
        <f t="shared" si="648"/>
        <v/>
      </c>
      <c r="BG676" s="17" t="str">
        <f t="shared" si="648"/>
        <v/>
      </c>
      <c r="BH676" s="17" t="str">
        <f t="shared" si="648"/>
        <v/>
      </c>
      <c r="BI676" s="17" t="str">
        <f t="shared" si="648"/>
        <v/>
      </c>
    </row>
    <row r="677" spans="1:61" s="13" customFormat="1" ht="23.25" customHeight="1" x14ac:dyDescent="0.2">
      <c r="A677" s="1">
        <f ca="1">IF(COUNTIF($D677:$L677," ")=10,"",IF(VLOOKUP(MAX($A$1:A676),$A$1:C676,3,FALSE)=0,"",MAX($A$1:A676)+1))</f>
        <v>677</v>
      </c>
      <c r="B677" s="13" t="str">
        <f>$B676</f>
        <v>Чижова К.Ю.</v>
      </c>
      <c r="C677" s="2" t="str">
        <f ca="1">IF($B677="","",$R$2)</f>
        <v>Пн 23.11.20</v>
      </c>
      <c r="D677" s="14" t="str">
        <f t="shared" ref="D677:K677" ca="1" si="679">IF($B677&gt;"",IF(ISERROR(SEARCH($B677,S$2))," ",MID(S$2,FIND("%курс ",S$2,FIND($B677,S$2))+6,7)&amp;"
("&amp;MID(S$2,FIND("ауд.",S$2,FIND($B677,S$2))+4,FIND("№",S$2,FIND("ауд.",S$2,FIND($B677,S$2)))-(FIND("ауд.",S$2,FIND($B677,S$2))+4))&amp;")"),"")</f>
        <v>П -9 -1
(П-205)</v>
      </c>
      <c r="E677" s="14" t="str">
        <f t="shared" ca="1" si="679"/>
        <v>П -9 -1
(П-304)</v>
      </c>
      <c r="F677" s="14" t="str">
        <f t="shared" ca="1" si="679"/>
        <v xml:space="preserve"> </v>
      </c>
      <c r="G677" s="14" t="str">
        <f t="shared" ca="1" si="679"/>
        <v xml:space="preserve"> </v>
      </c>
      <c r="H677" s="14" t="str">
        <f t="shared" ca="1" si="679"/>
        <v xml:space="preserve"> </v>
      </c>
      <c r="I677" s="14" t="str">
        <f t="shared" ca="1" si="679"/>
        <v>СА -9-2
(ДОТ)</v>
      </c>
      <c r="J677" s="14" t="str">
        <f t="shared" ca="1" si="679"/>
        <v>СА -9-2
(ДОТ)</v>
      </c>
      <c r="K677" s="14" t="str">
        <f t="shared" ca="1" si="679"/>
        <v>СА -9-2
(ДОТ)</v>
      </c>
      <c r="L677" s="14"/>
      <c r="M677" s="25"/>
      <c r="O677" s="16"/>
      <c r="P677" s="16"/>
      <c r="R677" s="30"/>
      <c r="S677" s="30"/>
      <c r="T677" s="30"/>
      <c r="U677" s="30"/>
      <c r="V677" s="30"/>
      <c r="W677" s="30"/>
      <c r="X677" s="30"/>
      <c r="Y677" s="30"/>
      <c r="Z677" s="30"/>
      <c r="AA677" s="30"/>
      <c r="AB677" s="30"/>
      <c r="AD677" s="31" t="str">
        <f t="shared" ref="AD677:AJ683" ca="1" si="680">IF(D677=" ","",IF(D677="","",CONCATENATE($C677," ",D$1," ",MID(D677,10,5))))</f>
        <v>Пн 23.11.20  8.00 П-205</v>
      </c>
      <c r="AE677" s="31" t="str">
        <f t="shared" ca="1" si="680"/>
        <v>Пн 23.11.20  9.40 П-304</v>
      </c>
      <c r="AF677" s="31" t="str">
        <f t="shared" ca="1" si="680"/>
        <v/>
      </c>
      <c r="AG677" s="31" t="str">
        <f t="shared" ca="1" si="680"/>
        <v/>
      </c>
      <c r="AH677" s="31" t="str">
        <f t="shared" ca="1" si="680"/>
        <v/>
      </c>
      <c r="AI677" s="31" t="str">
        <f t="shared" ca="1" si="680"/>
        <v>Пн 23.11.20 15.10 ДОТ)</v>
      </c>
      <c r="AJ677" s="31" t="str">
        <f t="shared" ca="1" si="680"/>
        <v>Пн 23.11.20 17.00 ДОТ)</v>
      </c>
      <c r="AK677" s="31" t="e">
        <f>IF(#REF!=" ","",IF(#REF!="","",CONCATENATE($C677," ",#REF!," ",MID(#REF!,10,5))))</f>
        <v>#REF!</v>
      </c>
      <c r="AL677" s="31" t="str">
        <f t="shared" ca="1" si="646"/>
        <v>Пн 23.11.20 18.40 ДОТ)</v>
      </c>
      <c r="AM677" s="31" t="str">
        <f t="shared" si="646"/>
        <v/>
      </c>
      <c r="AN677" s="32" t="str">
        <f t="shared" ca="1" si="644"/>
        <v>Чижова</v>
      </c>
      <c r="AO677" s="32" t="str">
        <f t="shared" ca="1" si="650"/>
        <v>Пн 23.11.20  8.00 П-205 Чижова</v>
      </c>
      <c r="AP677" s="32" t="str">
        <f t="shared" ca="1" si="650"/>
        <v>Пн 23.11.20  9.40 П-304 Чижова</v>
      </c>
      <c r="AQ677" s="32" t="str">
        <f t="shared" ca="1" si="650"/>
        <v/>
      </c>
      <c r="AR677" s="32" t="str">
        <f t="shared" ca="1" si="650"/>
        <v/>
      </c>
      <c r="AS677" s="32" t="str">
        <f t="shared" ca="1" si="650"/>
        <v/>
      </c>
      <c r="AT677" s="32" t="str">
        <f t="shared" ca="1" si="647"/>
        <v>Пн 23.11.20 15.10 ДОТ) Чижова</v>
      </c>
      <c r="AU677" s="32" t="str">
        <f t="shared" ca="1" si="647"/>
        <v>Пн 23.11.20 17.00 ДОТ) Чижова</v>
      </c>
      <c r="AV677" s="32" t="e">
        <f t="shared" si="647"/>
        <v>#REF!</v>
      </c>
      <c r="AW677" s="32" t="str">
        <f t="shared" ca="1" si="647"/>
        <v>Пн 23.11.20 18.40 ДОТ) Чижова</v>
      </c>
      <c r="AX677" s="32" t="str">
        <f t="shared" si="647"/>
        <v/>
      </c>
      <c r="AZ677" s="17">
        <f t="shared" ca="1" si="651"/>
        <v>677</v>
      </c>
      <c r="BA677" s="17">
        <f t="shared" ca="1" si="651"/>
        <v>677</v>
      </c>
      <c r="BB677" s="17" t="str">
        <f t="shared" ca="1" si="651"/>
        <v/>
      </c>
      <c r="BC677" s="17" t="str">
        <f t="shared" ca="1" si="651"/>
        <v/>
      </c>
      <c r="BD677" s="17" t="str">
        <f t="shared" ca="1" si="651"/>
        <v/>
      </c>
      <c r="BE677" s="17">
        <f t="shared" ca="1" si="648"/>
        <v>677</v>
      </c>
      <c r="BF677" s="17">
        <f t="shared" ca="1" si="648"/>
        <v>677</v>
      </c>
      <c r="BG677" s="17" t="e">
        <f t="shared" si="648"/>
        <v>#REF!</v>
      </c>
      <c r="BH677" s="17">
        <f t="shared" ca="1" si="648"/>
        <v>677</v>
      </c>
      <c r="BI677" s="17" t="str">
        <f t="shared" si="648"/>
        <v/>
      </c>
    </row>
    <row r="678" spans="1:61" s="13" customFormat="1" ht="23.25" customHeight="1" x14ac:dyDescent="0.2">
      <c r="A678" s="1">
        <f ca="1">IF(COUNTIF($D678:$L678," ")=10,"",IF(VLOOKUP(MAX($A$1:A677),$A$1:C677,3,FALSE)=0,"",MAX($A$1:A677)+1))</f>
        <v>678</v>
      </c>
      <c r="B678" s="13" t="str">
        <f>$B676</f>
        <v>Чижова К.Ю.</v>
      </c>
      <c r="C678" s="2" t="str">
        <f ca="1">IF($B678="","",$R$3)</f>
        <v>Вт 24.11.20</v>
      </c>
      <c r="D678" s="14" t="str">
        <f t="shared" ref="D678:K678" ca="1" si="681">IF($B678&gt;"",IF(ISERROR(SEARCH($B678,S$3))," ",MID(S$3,FIND("%курс ",S$3,FIND($B678,S$3))+6,7)&amp;"
("&amp;MID(S$3,FIND("ауд.",S$3,FIND($B678,S$3))+4,FIND("№",S$3,FIND("ауд.",S$3,FIND($B678,S$3)))-(FIND("ауд.",S$3,FIND($B678,S$3))+4))&amp;")"),"")</f>
        <v>С -9 -1
(П-306)</v>
      </c>
      <c r="E678" s="14" t="str">
        <f t="shared" ca="1" si="681"/>
        <v>С -9 -1
(П-202)</v>
      </c>
      <c r="F678" s="14" t="str">
        <f t="shared" ca="1" si="681"/>
        <v>П -9 -1
(П-411)</v>
      </c>
      <c r="G678" s="14" t="str">
        <f t="shared" ca="1" si="681"/>
        <v xml:space="preserve"> </v>
      </c>
      <c r="H678" s="14" t="str">
        <f t="shared" ca="1" si="681"/>
        <v>П -9 -1
(П-205)</v>
      </c>
      <c r="I678" s="14" t="str">
        <f t="shared" ca="1" si="681"/>
        <v xml:space="preserve"> </v>
      </c>
      <c r="J678" s="14" t="str">
        <f t="shared" ca="1" si="681"/>
        <v xml:space="preserve"> </v>
      </c>
      <c r="K678" s="14" t="str">
        <f t="shared" ca="1" si="681"/>
        <v xml:space="preserve"> </v>
      </c>
      <c r="L678" s="14"/>
      <c r="M678" s="25"/>
      <c r="O678" s="16"/>
      <c r="P678" s="16"/>
      <c r="R678" s="30"/>
      <c r="S678" s="30"/>
      <c r="T678" s="30"/>
      <c r="U678" s="30"/>
      <c r="V678" s="30"/>
      <c r="W678" s="30"/>
      <c r="X678" s="30"/>
      <c r="Y678" s="30"/>
      <c r="Z678" s="30"/>
      <c r="AA678" s="30"/>
      <c r="AB678" s="30"/>
      <c r="AD678" s="31" t="str">
        <f t="shared" ca="1" si="680"/>
        <v>Вт 24.11.20  8.00 П-306</v>
      </c>
      <c r="AE678" s="31" t="str">
        <f t="shared" ca="1" si="680"/>
        <v>Вт 24.11.20  9.40 П-202</v>
      </c>
      <c r="AF678" s="31" t="str">
        <f t="shared" ca="1" si="680"/>
        <v>Вт 24.11.20 11.20 П-411</v>
      </c>
      <c r="AG678" s="31" t="str">
        <f t="shared" ca="1" si="680"/>
        <v/>
      </c>
      <c r="AH678" s="31" t="str">
        <f t="shared" ca="1" si="680"/>
        <v>Вт 24.11.20 13.30 П-205</v>
      </c>
      <c r="AI678" s="31" t="str">
        <f t="shared" ca="1" si="680"/>
        <v/>
      </c>
      <c r="AJ678" s="31" t="str">
        <f t="shared" ca="1" si="680"/>
        <v/>
      </c>
      <c r="AK678" s="31" t="e">
        <f>IF(#REF!=" ","",IF(#REF!="","",CONCATENATE($C678," ",#REF!," ",MID(#REF!,10,5))))</f>
        <v>#REF!</v>
      </c>
      <c r="AL678" s="31" t="str">
        <f t="shared" ca="1" si="646"/>
        <v/>
      </c>
      <c r="AM678" s="31" t="str">
        <f t="shared" si="646"/>
        <v/>
      </c>
      <c r="AN678" s="32" t="str">
        <f t="shared" ca="1" si="644"/>
        <v>Чижова</v>
      </c>
      <c r="AO678" s="32" t="str">
        <f t="shared" ca="1" si="650"/>
        <v>Вт 24.11.20  8.00 П-306 Чижова</v>
      </c>
      <c r="AP678" s="32" t="str">
        <f t="shared" ca="1" si="650"/>
        <v>Вт 24.11.20  9.40 П-202 Чижова</v>
      </c>
      <c r="AQ678" s="32" t="str">
        <f t="shared" ca="1" si="650"/>
        <v>Вт 24.11.20 11.20 П-411 Чижова</v>
      </c>
      <c r="AR678" s="32" t="str">
        <f t="shared" ca="1" si="650"/>
        <v/>
      </c>
      <c r="AS678" s="32" t="str">
        <f t="shared" ca="1" si="650"/>
        <v>Вт 24.11.20 13.30 П-205 Чижова</v>
      </c>
      <c r="AT678" s="32" t="str">
        <f t="shared" ca="1" si="647"/>
        <v/>
      </c>
      <c r="AU678" s="32" t="str">
        <f t="shared" ca="1" si="647"/>
        <v/>
      </c>
      <c r="AV678" s="32" t="e">
        <f t="shared" si="647"/>
        <v>#REF!</v>
      </c>
      <c r="AW678" s="32" t="str">
        <f t="shared" ca="1" si="647"/>
        <v/>
      </c>
      <c r="AX678" s="32" t="str">
        <f t="shared" si="647"/>
        <v/>
      </c>
      <c r="AZ678" s="17">
        <f t="shared" ca="1" si="651"/>
        <v>678</v>
      </c>
      <c r="BA678" s="17">
        <f t="shared" ca="1" si="651"/>
        <v>678</v>
      </c>
      <c r="BB678" s="17">
        <f t="shared" ca="1" si="651"/>
        <v>678</v>
      </c>
      <c r="BC678" s="17" t="str">
        <f t="shared" ca="1" si="651"/>
        <v/>
      </c>
      <c r="BD678" s="17">
        <f t="shared" ca="1" si="651"/>
        <v>678</v>
      </c>
      <c r="BE678" s="17" t="str">
        <f t="shared" ca="1" si="648"/>
        <v/>
      </c>
      <c r="BF678" s="17" t="str">
        <f t="shared" ca="1" si="648"/>
        <v/>
      </c>
      <c r="BG678" s="17" t="e">
        <f t="shared" si="648"/>
        <v>#REF!</v>
      </c>
      <c r="BH678" s="17" t="str">
        <f t="shared" ca="1" si="648"/>
        <v/>
      </c>
      <c r="BI678" s="17" t="str">
        <f t="shared" si="648"/>
        <v/>
      </c>
    </row>
    <row r="679" spans="1:61" s="13" customFormat="1" ht="23.25" customHeight="1" x14ac:dyDescent="0.2">
      <c r="A679" s="1">
        <f ca="1">IF(COUNTIF($D679:$L679," ")=10,"",IF(VLOOKUP(MAX($A$1:A678),$A$1:C678,3,FALSE)=0,"",MAX($A$1:A678)+1))</f>
        <v>679</v>
      </c>
      <c r="B679" s="13" t="str">
        <f>$B676</f>
        <v>Чижова К.Ю.</v>
      </c>
      <c r="C679" s="2" t="str">
        <f ca="1">IF($B679="","",$R$4)</f>
        <v>Ср 25.11.20</v>
      </c>
      <c r="D679" s="14" t="str">
        <f t="shared" ref="D679:K679" ca="1" si="682">IF($B679&gt;"",IF(ISERROR(SEARCH($B679,S$4))," ",MID(S$4,FIND("%курс ",S$4,FIND($B679,S$4))+6,7)&amp;"
("&amp;MID(S$4,FIND("ауд.",S$4,FIND($B679,S$4))+4,FIND("№",S$4,FIND("ауд.",S$4,FIND($B679,S$4)))-(FIND("ауд.",S$4,FIND($B679,S$4))+4))&amp;")"),"")</f>
        <v>П -9 -1
(П-109)</v>
      </c>
      <c r="E679" s="14" t="str">
        <f t="shared" ca="1" si="682"/>
        <v>П -9 -1
(П-306)</v>
      </c>
      <c r="F679" s="14" t="str">
        <f t="shared" ca="1" si="682"/>
        <v>П -9 -1
(П-203)</v>
      </c>
      <c r="G679" s="14" t="str">
        <f t="shared" ca="1" si="682"/>
        <v xml:space="preserve"> </v>
      </c>
      <c r="H679" s="14" t="str">
        <f t="shared" ca="1" si="682"/>
        <v xml:space="preserve"> </v>
      </c>
      <c r="I679" s="14" t="str">
        <f t="shared" ca="1" si="682"/>
        <v xml:space="preserve"> </v>
      </c>
      <c r="J679" s="14" t="str">
        <f t="shared" ca="1" si="682"/>
        <v xml:space="preserve"> </v>
      </c>
      <c r="K679" s="14" t="str">
        <f t="shared" ca="1" si="682"/>
        <v xml:space="preserve"> </v>
      </c>
      <c r="L679" s="14"/>
      <c r="M679" s="25"/>
      <c r="O679" s="16"/>
      <c r="P679" s="16"/>
      <c r="R679" s="30"/>
      <c r="S679" s="30"/>
      <c r="T679" s="30"/>
      <c r="U679" s="30"/>
      <c r="V679" s="30"/>
      <c r="W679" s="30"/>
      <c r="X679" s="30"/>
      <c r="Y679" s="30"/>
      <c r="Z679" s="30"/>
      <c r="AA679" s="30"/>
      <c r="AB679" s="30"/>
      <c r="AD679" s="31" t="str">
        <f t="shared" ca="1" si="680"/>
        <v>Ср 25.11.20  8.00 П-109</v>
      </c>
      <c r="AE679" s="31" t="str">
        <f t="shared" ca="1" si="680"/>
        <v>Ср 25.11.20  9.40 П-306</v>
      </c>
      <c r="AF679" s="31" t="str">
        <f t="shared" ca="1" si="680"/>
        <v>Ср 25.11.20 11.20 П-203</v>
      </c>
      <c r="AG679" s="31" t="str">
        <f t="shared" ca="1" si="680"/>
        <v/>
      </c>
      <c r="AH679" s="31" t="str">
        <f t="shared" ca="1" si="680"/>
        <v/>
      </c>
      <c r="AI679" s="31" t="str">
        <f t="shared" ca="1" si="680"/>
        <v/>
      </c>
      <c r="AJ679" s="31" t="str">
        <f t="shared" ca="1" si="680"/>
        <v/>
      </c>
      <c r="AK679" s="31" t="e">
        <f>IF(#REF!=" ","",IF(#REF!="","",CONCATENATE($C679," ",#REF!," ",MID(#REF!,10,5))))</f>
        <v>#REF!</v>
      </c>
      <c r="AL679" s="31" t="str">
        <f t="shared" ca="1" si="646"/>
        <v/>
      </c>
      <c r="AM679" s="31" t="str">
        <f t="shared" si="646"/>
        <v/>
      </c>
      <c r="AN679" s="32" t="str">
        <f t="shared" ca="1" si="644"/>
        <v>Чижова</v>
      </c>
      <c r="AO679" s="32" t="str">
        <f t="shared" ca="1" si="650"/>
        <v>Ср 25.11.20  8.00 П-109 Чижова</v>
      </c>
      <c r="AP679" s="32" t="str">
        <f t="shared" ca="1" si="650"/>
        <v>Ср 25.11.20  9.40 П-306 Чижова</v>
      </c>
      <c r="AQ679" s="32" t="str">
        <f t="shared" ca="1" si="650"/>
        <v>Ср 25.11.20 11.20 П-203 Чижова</v>
      </c>
      <c r="AR679" s="32" t="str">
        <f t="shared" ca="1" si="650"/>
        <v/>
      </c>
      <c r="AS679" s="32" t="str">
        <f t="shared" ca="1" si="650"/>
        <v/>
      </c>
      <c r="AT679" s="32" t="str">
        <f t="shared" ca="1" si="647"/>
        <v/>
      </c>
      <c r="AU679" s="32" t="str">
        <f t="shared" ca="1" si="647"/>
        <v/>
      </c>
      <c r="AV679" s="32" t="e">
        <f t="shared" si="647"/>
        <v>#REF!</v>
      </c>
      <c r="AW679" s="32" t="str">
        <f t="shared" ca="1" si="647"/>
        <v/>
      </c>
      <c r="AX679" s="32" t="str">
        <f t="shared" si="647"/>
        <v/>
      </c>
      <c r="AZ679" s="17">
        <f t="shared" ca="1" si="651"/>
        <v>679</v>
      </c>
      <c r="BA679" s="17">
        <f t="shared" ca="1" si="651"/>
        <v>679</v>
      </c>
      <c r="BB679" s="17">
        <f t="shared" ca="1" si="651"/>
        <v>679</v>
      </c>
      <c r="BC679" s="17" t="str">
        <f t="shared" ca="1" si="651"/>
        <v/>
      </c>
      <c r="BD679" s="17" t="str">
        <f t="shared" ca="1" si="651"/>
        <v/>
      </c>
      <c r="BE679" s="17" t="str">
        <f t="shared" ca="1" si="648"/>
        <v/>
      </c>
      <c r="BF679" s="17" t="str">
        <f t="shared" ca="1" si="648"/>
        <v/>
      </c>
      <c r="BG679" s="17" t="e">
        <f t="shared" si="648"/>
        <v>#REF!</v>
      </c>
      <c r="BH679" s="17" t="str">
        <f t="shared" ca="1" si="648"/>
        <v/>
      </c>
      <c r="BI679" s="17" t="str">
        <f t="shared" si="648"/>
        <v/>
      </c>
    </row>
    <row r="680" spans="1:61" s="13" customFormat="1" ht="23.25" customHeight="1" x14ac:dyDescent="0.2">
      <c r="A680" s="1">
        <f ca="1">IF(COUNTIF($D680:$L680," ")=10,"",IF(VLOOKUP(MAX($A$1:A679),$A$1:C679,3,FALSE)=0,"",MAX($A$1:A679)+1))</f>
        <v>680</v>
      </c>
      <c r="B680" s="13" t="str">
        <f>$B676</f>
        <v>Чижова К.Ю.</v>
      </c>
      <c r="C680" s="2" t="str">
        <f ca="1">IF($B680="","",$R$5)</f>
        <v>Чт 26.11.20</v>
      </c>
      <c r="D680" s="23" t="str">
        <f t="shared" ref="D680:K680" ca="1" si="683">IF($B680&gt;"",IF(ISERROR(SEARCH($B680,S$5))," ",MID(S$5,FIND("%курс ",S$5,FIND($B680,S$5))+6,7)&amp;"
("&amp;MID(S$5,FIND("ауд.",S$5,FIND($B680,S$5))+4,FIND("№",S$5,FIND("ауд.",S$5,FIND($B680,S$5)))-(FIND("ауд.",S$5,FIND($B680,S$5))+4))&amp;")"),"")</f>
        <v>П -9 -1
(П-306)</v>
      </c>
      <c r="E680" s="23" t="str">
        <f t="shared" ca="1" si="683"/>
        <v>П -9 -1
(П-401)</v>
      </c>
      <c r="F680" s="23" t="str">
        <f t="shared" ca="1" si="683"/>
        <v>П -9 -1
(П-205)</v>
      </c>
      <c r="G680" s="23" t="str">
        <f t="shared" ca="1" si="683"/>
        <v xml:space="preserve"> </v>
      </c>
      <c r="H680" s="23" t="str">
        <f t="shared" ca="1" si="683"/>
        <v xml:space="preserve"> </v>
      </c>
      <c r="I680" s="23" t="str">
        <f t="shared" ca="1" si="683"/>
        <v xml:space="preserve"> </v>
      </c>
      <c r="J680" s="23" t="str">
        <f t="shared" ca="1" si="683"/>
        <v xml:space="preserve"> </v>
      </c>
      <c r="K680" s="23" t="str">
        <f t="shared" ca="1" si="683"/>
        <v xml:space="preserve"> </v>
      </c>
      <c r="L680" s="23"/>
      <c r="M680" s="25"/>
      <c r="O680" s="16"/>
      <c r="P680" s="16"/>
      <c r="R680" s="30"/>
      <c r="S680" s="30"/>
      <c r="T680" s="30"/>
      <c r="U680" s="30"/>
      <c r="V680" s="30"/>
      <c r="W680" s="30"/>
      <c r="X680" s="30"/>
      <c r="Y680" s="30"/>
      <c r="Z680" s="30"/>
      <c r="AA680" s="30"/>
      <c r="AB680" s="30"/>
      <c r="AD680" s="31" t="str">
        <f t="shared" ca="1" si="680"/>
        <v>Чт 26.11.20  8.00 П-306</v>
      </c>
      <c r="AE680" s="31" t="str">
        <f t="shared" ca="1" si="680"/>
        <v>Чт 26.11.20  9.40 П-401</v>
      </c>
      <c r="AF680" s="31" t="str">
        <f t="shared" ca="1" si="680"/>
        <v>Чт 26.11.20 11.20 П-205</v>
      </c>
      <c r="AG680" s="31" t="str">
        <f t="shared" ca="1" si="680"/>
        <v/>
      </c>
      <c r="AH680" s="31" t="str">
        <f t="shared" ca="1" si="680"/>
        <v/>
      </c>
      <c r="AI680" s="31" t="str">
        <f t="shared" ca="1" si="680"/>
        <v/>
      </c>
      <c r="AJ680" s="31" t="str">
        <f t="shared" ca="1" si="680"/>
        <v/>
      </c>
      <c r="AK680" s="31" t="e">
        <f>IF(#REF!=" ","",IF(#REF!="","",CONCATENATE($C680," ",#REF!," ",MID(#REF!,10,5))))</f>
        <v>#REF!</v>
      </c>
      <c r="AL680" s="31" t="str">
        <f t="shared" ca="1" si="646"/>
        <v/>
      </c>
      <c r="AM680" s="31" t="str">
        <f t="shared" si="646"/>
        <v/>
      </c>
      <c r="AN680" s="32" t="str">
        <f t="shared" ca="1" si="644"/>
        <v>Чижова</v>
      </c>
      <c r="AO680" s="32" t="str">
        <f t="shared" ca="1" si="650"/>
        <v>Чт 26.11.20  8.00 П-306 Чижова</v>
      </c>
      <c r="AP680" s="32" t="str">
        <f t="shared" ca="1" si="650"/>
        <v>Чт 26.11.20  9.40 П-401 Чижова</v>
      </c>
      <c r="AQ680" s="32" t="str">
        <f t="shared" ca="1" si="650"/>
        <v>Чт 26.11.20 11.20 П-205 Чижова</v>
      </c>
      <c r="AR680" s="32" t="str">
        <f t="shared" ca="1" si="650"/>
        <v/>
      </c>
      <c r="AS680" s="32" t="str">
        <f t="shared" ca="1" si="650"/>
        <v/>
      </c>
      <c r="AT680" s="32" t="str">
        <f t="shared" ca="1" si="647"/>
        <v/>
      </c>
      <c r="AU680" s="32" t="str">
        <f t="shared" ca="1" si="647"/>
        <v/>
      </c>
      <c r="AV680" s="32" t="e">
        <f t="shared" si="647"/>
        <v>#REF!</v>
      </c>
      <c r="AW680" s="32" t="str">
        <f t="shared" ca="1" si="647"/>
        <v/>
      </c>
      <c r="AX680" s="32" t="str">
        <f t="shared" si="647"/>
        <v/>
      </c>
      <c r="AZ680" s="17">
        <f t="shared" ca="1" si="651"/>
        <v>680</v>
      </c>
      <c r="BA680" s="17">
        <f t="shared" ca="1" si="651"/>
        <v>680</v>
      </c>
      <c r="BB680" s="17">
        <f t="shared" ca="1" si="651"/>
        <v>680</v>
      </c>
      <c r="BC680" s="17" t="str">
        <f t="shared" ca="1" si="651"/>
        <v/>
      </c>
      <c r="BD680" s="17" t="str">
        <f t="shared" ca="1" si="651"/>
        <v/>
      </c>
      <c r="BE680" s="17" t="str">
        <f t="shared" ca="1" si="648"/>
        <v/>
      </c>
      <c r="BF680" s="17" t="str">
        <f t="shared" ca="1" si="648"/>
        <v/>
      </c>
      <c r="BG680" s="17" t="e">
        <f t="shared" si="648"/>
        <v>#REF!</v>
      </c>
      <c r="BH680" s="17" t="str">
        <f t="shared" ca="1" si="648"/>
        <v/>
      </c>
      <c r="BI680" s="17" t="str">
        <f t="shared" si="648"/>
        <v/>
      </c>
    </row>
    <row r="681" spans="1:61" s="13" customFormat="1" ht="23.25" customHeight="1" x14ac:dyDescent="0.2">
      <c r="A681" s="1">
        <f ca="1">IF(COUNTIF($D681:$L681," ")=10,"",IF(VLOOKUP(MAX($A$1:A680),$A$1:C680,3,FALSE)=0,"",MAX($A$1:A680)+1))</f>
        <v>681</v>
      </c>
      <c r="B681" s="13" t="str">
        <f>$B676</f>
        <v>Чижова К.Ю.</v>
      </c>
      <c r="C681" s="2" t="str">
        <f ca="1">IF($B681="","",$R$6)</f>
        <v>Пт 27.11.20</v>
      </c>
      <c r="D681" s="23" t="str">
        <f t="shared" ref="D681:K681" ca="1" si="684">IF($B681&gt;"",IF(ISERROR(SEARCH($B681,S$6))," ",MID(S$6,FIND("%курс ",S$6,FIND($B681,S$6))+6,7)&amp;"
("&amp;MID(S$6,FIND("ауд.",S$6,FIND($B681,S$6))+4,FIND("№",S$6,FIND("ауд.",S$6,FIND($B681,S$6)))-(FIND("ауд.",S$6,FIND($B681,S$6))+4))&amp;")"),"")</f>
        <v>П -9 -1
(П-206)</v>
      </c>
      <c r="E681" s="23" t="str">
        <f t="shared" ca="1" si="684"/>
        <v>П -9 -1
(П-304)</v>
      </c>
      <c r="F681" s="23" t="str">
        <f t="shared" ca="1" si="684"/>
        <v>ЗИ -9-1
(П-411)</v>
      </c>
      <c r="G681" s="23" t="str">
        <f t="shared" ca="1" si="684"/>
        <v xml:space="preserve"> </v>
      </c>
      <c r="H681" s="23" t="str">
        <f t="shared" ca="1" si="684"/>
        <v>П -9 -1
(П-203)</v>
      </c>
      <c r="I681" s="23" t="str">
        <f t="shared" ca="1" si="684"/>
        <v xml:space="preserve"> </v>
      </c>
      <c r="J681" s="23" t="str">
        <f t="shared" ca="1" si="684"/>
        <v xml:space="preserve"> </v>
      </c>
      <c r="K681" s="23" t="str">
        <f t="shared" ca="1" si="684"/>
        <v xml:space="preserve"> </v>
      </c>
      <c r="L681" s="23"/>
      <c r="M681" s="25"/>
      <c r="O681" s="16"/>
      <c r="P681" s="16"/>
      <c r="R681" s="30"/>
      <c r="S681" s="30"/>
      <c r="T681" s="30"/>
      <c r="U681" s="30"/>
      <c r="V681" s="30"/>
      <c r="W681" s="30"/>
      <c r="X681" s="30"/>
      <c r="Y681" s="30"/>
      <c r="Z681" s="30"/>
      <c r="AA681" s="30"/>
      <c r="AB681" s="30"/>
      <c r="AD681" s="31" t="str">
        <f t="shared" ca="1" si="680"/>
        <v>Пт 27.11.20  8.00 П-206</v>
      </c>
      <c r="AE681" s="31" t="str">
        <f t="shared" ca="1" si="680"/>
        <v>Пт 27.11.20  9.40 П-304</v>
      </c>
      <c r="AF681" s="31" t="str">
        <f t="shared" ca="1" si="680"/>
        <v>Пт 27.11.20 11.20 П-411</v>
      </c>
      <c r="AG681" s="31" t="str">
        <f t="shared" ca="1" si="680"/>
        <v/>
      </c>
      <c r="AH681" s="31" t="str">
        <f t="shared" ca="1" si="680"/>
        <v>Пт 27.11.20 13.30 П-203</v>
      </c>
      <c r="AI681" s="31" t="str">
        <f t="shared" ca="1" si="680"/>
        <v/>
      </c>
      <c r="AJ681" s="31" t="str">
        <f t="shared" ca="1" si="680"/>
        <v/>
      </c>
      <c r="AK681" s="31" t="e">
        <f>IF(#REF!=" ","",IF(#REF!="","",CONCATENATE($C681," ",#REF!," ",MID(#REF!,10,5))))</f>
        <v>#REF!</v>
      </c>
      <c r="AL681" s="31" t="str">
        <f t="shared" ca="1" si="646"/>
        <v/>
      </c>
      <c r="AM681" s="31" t="str">
        <f t="shared" si="646"/>
        <v/>
      </c>
      <c r="AN681" s="32" t="str">
        <f t="shared" ca="1" si="644"/>
        <v>Чижова</v>
      </c>
      <c r="AO681" s="32" t="str">
        <f t="shared" ca="1" si="650"/>
        <v>Пт 27.11.20  8.00 П-206 Чижова</v>
      </c>
      <c r="AP681" s="32" t="str">
        <f t="shared" ca="1" si="650"/>
        <v>Пт 27.11.20  9.40 П-304 Чижова</v>
      </c>
      <c r="AQ681" s="32" t="str">
        <f t="shared" ca="1" si="650"/>
        <v>Пт 27.11.20 11.20 П-411 Чижова</v>
      </c>
      <c r="AR681" s="32" t="str">
        <f t="shared" ca="1" si="650"/>
        <v/>
      </c>
      <c r="AS681" s="32" t="str">
        <f t="shared" ca="1" si="650"/>
        <v>Пт 27.11.20 13.30 П-203 Чижова</v>
      </c>
      <c r="AT681" s="32" t="str">
        <f t="shared" ca="1" si="647"/>
        <v/>
      </c>
      <c r="AU681" s="32" t="str">
        <f t="shared" ca="1" si="647"/>
        <v/>
      </c>
      <c r="AV681" s="32" t="e">
        <f t="shared" si="647"/>
        <v>#REF!</v>
      </c>
      <c r="AW681" s="32" t="str">
        <f t="shared" ca="1" si="647"/>
        <v/>
      </c>
      <c r="AX681" s="32" t="str">
        <f t="shared" si="647"/>
        <v/>
      </c>
      <c r="AZ681" s="17">
        <f t="shared" ca="1" si="651"/>
        <v>681</v>
      </c>
      <c r="BA681" s="17">
        <f t="shared" ca="1" si="651"/>
        <v>681</v>
      </c>
      <c r="BB681" s="17">
        <f t="shared" ca="1" si="651"/>
        <v>681</v>
      </c>
      <c r="BC681" s="17" t="str">
        <f t="shared" ca="1" si="651"/>
        <v/>
      </c>
      <c r="BD681" s="17">
        <f t="shared" ca="1" si="651"/>
        <v>681</v>
      </c>
      <c r="BE681" s="17" t="str">
        <f t="shared" ca="1" si="648"/>
        <v/>
      </c>
      <c r="BF681" s="17" t="str">
        <f t="shared" ca="1" si="648"/>
        <v/>
      </c>
      <c r="BG681" s="17" t="e">
        <f t="shared" si="648"/>
        <v>#REF!</v>
      </c>
      <c r="BH681" s="17" t="str">
        <f t="shared" ca="1" si="648"/>
        <v/>
      </c>
      <c r="BI681" s="17" t="str">
        <f t="shared" si="648"/>
        <v/>
      </c>
    </row>
    <row r="682" spans="1:61" s="13" customFormat="1" ht="23.25" customHeight="1" x14ac:dyDescent="0.2">
      <c r="A682" s="1">
        <f ca="1">IF(COUNTIF($D682:$L682," ")=10,"",IF(VLOOKUP(MAX($A$1:A681),$A$1:C681,3,FALSE)=0,"",MAX($A$1:A681)+1))</f>
        <v>682</v>
      </c>
      <c r="B682" s="13" t="str">
        <f>$B676</f>
        <v>Чижова К.Ю.</v>
      </c>
      <c r="C682" s="2" t="str">
        <f ca="1">IF($B682="","",$R$7)</f>
        <v>Сб 28.11.20</v>
      </c>
      <c r="D682" s="23" t="str">
        <f t="shared" ref="D682:K682" ca="1" si="685">IF($B682&gt;"",IF(ISERROR(SEARCH($B682,S$7))," ",MID(S$7,FIND("%курс ",S$7,FIND($B682,S$7))+6,7)&amp;"
("&amp;MID(S$7,FIND("ауд.",S$7,FIND($B682,S$7))+4,FIND("№",S$7,FIND("ауд.",S$7,FIND($B682,S$7)))-(FIND("ауд.",S$7,FIND($B682,S$7))+4))&amp;")"),"")</f>
        <v>П -9 -1
(П-203)</v>
      </c>
      <c r="E682" s="23" t="str">
        <f t="shared" ca="1" si="685"/>
        <v>П -9 -1
(П-109)</v>
      </c>
      <c r="F682" s="23" t="str">
        <f t="shared" ca="1" si="685"/>
        <v>ЗИ -9-1
(П-107)</v>
      </c>
      <c r="G682" s="23" t="str">
        <f t="shared" ca="1" si="685"/>
        <v xml:space="preserve"> </v>
      </c>
      <c r="H682" s="23" t="str">
        <f t="shared" ca="1" si="685"/>
        <v xml:space="preserve"> </v>
      </c>
      <c r="I682" s="23" t="str">
        <f t="shared" ca="1" si="685"/>
        <v xml:space="preserve"> </v>
      </c>
      <c r="J682" s="23" t="str">
        <f t="shared" ca="1" si="685"/>
        <v xml:space="preserve"> </v>
      </c>
      <c r="K682" s="23" t="str">
        <f t="shared" ca="1" si="685"/>
        <v xml:space="preserve"> </v>
      </c>
      <c r="L682" s="23"/>
      <c r="M682" s="17"/>
      <c r="O682" s="16"/>
      <c r="P682" s="16"/>
      <c r="R682" s="30"/>
      <c r="S682" s="30"/>
      <c r="T682" s="30"/>
      <c r="U682" s="30"/>
      <c r="V682" s="30"/>
      <c r="W682" s="30"/>
      <c r="X682" s="30"/>
      <c r="Y682" s="30"/>
      <c r="Z682" s="30"/>
      <c r="AA682" s="30"/>
      <c r="AB682" s="30"/>
      <c r="AD682" s="31" t="str">
        <f t="shared" ca="1" si="680"/>
        <v>Сб 28.11.20  8.00 П-203</v>
      </c>
      <c r="AE682" s="31" t="str">
        <f t="shared" ca="1" si="680"/>
        <v>Сб 28.11.20  9.40 П-109</v>
      </c>
      <c r="AF682" s="31" t="str">
        <f t="shared" ca="1" si="680"/>
        <v>Сб 28.11.20 11.20 П-107</v>
      </c>
      <c r="AG682" s="31" t="str">
        <f t="shared" ca="1" si="680"/>
        <v/>
      </c>
      <c r="AH682" s="31" t="str">
        <f t="shared" ca="1" si="680"/>
        <v/>
      </c>
      <c r="AI682" s="31" t="str">
        <f t="shared" ca="1" si="680"/>
        <v/>
      </c>
      <c r="AJ682" s="31" t="str">
        <f t="shared" ca="1" si="680"/>
        <v/>
      </c>
      <c r="AK682" s="31" t="e">
        <f>IF(#REF!=" ","",IF(#REF!="","",CONCATENATE($C682," ",#REF!," ",MID(#REF!,10,5))))</f>
        <v>#REF!</v>
      </c>
      <c r="AL682" s="31" t="str">
        <f t="shared" ca="1" si="646"/>
        <v/>
      </c>
      <c r="AM682" s="31" t="str">
        <f t="shared" si="646"/>
        <v/>
      </c>
      <c r="AN682" s="32" t="str">
        <f t="shared" ca="1" si="644"/>
        <v>Чижова</v>
      </c>
      <c r="AO682" s="32" t="str">
        <f t="shared" ca="1" si="650"/>
        <v>Сб 28.11.20  8.00 П-203 Чижова</v>
      </c>
      <c r="AP682" s="32" t="str">
        <f t="shared" ca="1" si="650"/>
        <v>Сб 28.11.20  9.40 П-109 Чижова</v>
      </c>
      <c r="AQ682" s="32" t="str">
        <f t="shared" ca="1" si="650"/>
        <v>Сб 28.11.20 11.20 П-107 Чижова</v>
      </c>
      <c r="AR682" s="32" t="str">
        <f t="shared" ca="1" si="650"/>
        <v/>
      </c>
      <c r="AS682" s="32" t="str">
        <f t="shared" ca="1" si="650"/>
        <v/>
      </c>
      <c r="AT682" s="32" t="str">
        <f t="shared" ca="1" si="647"/>
        <v/>
      </c>
      <c r="AU682" s="32" t="str">
        <f t="shared" ca="1" si="647"/>
        <v/>
      </c>
      <c r="AV682" s="32" t="e">
        <f t="shared" si="647"/>
        <v>#REF!</v>
      </c>
      <c r="AW682" s="32" t="str">
        <f t="shared" ca="1" si="647"/>
        <v/>
      </c>
      <c r="AX682" s="32" t="str">
        <f t="shared" si="647"/>
        <v/>
      </c>
      <c r="AZ682" s="17">
        <f t="shared" ca="1" si="651"/>
        <v>682</v>
      </c>
      <c r="BA682" s="17">
        <f t="shared" ca="1" si="651"/>
        <v>682</v>
      </c>
      <c r="BB682" s="17">
        <f t="shared" ca="1" si="651"/>
        <v>682</v>
      </c>
      <c r="BC682" s="17" t="str">
        <f t="shared" ca="1" si="651"/>
        <v/>
      </c>
      <c r="BD682" s="17" t="str">
        <f t="shared" ca="1" si="651"/>
        <v/>
      </c>
      <c r="BE682" s="17" t="str">
        <f t="shared" ca="1" si="648"/>
        <v/>
      </c>
      <c r="BF682" s="17" t="str">
        <f t="shared" ca="1" si="648"/>
        <v/>
      </c>
      <c r="BG682" s="17" t="e">
        <f t="shared" si="648"/>
        <v>#REF!</v>
      </c>
      <c r="BH682" s="17" t="str">
        <f t="shared" ca="1" si="648"/>
        <v/>
      </c>
      <c r="BI682" s="17" t="str">
        <f t="shared" si="648"/>
        <v/>
      </c>
    </row>
    <row r="683" spans="1:61" s="13" customFormat="1" ht="23.25" customHeight="1" x14ac:dyDescent="0.2">
      <c r="A683" s="1">
        <f ca="1">IF(COUNTIF($D683:$L683," ")=10,"",IF(VLOOKUP(MAX($A$1:A682),$A$1:C682,3,FALSE)=0,"",MAX($A$1:A682)+1))</f>
        <v>683</v>
      </c>
      <c r="B683" s="13" t="str">
        <f>$B676</f>
        <v>Чижова К.Ю.</v>
      </c>
      <c r="C683" s="2" t="str">
        <f ca="1">IF($B683="","",$R$8)</f>
        <v>Вс 29.11.20</v>
      </c>
      <c r="D683" s="23" t="str">
        <f t="shared" ref="D683:K683" ca="1" si="686">IF($B683&gt;"",IF(ISERROR(SEARCH($B683,S$8))," ",MID(S$8,FIND("%курс ",S$8,FIND($B683,S$8))+6,7)&amp;"
("&amp;MID(S$8,FIND("ауд.",S$8,FIND($B683,S$8))+4,FIND("№",S$8,FIND("ауд.",S$8,FIND($B683,S$8)))-(FIND("ауд.",S$8,FIND($B683,S$8))+4))&amp;")"),"")</f>
        <v xml:space="preserve"> </v>
      </c>
      <c r="E683" s="23" t="str">
        <f t="shared" ca="1" si="686"/>
        <v xml:space="preserve"> </v>
      </c>
      <c r="F683" s="23" t="str">
        <f t="shared" ca="1" si="686"/>
        <v xml:space="preserve"> </v>
      </c>
      <c r="G683" s="23" t="str">
        <f t="shared" ca="1" si="686"/>
        <v xml:space="preserve"> </v>
      </c>
      <c r="H683" s="23" t="str">
        <f t="shared" ca="1" si="686"/>
        <v xml:space="preserve"> </v>
      </c>
      <c r="I683" s="23" t="str">
        <f t="shared" ca="1" si="686"/>
        <v xml:space="preserve"> </v>
      </c>
      <c r="J683" s="23" t="str">
        <f t="shared" ca="1" si="686"/>
        <v xml:space="preserve"> </v>
      </c>
      <c r="K683" s="23" t="str">
        <f t="shared" ca="1" si="686"/>
        <v xml:space="preserve"> </v>
      </c>
      <c r="L683" s="23"/>
      <c r="M683" s="25"/>
      <c r="O683" s="16"/>
      <c r="P683" s="16"/>
      <c r="R683" s="30"/>
      <c r="S683" s="30"/>
      <c r="T683" s="30"/>
      <c r="U683" s="30"/>
      <c r="V683" s="30"/>
      <c r="W683" s="30"/>
      <c r="X683" s="30"/>
      <c r="Y683" s="30"/>
      <c r="Z683" s="30"/>
      <c r="AA683" s="30"/>
      <c r="AB683" s="30"/>
      <c r="AD683" s="31" t="str">
        <f t="shared" ca="1" si="680"/>
        <v/>
      </c>
      <c r="AE683" s="31" t="str">
        <f t="shared" ca="1" si="680"/>
        <v/>
      </c>
      <c r="AF683" s="31" t="str">
        <f t="shared" ca="1" si="680"/>
        <v/>
      </c>
      <c r="AG683" s="31" t="str">
        <f t="shared" ca="1" si="680"/>
        <v/>
      </c>
      <c r="AH683" s="31" t="str">
        <f t="shared" ca="1" si="680"/>
        <v/>
      </c>
      <c r="AI683" s="31" t="str">
        <f t="shared" ca="1" si="680"/>
        <v/>
      </c>
      <c r="AJ683" s="31" t="str">
        <f t="shared" ca="1" si="680"/>
        <v/>
      </c>
      <c r="AK683" s="31" t="e">
        <f>IF(#REF!=" ","",IF(#REF!="","",CONCATENATE($C683," ",#REF!," ",MID(#REF!,10,5))))</f>
        <v>#REF!</v>
      </c>
      <c r="AL683" s="31" t="str">
        <f t="shared" ca="1" si="646"/>
        <v/>
      </c>
      <c r="AM683" s="31" t="str">
        <f t="shared" si="646"/>
        <v/>
      </c>
      <c r="AN683" s="32" t="str">
        <f t="shared" ca="1" si="644"/>
        <v>Чижова</v>
      </c>
      <c r="AO683" s="32" t="str">
        <f t="shared" ca="1" si="650"/>
        <v/>
      </c>
      <c r="AP683" s="32" t="str">
        <f t="shared" ca="1" si="650"/>
        <v/>
      </c>
      <c r="AQ683" s="32" t="str">
        <f t="shared" ca="1" si="650"/>
        <v/>
      </c>
      <c r="AR683" s="32" t="str">
        <f t="shared" ca="1" si="650"/>
        <v/>
      </c>
      <c r="AS683" s="32" t="str">
        <f t="shared" ca="1" si="650"/>
        <v/>
      </c>
      <c r="AT683" s="32" t="str">
        <f t="shared" ca="1" si="647"/>
        <v/>
      </c>
      <c r="AU683" s="32" t="str">
        <f t="shared" ca="1" si="647"/>
        <v/>
      </c>
      <c r="AV683" s="32" t="e">
        <f t="shared" si="647"/>
        <v>#REF!</v>
      </c>
      <c r="AW683" s="32" t="str">
        <f t="shared" ca="1" si="647"/>
        <v/>
      </c>
      <c r="AX683" s="32" t="str">
        <f t="shared" si="647"/>
        <v/>
      </c>
      <c r="AZ683" s="17" t="str">
        <f t="shared" ca="1" si="651"/>
        <v/>
      </c>
      <c r="BA683" s="17" t="str">
        <f t="shared" ca="1" si="651"/>
        <v/>
      </c>
      <c r="BB683" s="17" t="str">
        <f t="shared" ca="1" si="651"/>
        <v/>
      </c>
      <c r="BC683" s="17" t="str">
        <f t="shared" ca="1" si="651"/>
        <v/>
      </c>
      <c r="BD683" s="17" t="str">
        <f t="shared" ca="1" si="651"/>
        <v/>
      </c>
      <c r="BE683" s="17" t="str">
        <f t="shared" ca="1" si="648"/>
        <v/>
      </c>
      <c r="BF683" s="17" t="str">
        <f t="shared" ca="1" si="648"/>
        <v/>
      </c>
      <c r="BG683" s="17" t="e">
        <f t="shared" si="648"/>
        <v>#REF!</v>
      </c>
      <c r="BH683" s="17" t="str">
        <f t="shared" ca="1" si="648"/>
        <v/>
      </c>
      <c r="BI683" s="17" t="str">
        <f t="shared" si="648"/>
        <v/>
      </c>
    </row>
    <row r="684" spans="1:61" s="13" customFormat="1" ht="23.25" customHeight="1" x14ac:dyDescent="0.2">
      <c r="A684" s="1">
        <f ca="1">IF(COUNTIF($D684:$L684," ")=10,"",IF(VLOOKUP(MAX($A$1:A683),$A$1:C683,3,FALSE)=0,"",MAX($A$1:A683)+1))</f>
        <v>684</v>
      </c>
      <c r="C684" s="2"/>
      <c r="D684" s="23"/>
      <c r="E684" s="23"/>
      <c r="F684" s="23"/>
      <c r="G684" s="35"/>
      <c r="H684" s="23"/>
      <c r="I684" s="23"/>
      <c r="J684" s="23"/>
      <c r="K684" s="23"/>
      <c r="L684" s="23"/>
      <c r="M684" s="25"/>
      <c r="O684" s="16"/>
      <c r="P684" s="16"/>
      <c r="R684" s="30"/>
      <c r="S684" s="30"/>
      <c r="T684" s="30"/>
      <c r="U684" s="30"/>
      <c r="V684" s="30"/>
      <c r="W684" s="30"/>
      <c r="X684" s="30"/>
      <c r="Y684" s="30"/>
      <c r="Z684" s="30"/>
      <c r="AA684" s="30"/>
      <c r="AB684" s="30"/>
      <c r="AD684" s="31"/>
      <c r="AE684" s="31"/>
      <c r="AF684" s="31"/>
      <c r="AG684" s="31"/>
      <c r="AH684" s="31"/>
      <c r="AI684" s="31"/>
      <c r="AJ684" s="31"/>
      <c r="AK684" s="31"/>
      <c r="AL684" s="31"/>
      <c r="AM684" s="31"/>
      <c r="AN684" s="32" t="str">
        <f t="shared" si="644"/>
        <v/>
      </c>
      <c r="AO684" s="32" t="str">
        <f t="shared" si="650"/>
        <v/>
      </c>
      <c r="AP684" s="32" t="str">
        <f t="shared" si="650"/>
        <v/>
      </c>
      <c r="AQ684" s="32" t="str">
        <f t="shared" si="650"/>
        <v/>
      </c>
      <c r="AR684" s="32" t="str">
        <f t="shared" si="650"/>
        <v/>
      </c>
      <c r="AS684" s="32" t="str">
        <f t="shared" si="650"/>
        <v/>
      </c>
      <c r="AT684" s="32" t="str">
        <f t="shared" si="647"/>
        <v/>
      </c>
      <c r="AU684" s="32" t="str">
        <f t="shared" si="647"/>
        <v/>
      </c>
      <c r="AV684" s="32" t="str">
        <f t="shared" si="647"/>
        <v/>
      </c>
      <c r="AW684" s="32" t="str">
        <f t="shared" si="647"/>
        <v/>
      </c>
      <c r="AX684" s="32" t="str">
        <f t="shared" si="647"/>
        <v/>
      </c>
      <c r="AZ684" s="17" t="str">
        <f t="shared" si="651"/>
        <v/>
      </c>
      <c r="BA684" s="17" t="str">
        <f t="shared" si="651"/>
        <v/>
      </c>
      <c r="BB684" s="17" t="str">
        <f t="shared" si="651"/>
        <v/>
      </c>
      <c r="BC684" s="17" t="str">
        <f t="shared" si="651"/>
        <v/>
      </c>
      <c r="BD684" s="17" t="str">
        <f t="shared" si="651"/>
        <v/>
      </c>
      <c r="BE684" s="17" t="str">
        <f t="shared" si="648"/>
        <v/>
      </c>
      <c r="BF684" s="17" t="str">
        <f t="shared" si="648"/>
        <v/>
      </c>
      <c r="BG684" s="17" t="str">
        <f t="shared" si="648"/>
        <v/>
      </c>
      <c r="BH684" s="17" t="str">
        <f t="shared" si="648"/>
        <v/>
      </c>
      <c r="BI684" s="17" t="str">
        <f t="shared" si="648"/>
        <v/>
      </c>
    </row>
    <row r="685" spans="1:61" s="13" customFormat="1" ht="23.25" customHeight="1" x14ac:dyDescent="0.2">
      <c r="A685" s="1">
        <f ca="1">IF(COUNTIF($D686:$L692," ")=70,"",MAX($A$1:A684)+1)</f>
        <v>685</v>
      </c>
      <c r="B685" s="2" t="str">
        <f>IF($C685="","",$C685)</f>
        <v>Чулаков М.Х.</v>
      </c>
      <c r="C685" s="3" t="str">
        <f>IF(ISERROR(VLOOKUP((ROW()-1)/9+1,'[1]Преподавательский состав'!$A$2:$B$181,2,FALSE)),"",VLOOKUP((ROW()-1)/9+1,'[1]Преподавательский состав'!$A$2:$B$181,2,FALSE))</f>
        <v>Чулаков М.Х.</v>
      </c>
      <c r="D685" s="3" t="str">
        <f>IF($C685="","",T(" 8.00"))</f>
        <v xml:space="preserve"> 8.00</v>
      </c>
      <c r="E685" s="3" t="str">
        <f>IF($C685="","",T(" 9.40"))</f>
        <v xml:space="preserve"> 9.40</v>
      </c>
      <c r="F685" s="3" t="str">
        <f>IF($C685="","",T("11.20"))</f>
        <v>11.20</v>
      </c>
      <c r="G685" s="3" t="str">
        <f>IF($C685="","",T(""))</f>
        <v/>
      </c>
      <c r="H685" s="3" t="str">
        <f>IF($C685="","",T("13.30"))</f>
        <v>13.30</v>
      </c>
      <c r="I685" s="3" t="str">
        <f>IF($C685="","",T("15.10"))</f>
        <v>15.10</v>
      </c>
      <c r="J685" s="3" t="str">
        <f>IF($C685="","",T("17.00"))</f>
        <v>17.00</v>
      </c>
      <c r="K685" s="3" t="str">
        <f>IF($C685="","",T("18.40"))</f>
        <v>18.40</v>
      </c>
      <c r="L685" s="3"/>
      <c r="M685" s="25"/>
      <c r="O685" s="16"/>
      <c r="P685" s="16"/>
      <c r="R685" s="30"/>
      <c r="S685" s="30"/>
      <c r="T685" s="30"/>
      <c r="U685" s="30"/>
      <c r="V685" s="30"/>
      <c r="W685" s="30"/>
      <c r="X685" s="30"/>
      <c r="Y685" s="30"/>
      <c r="Z685" s="30"/>
      <c r="AA685" s="30"/>
      <c r="AB685" s="30"/>
      <c r="AD685" s="31"/>
      <c r="AE685" s="31"/>
      <c r="AF685" s="31"/>
      <c r="AG685" s="31"/>
      <c r="AH685" s="31"/>
      <c r="AI685" s="31"/>
      <c r="AJ685" s="31"/>
      <c r="AK685" s="31"/>
      <c r="AL685" s="31"/>
      <c r="AM685" s="31"/>
      <c r="AN685" s="32" t="str">
        <f t="shared" si="644"/>
        <v/>
      </c>
      <c r="AO685" s="32" t="str">
        <f t="shared" si="650"/>
        <v/>
      </c>
      <c r="AP685" s="32" t="str">
        <f t="shared" si="650"/>
        <v/>
      </c>
      <c r="AQ685" s="32" t="str">
        <f t="shared" si="650"/>
        <v/>
      </c>
      <c r="AR685" s="32" t="str">
        <f t="shared" si="650"/>
        <v/>
      </c>
      <c r="AS685" s="32" t="str">
        <f t="shared" si="650"/>
        <v/>
      </c>
      <c r="AT685" s="32" t="str">
        <f t="shared" si="647"/>
        <v/>
      </c>
      <c r="AU685" s="32" t="str">
        <f t="shared" si="647"/>
        <v/>
      </c>
      <c r="AV685" s="32" t="str">
        <f t="shared" si="647"/>
        <v/>
      </c>
      <c r="AW685" s="32" t="str">
        <f t="shared" si="647"/>
        <v/>
      </c>
      <c r="AX685" s="32" t="str">
        <f t="shared" si="647"/>
        <v/>
      </c>
      <c r="AZ685" s="17" t="str">
        <f t="shared" si="651"/>
        <v/>
      </c>
      <c r="BA685" s="17" t="str">
        <f t="shared" si="651"/>
        <v/>
      </c>
      <c r="BB685" s="17" t="str">
        <f t="shared" si="651"/>
        <v/>
      </c>
      <c r="BC685" s="17" t="str">
        <f t="shared" si="651"/>
        <v/>
      </c>
      <c r="BD685" s="17" t="str">
        <f t="shared" si="651"/>
        <v/>
      </c>
      <c r="BE685" s="17" t="str">
        <f t="shared" si="648"/>
        <v/>
      </c>
      <c r="BF685" s="17" t="str">
        <f t="shared" si="648"/>
        <v/>
      </c>
      <c r="BG685" s="17" t="str">
        <f t="shared" si="648"/>
        <v/>
      </c>
      <c r="BH685" s="17" t="str">
        <f t="shared" si="648"/>
        <v/>
      </c>
      <c r="BI685" s="17" t="str">
        <f t="shared" si="648"/>
        <v/>
      </c>
    </row>
    <row r="686" spans="1:61" s="13" customFormat="1" ht="23.25" customHeight="1" x14ac:dyDescent="0.2">
      <c r="A686" s="1">
        <f ca="1">IF(COUNTIF($D686:$L686," ")=10,"",IF(VLOOKUP(MAX($A$1:A685),$A$1:C685,3,FALSE)=0,"",MAX($A$1:A685)+1))</f>
        <v>686</v>
      </c>
      <c r="B686" s="13" t="str">
        <f>$B685</f>
        <v>Чулаков М.Х.</v>
      </c>
      <c r="C686" s="2" t="str">
        <f ca="1">IF($B686="","",$R$2)</f>
        <v>Пн 23.11.20</v>
      </c>
      <c r="D686" s="14" t="str">
        <f t="shared" ref="D686:K686" ca="1" si="687">IF($B686&gt;"",IF(ISERROR(SEARCH($B686,S$2))," ",MID(S$2,FIND("%курс ",S$2,FIND($B686,S$2))+6,7)&amp;"
("&amp;MID(S$2,FIND("ауд.",S$2,FIND($B686,S$2))+4,FIND("№",S$2,FIND("ауд.",S$2,FIND($B686,S$2)))-(FIND("ауд.",S$2,FIND($B686,S$2))+4))&amp;")"),"")</f>
        <v xml:space="preserve"> </v>
      </c>
      <c r="E686" s="14" t="str">
        <f t="shared" ca="1" si="687"/>
        <v xml:space="preserve"> </v>
      </c>
      <c r="F686" s="14" t="str">
        <f t="shared" ca="1" si="687"/>
        <v xml:space="preserve"> </v>
      </c>
      <c r="G686" s="14" t="str">
        <f t="shared" ca="1" si="687"/>
        <v xml:space="preserve"> </v>
      </c>
      <c r="H686" s="14" t="str">
        <f t="shared" ca="1" si="687"/>
        <v xml:space="preserve"> </v>
      </c>
      <c r="I686" s="14" t="str">
        <f t="shared" ca="1" si="687"/>
        <v xml:space="preserve"> </v>
      </c>
      <c r="J686" s="14" t="str">
        <f t="shared" ca="1" si="687"/>
        <v xml:space="preserve"> </v>
      </c>
      <c r="K686" s="14" t="str">
        <f t="shared" ca="1" si="687"/>
        <v xml:space="preserve"> </v>
      </c>
      <c r="L686" s="14"/>
      <c r="M686" s="25"/>
      <c r="O686" s="16"/>
      <c r="P686" s="16"/>
      <c r="R686" s="30"/>
      <c r="S686" s="30"/>
      <c r="T686" s="30"/>
      <c r="U686" s="30"/>
      <c r="V686" s="30"/>
      <c r="W686" s="30"/>
      <c r="X686" s="30"/>
      <c r="Y686" s="30"/>
      <c r="Z686" s="30"/>
      <c r="AA686" s="30"/>
      <c r="AB686" s="30"/>
      <c r="AD686" s="31" t="str">
        <f t="shared" ref="AD686:AJ692" ca="1" si="688">IF(D686=" ","",IF(D686="","",CONCATENATE($C686," ",D$1," ",MID(D686,10,5))))</f>
        <v/>
      </c>
      <c r="AE686" s="31" t="str">
        <f t="shared" ca="1" si="688"/>
        <v/>
      </c>
      <c r="AF686" s="31" t="str">
        <f t="shared" ca="1" si="688"/>
        <v/>
      </c>
      <c r="AG686" s="31" t="str">
        <f t="shared" ca="1" si="688"/>
        <v/>
      </c>
      <c r="AH686" s="31" t="str">
        <f t="shared" ca="1" si="688"/>
        <v/>
      </c>
      <c r="AI686" s="31" t="str">
        <f t="shared" ca="1" si="688"/>
        <v/>
      </c>
      <c r="AJ686" s="31" t="str">
        <f t="shared" ca="1" si="688"/>
        <v/>
      </c>
      <c r="AK686" s="31" t="e">
        <f>IF(#REF!=" ","",IF(#REF!="","",CONCATENATE($C686," ",#REF!," ",MID(#REF!,10,5))))</f>
        <v>#REF!</v>
      </c>
      <c r="AL686" s="31" t="str">
        <f t="shared" ca="1" si="646"/>
        <v/>
      </c>
      <c r="AM686" s="31" t="str">
        <f t="shared" si="646"/>
        <v/>
      </c>
      <c r="AN686" s="32" t="str">
        <f t="shared" ca="1" si="644"/>
        <v>Чулаков</v>
      </c>
      <c r="AO686" s="32" t="str">
        <f t="shared" ca="1" si="650"/>
        <v/>
      </c>
      <c r="AP686" s="32" t="str">
        <f t="shared" ca="1" si="650"/>
        <v/>
      </c>
      <c r="AQ686" s="32" t="str">
        <f t="shared" ca="1" si="650"/>
        <v/>
      </c>
      <c r="AR686" s="32" t="str">
        <f t="shared" ca="1" si="650"/>
        <v/>
      </c>
      <c r="AS686" s="32" t="str">
        <f t="shared" ca="1" si="650"/>
        <v/>
      </c>
      <c r="AT686" s="32" t="str">
        <f t="shared" ca="1" si="647"/>
        <v/>
      </c>
      <c r="AU686" s="32" t="str">
        <f t="shared" ca="1" si="647"/>
        <v/>
      </c>
      <c r="AV686" s="32" t="e">
        <f t="shared" si="647"/>
        <v>#REF!</v>
      </c>
      <c r="AW686" s="32" t="str">
        <f t="shared" ca="1" si="647"/>
        <v/>
      </c>
      <c r="AX686" s="32" t="str">
        <f t="shared" si="647"/>
        <v/>
      </c>
      <c r="AZ686" s="17" t="str">
        <f t="shared" ca="1" si="651"/>
        <v/>
      </c>
      <c r="BA686" s="17" t="str">
        <f t="shared" ca="1" si="651"/>
        <v/>
      </c>
      <c r="BB686" s="17" t="str">
        <f t="shared" ca="1" si="651"/>
        <v/>
      </c>
      <c r="BC686" s="17" t="str">
        <f t="shared" ca="1" si="651"/>
        <v/>
      </c>
      <c r="BD686" s="17" t="str">
        <f t="shared" ca="1" si="651"/>
        <v/>
      </c>
      <c r="BE686" s="17" t="str">
        <f t="shared" ca="1" si="648"/>
        <v/>
      </c>
      <c r="BF686" s="17" t="str">
        <f t="shared" ca="1" si="648"/>
        <v/>
      </c>
      <c r="BG686" s="17" t="e">
        <f t="shared" si="648"/>
        <v>#REF!</v>
      </c>
      <c r="BH686" s="17" t="str">
        <f t="shared" ca="1" si="648"/>
        <v/>
      </c>
      <c r="BI686" s="17" t="str">
        <f t="shared" si="648"/>
        <v/>
      </c>
    </row>
    <row r="687" spans="1:61" s="13" customFormat="1" ht="23.25" customHeight="1" x14ac:dyDescent="0.2">
      <c r="A687" s="1">
        <f ca="1">IF(COUNTIF($D687:$L687," ")=10,"",IF(VLOOKUP(MAX($A$1:A686),$A$1:C686,3,FALSE)=0,"",MAX($A$1:A686)+1))</f>
        <v>687</v>
      </c>
      <c r="B687" s="13" t="str">
        <f>$B685</f>
        <v>Чулаков М.Х.</v>
      </c>
      <c r="C687" s="2" t="str">
        <f ca="1">IF($B687="","",$R$3)</f>
        <v>Вт 24.11.20</v>
      </c>
      <c r="D687" s="14" t="str">
        <f t="shared" ref="D687:K687" ca="1" si="689">IF($B687&gt;"",IF(ISERROR(SEARCH($B687,S$3))," ",MID(S$3,FIND("%курс ",S$3,FIND($B687,S$3))+6,7)&amp;"
("&amp;MID(S$3,FIND("ауд.",S$3,FIND($B687,S$3))+4,FIND("№",S$3,FIND("ауд.",S$3,FIND($B687,S$3)))-(FIND("ауд.",S$3,FIND($B687,S$3))+4))&amp;")"),"")</f>
        <v xml:space="preserve"> </v>
      </c>
      <c r="E687" s="14" t="str">
        <f t="shared" ca="1" si="689"/>
        <v xml:space="preserve"> </v>
      </c>
      <c r="F687" s="14" t="str">
        <f t="shared" ca="1" si="689"/>
        <v xml:space="preserve"> </v>
      </c>
      <c r="G687" s="14" t="str">
        <f t="shared" ca="1" si="689"/>
        <v xml:space="preserve"> </v>
      </c>
      <c r="H687" s="14" t="str">
        <f t="shared" ca="1" si="689"/>
        <v xml:space="preserve"> </v>
      </c>
      <c r="I687" s="14" t="str">
        <f t="shared" ca="1" si="689"/>
        <v xml:space="preserve"> </v>
      </c>
      <c r="J687" s="14" t="str">
        <f t="shared" ca="1" si="689"/>
        <v xml:space="preserve"> </v>
      </c>
      <c r="K687" s="14" t="str">
        <f t="shared" ca="1" si="689"/>
        <v xml:space="preserve"> </v>
      </c>
      <c r="L687" s="14"/>
      <c r="M687" s="25"/>
      <c r="O687" s="16"/>
      <c r="P687" s="16"/>
      <c r="R687" s="30"/>
      <c r="S687" s="30"/>
      <c r="T687" s="30"/>
      <c r="U687" s="30"/>
      <c r="V687" s="30"/>
      <c r="W687" s="30"/>
      <c r="X687" s="30"/>
      <c r="Y687" s="30"/>
      <c r="Z687" s="30"/>
      <c r="AA687" s="30"/>
      <c r="AB687" s="30"/>
      <c r="AD687" s="31" t="str">
        <f t="shared" ca="1" si="688"/>
        <v/>
      </c>
      <c r="AE687" s="31" t="str">
        <f t="shared" ca="1" si="688"/>
        <v/>
      </c>
      <c r="AF687" s="31" t="str">
        <f t="shared" ca="1" si="688"/>
        <v/>
      </c>
      <c r="AG687" s="31" t="str">
        <f t="shared" ca="1" si="688"/>
        <v/>
      </c>
      <c r="AH687" s="31" t="str">
        <f t="shared" ca="1" si="688"/>
        <v/>
      </c>
      <c r="AI687" s="31" t="str">
        <f t="shared" ca="1" si="688"/>
        <v/>
      </c>
      <c r="AJ687" s="31" t="str">
        <f t="shared" ca="1" si="688"/>
        <v/>
      </c>
      <c r="AK687" s="31" t="e">
        <f>IF(#REF!=" ","",IF(#REF!="","",CONCATENATE($C687," ",#REF!," ",MID(#REF!,10,5))))</f>
        <v>#REF!</v>
      </c>
      <c r="AL687" s="31" t="str">
        <f t="shared" ca="1" si="646"/>
        <v/>
      </c>
      <c r="AM687" s="31" t="str">
        <f t="shared" si="646"/>
        <v/>
      </c>
      <c r="AN687" s="32" t="str">
        <f t="shared" ca="1" si="644"/>
        <v>Чулаков</v>
      </c>
      <c r="AO687" s="32" t="str">
        <f t="shared" ca="1" si="650"/>
        <v/>
      </c>
      <c r="AP687" s="32" t="str">
        <f t="shared" ca="1" si="650"/>
        <v/>
      </c>
      <c r="AQ687" s="32" t="str">
        <f t="shared" ca="1" si="650"/>
        <v/>
      </c>
      <c r="AR687" s="32" t="str">
        <f t="shared" ca="1" si="650"/>
        <v/>
      </c>
      <c r="AS687" s="32" t="str">
        <f t="shared" ca="1" si="650"/>
        <v/>
      </c>
      <c r="AT687" s="32" t="str">
        <f t="shared" ca="1" si="647"/>
        <v/>
      </c>
      <c r="AU687" s="32" t="str">
        <f t="shared" ca="1" si="647"/>
        <v/>
      </c>
      <c r="AV687" s="32" t="e">
        <f t="shared" si="647"/>
        <v>#REF!</v>
      </c>
      <c r="AW687" s="32" t="str">
        <f t="shared" ca="1" si="647"/>
        <v/>
      </c>
      <c r="AX687" s="32" t="str">
        <f t="shared" si="647"/>
        <v/>
      </c>
      <c r="AZ687" s="17" t="str">
        <f t="shared" ca="1" si="651"/>
        <v/>
      </c>
      <c r="BA687" s="17" t="str">
        <f t="shared" ca="1" si="651"/>
        <v/>
      </c>
      <c r="BB687" s="17" t="str">
        <f t="shared" ca="1" si="651"/>
        <v/>
      </c>
      <c r="BC687" s="17" t="str">
        <f t="shared" ca="1" si="651"/>
        <v/>
      </c>
      <c r="BD687" s="17" t="str">
        <f t="shared" ca="1" si="651"/>
        <v/>
      </c>
      <c r="BE687" s="17" t="str">
        <f t="shared" ca="1" si="648"/>
        <v/>
      </c>
      <c r="BF687" s="17" t="str">
        <f t="shared" ca="1" si="648"/>
        <v/>
      </c>
      <c r="BG687" s="17" t="e">
        <f t="shared" si="648"/>
        <v>#REF!</v>
      </c>
      <c r="BH687" s="17" t="str">
        <f t="shared" ca="1" si="648"/>
        <v/>
      </c>
      <c r="BI687" s="17" t="str">
        <f t="shared" si="648"/>
        <v/>
      </c>
    </row>
    <row r="688" spans="1:61" s="13" customFormat="1" ht="23.25" customHeight="1" x14ac:dyDescent="0.2">
      <c r="A688" s="1">
        <f ca="1">IF(COUNTIF($D688:$L688," ")=10,"",IF(VLOOKUP(MAX($A$1:A687),$A$1:C687,3,FALSE)=0,"",MAX($A$1:A687)+1))</f>
        <v>688</v>
      </c>
      <c r="B688" s="13" t="str">
        <f>$B685</f>
        <v>Чулаков М.Х.</v>
      </c>
      <c r="C688" s="2" t="str">
        <f ca="1">IF($B688="","",$R$4)</f>
        <v>Ср 25.11.20</v>
      </c>
      <c r="D688" s="14" t="str">
        <f t="shared" ref="D688:K688" ca="1" si="690">IF($B688&gt;"",IF(ISERROR(SEARCH($B688,S$4))," ",MID(S$4,FIND("%курс ",S$4,FIND($B688,S$4))+6,7)&amp;"
("&amp;MID(S$4,FIND("ауд.",S$4,FIND($B688,S$4))+4,FIND("№",S$4,FIND("ауд.",S$4,FIND($B688,S$4)))-(FIND("ауд.",S$4,FIND($B688,S$4))+4))&amp;")"),"")</f>
        <v xml:space="preserve"> </v>
      </c>
      <c r="E688" s="14" t="str">
        <f t="shared" ca="1" si="690"/>
        <v xml:space="preserve"> </v>
      </c>
      <c r="F688" s="14" t="str">
        <f t="shared" ca="1" si="690"/>
        <v xml:space="preserve"> </v>
      </c>
      <c r="G688" s="14" t="str">
        <f t="shared" ca="1" si="690"/>
        <v xml:space="preserve"> </v>
      </c>
      <c r="H688" s="14" t="str">
        <f t="shared" ca="1" si="690"/>
        <v xml:space="preserve"> </v>
      </c>
      <c r="I688" s="14" t="str">
        <f t="shared" ca="1" si="690"/>
        <v xml:space="preserve"> </v>
      </c>
      <c r="J688" s="14" t="str">
        <f t="shared" ca="1" si="690"/>
        <v xml:space="preserve"> </v>
      </c>
      <c r="K688" s="14" t="str">
        <f t="shared" ca="1" si="690"/>
        <v xml:space="preserve"> </v>
      </c>
      <c r="L688" s="14"/>
      <c r="M688" s="25"/>
      <c r="O688" s="16"/>
      <c r="P688" s="16"/>
      <c r="R688" s="30"/>
      <c r="S688" s="30"/>
      <c r="T688" s="30"/>
      <c r="U688" s="30"/>
      <c r="V688" s="30"/>
      <c r="W688" s="30"/>
      <c r="X688" s="30"/>
      <c r="Y688" s="30"/>
      <c r="Z688" s="30"/>
      <c r="AA688" s="30"/>
      <c r="AB688" s="30"/>
      <c r="AD688" s="31" t="str">
        <f t="shared" ca="1" si="688"/>
        <v/>
      </c>
      <c r="AE688" s="31" t="str">
        <f t="shared" ca="1" si="688"/>
        <v/>
      </c>
      <c r="AF688" s="31" t="str">
        <f t="shared" ca="1" si="688"/>
        <v/>
      </c>
      <c r="AG688" s="31" t="str">
        <f t="shared" ca="1" si="688"/>
        <v/>
      </c>
      <c r="AH688" s="31" t="str">
        <f t="shared" ca="1" si="688"/>
        <v/>
      </c>
      <c r="AI688" s="31" t="str">
        <f t="shared" ca="1" si="688"/>
        <v/>
      </c>
      <c r="AJ688" s="31" t="str">
        <f t="shared" ca="1" si="688"/>
        <v/>
      </c>
      <c r="AK688" s="31" t="e">
        <f>IF(#REF!=" ","",IF(#REF!="","",CONCATENATE($C688," ",#REF!," ",MID(#REF!,10,5))))</f>
        <v>#REF!</v>
      </c>
      <c r="AL688" s="31" t="str">
        <f t="shared" ca="1" si="646"/>
        <v/>
      </c>
      <c r="AM688" s="31" t="str">
        <f t="shared" si="646"/>
        <v/>
      </c>
      <c r="AN688" s="32" t="str">
        <f t="shared" ca="1" si="644"/>
        <v>Чулаков</v>
      </c>
      <c r="AO688" s="32" t="str">
        <f t="shared" ca="1" si="650"/>
        <v/>
      </c>
      <c r="AP688" s="32" t="str">
        <f t="shared" ca="1" si="650"/>
        <v/>
      </c>
      <c r="AQ688" s="32" t="str">
        <f t="shared" ca="1" si="650"/>
        <v/>
      </c>
      <c r="AR688" s="32" t="str">
        <f t="shared" ca="1" si="650"/>
        <v/>
      </c>
      <c r="AS688" s="32" t="str">
        <f t="shared" ca="1" si="650"/>
        <v/>
      </c>
      <c r="AT688" s="32" t="str">
        <f t="shared" ca="1" si="647"/>
        <v/>
      </c>
      <c r="AU688" s="32" t="str">
        <f t="shared" ca="1" si="647"/>
        <v/>
      </c>
      <c r="AV688" s="32" t="e">
        <f t="shared" si="647"/>
        <v>#REF!</v>
      </c>
      <c r="AW688" s="32" t="str">
        <f t="shared" ca="1" si="647"/>
        <v/>
      </c>
      <c r="AX688" s="32" t="str">
        <f t="shared" si="647"/>
        <v/>
      </c>
      <c r="AZ688" s="17" t="str">
        <f t="shared" ca="1" si="651"/>
        <v/>
      </c>
      <c r="BA688" s="17" t="str">
        <f t="shared" ca="1" si="651"/>
        <v/>
      </c>
      <c r="BB688" s="17" t="str">
        <f t="shared" ca="1" si="651"/>
        <v/>
      </c>
      <c r="BC688" s="17" t="str">
        <f t="shared" ca="1" si="651"/>
        <v/>
      </c>
      <c r="BD688" s="17" t="str">
        <f t="shared" ca="1" si="651"/>
        <v/>
      </c>
      <c r="BE688" s="17" t="str">
        <f t="shared" ca="1" si="648"/>
        <v/>
      </c>
      <c r="BF688" s="17" t="str">
        <f t="shared" ca="1" si="648"/>
        <v/>
      </c>
      <c r="BG688" s="17" t="e">
        <f t="shared" si="648"/>
        <v>#REF!</v>
      </c>
      <c r="BH688" s="17" t="str">
        <f t="shared" ca="1" si="648"/>
        <v/>
      </c>
      <c r="BI688" s="17" t="str">
        <f t="shared" si="648"/>
        <v/>
      </c>
    </row>
    <row r="689" spans="1:61" s="13" customFormat="1" ht="23.25" customHeight="1" x14ac:dyDescent="0.2">
      <c r="A689" s="1">
        <f ca="1">IF(COUNTIF($D689:$L689," ")=10,"",IF(VLOOKUP(MAX($A$1:A688),$A$1:C688,3,FALSE)=0,"",MAX($A$1:A688)+1))</f>
        <v>689</v>
      </c>
      <c r="B689" s="13" t="str">
        <f>$B685</f>
        <v>Чулаков М.Х.</v>
      </c>
      <c r="C689" s="2" t="str">
        <f ca="1">IF($B689="","",$R$5)</f>
        <v>Чт 26.11.20</v>
      </c>
      <c r="D689" s="23" t="str">
        <f t="shared" ref="D689:K689" ca="1" si="691">IF($B689&gt;"",IF(ISERROR(SEARCH($B689,S$5))," ",MID(S$5,FIND("%курс ",S$5,FIND($B689,S$5))+6,7)&amp;"
("&amp;MID(S$5,FIND("ауд.",S$5,FIND($B689,S$5))+4,FIND("№",S$5,FIND("ауд.",S$5,FIND($B689,S$5)))-(FIND("ауд.",S$5,FIND($B689,S$5))+4))&amp;")"),"")</f>
        <v xml:space="preserve"> </v>
      </c>
      <c r="E689" s="23" t="str">
        <f t="shared" ca="1" si="691"/>
        <v xml:space="preserve"> </v>
      </c>
      <c r="F689" s="23" t="str">
        <f t="shared" ca="1" si="691"/>
        <v xml:space="preserve"> </v>
      </c>
      <c r="G689" s="23" t="str">
        <f t="shared" ca="1" si="691"/>
        <v xml:space="preserve"> </v>
      </c>
      <c r="H689" s="23" t="str">
        <f t="shared" ca="1" si="691"/>
        <v xml:space="preserve"> </v>
      </c>
      <c r="I689" s="23" t="str">
        <f t="shared" ca="1" si="691"/>
        <v xml:space="preserve"> </v>
      </c>
      <c r="J689" s="23" t="str">
        <f t="shared" ca="1" si="691"/>
        <v xml:space="preserve"> </v>
      </c>
      <c r="K689" s="23" t="str">
        <f t="shared" ca="1" si="691"/>
        <v xml:space="preserve"> </v>
      </c>
      <c r="L689" s="23"/>
      <c r="M689" s="25"/>
      <c r="O689" s="16"/>
      <c r="P689" s="16"/>
      <c r="R689" s="30"/>
      <c r="S689" s="30"/>
      <c r="T689" s="30"/>
      <c r="U689" s="30"/>
      <c r="V689" s="30"/>
      <c r="W689" s="30"/>
      <c r="X689" s="30"/>
      <c r="Y689" s="30"/>
      <c r="Z689" s="30"/>
      <c r="AA689" s="30"/>
      <c r="AB689" s="30"/>
      <c r="AD689" s="31" t="str">
        <f t="shared" ca="1" si="688"/>
        <v/>
      </c>
      <c r="AE689" s="31" t="str">
        <f t="shared" ca="1" si="688"/>
        <v/>
      </c>
      <c r="AF689" s="31" t="str">
        <f t="shared" ca="1" si="688"/>
        <v/>
      </c>
      <c r="AG689" s="31" t="str">
        <f t="shared" ca="1" si="688"/>
        <v/>
      </c>
      <c r="AH689" s="31" t="str">
        <f t="shared" ca="1" si="688"/>
        <v/>
      </c>
      <c r="AI689" s="31" t="str">
        <f t="shared" ca="1" si="688"/>
        <v/>
      </c>
      <c r="AJ689" s="31" t="str">
        <f t="shared" ca="1" si="688"/>
        <v/>
      </c>
      <c r="AK689" s="31" t="e">
        <f>IF(#REF!=" ","",IF(#REF!="","",CONCATENATE($C689," ",#REF!," ",MID(#REF!,10,5))))</f>
        <v>#REF!</v>
      </c>
      <c r="AL689" s="31" t="str">
        <f t="shared" ca="1" si="646"/>
        <v/>
      </c>
      <c r="AM689" s="31" t="str">
        <f t="shared" si="646"/>
        <v/>
      </c>
      <c r="AN689" s="32" t="str">
        <f t="shared" ca="1" si="644"/>
        <v>Чулаков</v>
      </c>
      <c r="AO689" s="32" t="str">
        <f t="shared" ca="1" si="650"/>
        <v/>
      </c>
      <c r="AP689" s="32" t="str">
        <f t="shared" ca="1" si="650"/>
        <v/>
      </c>
      <c r="AQ689" s="32" t="str">
        <f t="shared" ca="1" si="650"/>
        <v/>
      </c>
      <c r="AR689" s="32" t="str">
        <f t="shared" ca="1" si="650"/>
        <v/>
      </c>
      <c r="AS689" s="32" t="str">
        <f t="shared" ca="1" si="650"/>
        <v/>
      </c>
      <c r="AT689" s="32" t="str">
        <f t="shared" ca="1" si="647"/>
        <v/>
      </c>
      <c r="AU689" s="32" t="str">
        <f t="shared" ca="1" si="647"/>
        <v/>
      </c>
      <c r="AV689" s="32" t="e">
        <f t="shared" si="647"/>
        <v>#REF!</v>
      </c>
      <c r="AW689" s="32" t="str">
        <f t="shared" ca="1" si="647"/>
        <v/>
      </c>
      <c r="AX689" s="32" t="str">
        <f t="shared" si="647"/>
        <v/>
      </c>
      <c r="AZ689" s="17" t="str">
        <f t="shared" ca="1" si="651"/>
        <v/>
      </c>
      <c r="BA689" s="17" t="str">
        <f t="shared" ca="1" si="651"/>
        <v/>
      </c>
      <c r="BB689" s="17" t="str">
        <f t="shared" ca="1" si="651"/>
        <v/>
      </c>
      <c r="BC689" s="17" t="str">
        <f t="shared" ca="1" si="651"/>
        <v/>
      </c>
      <c r="BD689" s="17" t="str">
        <f t="shared" ca="1" si="651"/>
        <v/>
      </c>
      <c r="BE689" s="17" t="str">
        <f t="shared" ca="1" si="648"/>
        <v/>
      </c>
      <c r="BF689" s="17" t="str">
        <f t="shared" ca="1" si="648"/>
        <v/>
      </c>
      <c r="BG689" s="17" t="e">
        <f t="shared" si="648"/>
        <v>#REF!</v>
      </c>
      <c r="BH689" s="17" t="str">
        <f t="shared" ca="1" si="648"/>
        <v/>
      </c>
      <c r="BI689" s="17" t="str">
        <f t="shared" si="648"/>
        <v/>
      </c>
    </row>
    <row r="690" spans="1:61" s="13" customFormat="1" ht="23.25" customHeight="1" x14ac:dyDescent="0.2">
      <c r="A690" s="1">
        <f ca="1">IF(COUNTIF($D690:$L690," ")=10,"",IF(VLOOKUP(MAX($A$1:A689),$A$1:C689,3,FALSE)=0,"",MAX($A$1:A689)+1))</f>
        <v>690</v>
      </c>
      <c r="B690" s="13" t="str">
        <f>$B685</f>
        <v>Чулаков М.Х.</v>
      </c>
      <c r="C690" s="2" t="str">
        <f ca="1">IF($B690="","",$R$6)</f>
        <v>Пт 27.11.20</v>
      </c>
      <c r="D690" s="23" t="str">
        <f t="shared" ref="D690:K690" ca="1" si="692">IF($B690&gt;"",IF(ISERROR(SEARCH($B690,S$6))," ",MID(S$6,FIND("%курс ",S$6,FIND($B690,S$6))+6,7)&amp;"
("&amp;MID(S$6,FIND("ауд.",S$6,FIND($B690,S$6))+4,FIND("№",S$6,FIND("ауд.",S$6,FIND($B690,S$6)))-(FIND("ауд.",S$6,FIND($B690,S$6))+4))&amp;")"),"")</f>
        <v xml:space="preserve"> </v>
      </c>
      <c r="E690" s="23" t="str">
        <f t="shared" ca="1" si="692"/>
        <v xml:space="preserve"> </v>
      </c>
      <c r="F690" s="23" t="str">
        <f t="shared" ca="1" si="692"/>
        <v xml:space="preserve"> </v>
      </c>
      <c r="G690" s="23" t="str">
        <f t="shared" ca="1" si="692"/>
        <v xml:space="preserve"> </v>
      </c>
      <c r="H690" s="23" t="str">
        <f t="shared" ca="1" si="692"/>
        <v xml:space="preserve"> </v>
      </c>
      <c r="I690" s="23" t="str">
        <f t="shared" ca="1" si="692"/>
        <v xml:space="preserve"> </v>
      </c>
      <c r="J690" s="23" t="str">
        <f t="shared" ca="1" si="692"/>
        <v xml:space="preserve"> </v>
      </c>
      <c r="K690" s="23" t="str">
        <f t="shared" ca="1" si="692"/>
        <v>П -11-2
(ДОТ)</v>
      </c>
      <c r="L690" s="23"/>
      <c r="M690" s="17"/>
      <c r="O690" s="16"/>
      <c r="P690" s="16"/>
      <c r="R690" s="30"/>
      <c r="S690" s="30"/>
      <c r="T690" s="30"/>
      <c r="U690" s="30"/>
      <c r="V690" s="30"/>
      <c r="W690" s="30"/>
      <c r="X690" s="30"/>
      <c r="Y690" s="30"/>
      <c r="Z690" s="30"/>
      <c r="AA690" s="30"/>
      <c r="AB690" s="30"/>
      <c r="AD690" s="31" t="str">
        <f t="shared" ca="1" si="688"/>
        <v/>
      </c>
      <c r="AE690" s="31" t="str">
        <f t="shared" ca="1" si="688"/>
        <v/>
      </c>
      <c r="AF690" s="31" t="str">
        <f t="shared" ca="1" si="688"/>
        <v/>
      </c>
      <c r="AG690" s="31" t="str">
        <f t="shared" ca="1" si="688"/>
        <v/>
      </c>
      <c r="AH690" s="31" t="str">
        <f t="shared" ca="1" si="688"/>
        <v/>
      </c>
      <c r="AI690" s="31" t="str">
        <f t="shared" ca="1" si="688"/>
        <v/>
      </c>
      <c r="AJ690" s="31" t="str">
        <f t="shared" ca="1" si="688"/>
        <v/>
      </c>
      <c r="AK690" s="31" t="e">
        <f>IF(#REF!=" ","",IF(#REF!="","",CONCATENATE($C690," ",#REF!," ",MID(#REF!,10,5))))</f>
        <v>#REF!</v>
      </c>
      <c r="AL690" s="31" t="str">
        <f t="shared" ca="1" si="646"/>
        <v>Пт 27.11.20 18.40 ДОТ)</v>
      </c>
      <c r="AM690" s="31" t="str">
        <f t="shared" si="646"/>
        <v/>
      </c>
      <c r="AN690" s="32" t="str">
        <f t="shared" ca="1" si="644"/>
        <v>Чулаков</v>
      </c>
      <c r="AO690" s="32" t="str">
        <f t="shared" ca="1" si="650"/>
        <v/>
      </c>
      <c r="AP690" s="32" t="str">
        <f t="shared" ca="1" si="650"/>
        <v/>
      </c>
      <c r="AQ690" s="32" t="str">
        <f t="shared" ca="1" si="650"/>
        <v/>
      </c>
      <c r="AR690" s="32" t="str">
        <f t="shared" ca="1" si="650"/>
        <v/>
      </c>
      <c r="AS690" s="32" t="str">
        <f t="shared" ca="1" si="650"/>
        <v/>
      </c>
      <c r="AT690" s="32" t="str">
        <f t="shared" ca="1" si="647"/>
        <v/>
      </c>
      <c r="AU690" s="32" t="str">
        <f t="shared" ca="1" si="647"/>
        <v/>
      </c>
      <c r="AV690" s="32" t="e">
        <f t="shared" si="647"/>
        <v>#REF!</v>
      </c>
      <c r="AW690" s="32" t="str">
        <f t="shared" ca="1" si="647"/>
        <v>Пт 27.11.20 18.40 ДОТ) Чулаков</v>
      </c>
      <c r="AX690" s="32" t="str">
        <f t="shared" si="647"/>
        <v/>
      </c>
      <c r="AZ690" s="17" t="str">
        <f t="shared" ca="1" si="651"/>
        <v/>
      </c>
      <c r="BA690" s="17" t="str">
        <f t="shared" ca="1" si="651"/>
        <v/>
      </c>
      <c r="BB690" s="17" t="str">
        <f t="shared" ca="1" si="651"/>
        <v/>
      </c>
      <c r="BC690" s="17" t="str">
        <f t="shared" ca="1" si="651"/>
        <v/>
      </c>
      <c r="BD690" s="17" t="str">
        <f t="shared" ca="1" si="651"/>
        <v/>
      </c>
      <c r="BE690" s="17" t="str">
        <f t="shared" ca="1" si="648"/>
        <v/>
      </c>
      <c r="BF690" s="17" t="str">
        <f t="shared" ca="1" si="648"/>
        <v/>
      </c>
      <c r="BG690" s="17" t="e">
        <f t="shared" si="648"/>
        <v>#REF!</v>
      </c>
      <c r="BH690" s="17">
        <f t="shared" ca="1" si="648"/>
        <v>690</v>
      </c>
      <c r="BI690" s="17" t="str">
        <f t="shared" si="648"/>
        <v/>
      </c>
    </row>
    <row r="691" spans="1:61" s="13" customFormat="1" ht="23.25" customHeight="1" x14ac:dyDescent="0.2">
      <c r="A691" s="1">
        <f ca="1">IF(COUNTIF($D691:$L691," ")=10,"",IF(VLOOKUP(MAX($A$1:A690),$A$1:C690,3,FALSE)=0,"",MAX($A$1:A690)+1))</f>
        <v>691</v>
      </c>
      <c r="B691" s="13" t="str">
        <f>$B685</f>
        <v>Чулаков М.Х.</v>
      </c>
      <c r="C691" s="2" t="str">
        <f ca="1">IF($B691="","",$R$7)</f>
        <v>Сб 28.11.20</v>
      </c>
      <c r="D691" s="23" t="str">
        <f t="shared" ref="D691:K691" ca="1" si="693">IF($B691&gt;"",IF(ISERROR(SEARCH($B691,S$7))," ",MID(S$7,FIND("%курс ",S$7,FIND($B691,S$7))+6,7)&amp;"
("&amp;MID(S$7,FIND("ауд.",S$7,FIND($B691,S$7))+4,FIND("№",S$7,FIND("ауд.",S$7,FIND($B691,S$7)))-(FIND("ауд.",S$7,FIND($B691,S$7))+4))&amp;")"),"")</f>
        <v xml:space="preserve"> </v>
      </c>
      <c r="E691" s="23" t="str">
        <f t="shared" ca="1" si="693"/>
        <v xml:space="preserve"> </v>
      </c>
      <c r="F691" s="23" t="str">
        <f t="shared" ca="1" si="693"/>
        <v>П -11-2
(ДОТ)</v>
      </c>
      <c r="G691" s="23" t="str">
        <f t="shared" ca="1" si="693"/>
        <v xml:space="preserve"> </v>
      </c>
      <c r="H691" s="23" t="str">
        <f t="shared" ca="1" si="693"/>
        <v>П -11-2
(ДОТ)</v>
      </c>
      <c r="I691" s="23" t="str">
        <f t="shared" ca="1" si="693"/>
        <v xml:space="preserve"> </v>
      </c>
      <c r="J691" s="23" t="str">
        <f t="shared" ca="1" si="693"/>
        <v xml:space="preserve"> </v>
      </c>
      <c r="K691" s="23" t="str">
        <f t="shared" ca="1" si="693"/>
        <v xml:space="preserve"> </v>
      </c>
      <c r="L691" s="23"/>
      <c r="M691" s="25"/>
      <c r="O691" s="16"/>
      <c r="P691" s="16"/>
      <c r="R691" s="30"/>
      <c r="S691" s="30"/>
      <c r="T691" s="30"/>
      <c r="U691" s="30"/>
      <c r="V691" s="30"/>
      <c r="W691" s="30"/>
      <c r="X691" s="30"/>
      <c r="Y691" s="30"/>
      <c r="Z691" s="30"/>
      <c r="AA691" s="30"/>
      <c r="AB691" s="30"/>
      <c r="AD691" s="31" t="str">
        <f t="shared" ca="1" si="688"/>
        <v/>
      </c>
      <c r="AE691" s="31" t="str">
        <f t="shared" ca="1" si="688"/>
        <v/>
      </c>
      <c r="AF691" s="31" t="str">
        <f t="shared" ca="1" si="688"/>
        <v>Сб 28.11.20 11.20 ДОТ)</v>
      </c>
      <c r="AG691" s="31" t="str">
        <f t="shared" ca="1" si="688"/>
        <v/>
      </c>
      <c r="AH691" s="31" t="str">
        <f t="shared" ca="1" si="688"/>
        <v>Сб 28.11.20 13.30 ДОТ)</v>
      </c>
      <c r="AI691" s="31" t="str">
        <f t="shared" ca="1" si="688"/>
        <v/>
      </c>
      <c r="AJ691" s="31" t="str">
        <f t="shared" ca="1" si="688"/>
        <v/>
      </c>
      <c r="AK691" s="31" t="e">
        <f>IF(#REF!=" ","",IF(#REF!="","",CONCATENATE($C691," ",#REF!," ",MID(#REF!,10,5))))</f>
        <v>#REF!</v>
      </c>
      <c r="AL691" s="31" t="str">
        <f t="shared" ca="1" si="646"/>
        <v/>
      </c>
      <c r="AM691" s="31" t="str">
        <f t="shared" si="646"/>
        <v/>
      </c>
      <c r="AN691" s="32" t="str">
        <f t="shared" ca="1" si="644"/>
        <v>Чулаков</v>
      </c>
      <c r="AO691" s="32" t="str">
        <f t="shared" ca="1" si="650"/>
        <v/>
      </c>
      <c r="AP691" s="32" t="str">
        <f t="shared" ca="1" si="650"/>
        <v/>
      </c>
      <c r="AQ691" s="32" t="str">
        <f t="shared" ca="1" si="650"/>
        <v>Сб 28.11.20 11.20 ДОТ) Чулаков</v>
      </c>
      <c r="AR691" s="32" t="str">
        <f t="shared" ca="1" si="650"/>
        <v/>
      </c>
      <c r="AS691" s="32" t="str">
        <f t="shared" ca="1" si="650"/>
        <v>Сб 28.11.20 13.30 ДОТ) Чулаков</v>
      </c>
      <c r="AT691" s="32" t="str">
        <f t="shared" ca="1" si="647"/>
        <v/>
      </c>
      <c r="AU691" s="32" t="str">
        <f t="shared" ca="1" si="647"/>
        <v/>
      </c>
      <c r="AV691" s="32" t="e">
        <f t="shared" si="647"/>
        <v>#REF!</v>
      </c>
      <c r="AW691" s="32" t="str">
        <f t="shared" ca="1" si="647"/>
        <v/>
      </c>
      <c r="AX691" s="32" t="str">
        <f t="shared" si="647"/>
        <v/>
      </c>
      <c r="AZ691" s="17" t="str">
        <f t="shared" ca="1" si="651"/>
        <v/>
      </c>
      <c r="BA691" s="17" t="str">
        <f t="shared" ca="1" si="651"/>
        <v/>
      </c>
      <c r="BB691" s="17">
        <f t="shared" ca="1" si="651"/>
        <v>691</v>
      </c>
      <c r="BC691" s="17" t="str">
        <f t="shared" ca="1" si="651"/>
        <v/>
      </c>
      <c r="BD691" s="17">
        <f t="shared" ca="1" si="651"/>
        <v>691</v>
      </c>
      <c r="BE691" s="17" t="str">
        <f t="shared" ca="1" si="648"/>
        <v/>
      </c>
      <c r="BF691" s="17" t="str">
        <f t="shared" ca="1" si="648"/>
        <v/>
      </c>
      <c r="BG691" s="17" t="e">
        <f t="shared" si="648"/>
        <v>#REF!</v>
      </c>
      <c r="BH691" s="17" t="str">
        <f t="shared" ca="1" si="648"/>
        <v/>
      </c>
      <c r="BI691" s="17" t="str">
        <f t="shared" si="648"/>
        <v/>
      </c>
    </row>
    <row r="692" spans="1:61" s="13" customFormat="1" ht="23.25" customHeight="1" x14ac:dyDescent="0.2">
      <c r="A692" s="1">
        <f ca="1">IF(COUNTIF($D692:$L692," ")=10,"",IF(VLOOKUP(MAX($A$1:A691),$A$1:C691,3,FALSE)=0,"",MAX($A$1:A691)+1))</f>
        <v>692</v>
      </c>
      <c r="B692" s="13" t="str">
        <f>$B685</f>
        <v>Чулаков М.Х.</v>
      </c>
      <c r="C692" s="2" t="str">
        <f ca="1">IF($B692="","",$R$8)</f>
        <v>Вс 29.11.20</v>
      </c>
      <c r="D692" s="23" t="str">
        <f t="shared" ref="D692:K692" ca="1" si="694">IF($B692&gt;"",IF(ISERROR(SEARCH($B692,S$8))," ",MID(S$8,FIND("%курс ",S$8,FIND($B692,S$8))+6,7)&amp;"
("&amp;MID(S$8,FIND("ауд.",S$8,FIND($B692,S$8))+4,FIND("№",S$8,FIND("ауд.",S$8,FIND($B692,S$8)))-(FIND("ауд.",S$8,FIND($B692,S$8))+4))&amp;")"),"")</f>
        <v xml:space="preserve"> </v>
      </c>
      <c r="E692" s="23" t="str">
        <f t="shared" ca="1" si="694"/>
        <v xml:space="preserve"> </v>
      </c>
      <c r="F692" s="23" t="str">
        <f t="shared" ca="1" si="694"/>
        <v xml:space="preserve"> </v>
      </c>
      <c r="G692" s="23" t="str">
        <f t="shared" ca="1" si="694"/>
        <v xml:space="preserve"> </v>
      </c>
      <c r="H692" s="23" t="str">
        <f t="shared" ca="1" si="694"/>
        <v xml:space="preserve"> </v>
      </c>
      <c r="I692" s="23" t="str">
        <f t="shared" ca="1" si="694"/>
        <v xml:space="preserve"> </v>
      </c>
      <c r="J692" s="23" t="str">
        <f t="shared" ca="1" si="694"/>
        <v xml:space="preserve"> </v>
      </c>
      <c r="K692" s="23" t="str">
        <f t="shared" ca="1" si="694"/>
        <v xml:space="preserve"> </v>
      </c>
      <c r="L692" s="23"/>
      <c r="M692" s="25"/>
      <c r="O692" s="16"/>
      <c r="P692" s="16"/>
      <c r="R692" s="30"/>
      <c r="S692" s="30"/>
      <c r="T692" s="30"/>
      <c r="U692" s="30"/>
      <c r="V692" s="30"/>
      <c r="W692" s="30"/>
      <c r="X692" s="30"/>
      <c r="Y692" s="30"/>
      <c r="Z692" s="30"/>
      <c r="AA692" s="30"/>
      <c r="AB692" s="30"/>
      <c r="AD692" s="31" t="str">
        <f t="shared" ca="1" si="688"/>
        <v/>
      </c>
      <c r="AE692" s="31" t="str">
        <f t="shared" ca="1" si="688"/>
        <v/>
      </c>
      <c r="AF692" s="31" t="str">
        <f t="shared" ca="1" si="688"/>
        <v/>
      </c>
      <c r="AG692" s="31" t="str">
        <f t="shared" ca="1" si="688"/>
        <v/>
      </c>
      <c r="AH692" s="31" t="str">
        <f t="shared" ca="1" si="688"/>
        <v/>
      </c>
      <c r="AI692" s="31" t="str">
        <f t="shared" ca="1" si="688"/>
        <v/>
      </c>
      <c r="AJ692" s="31" t="str">
        <f t="shared" ca="1" si="688"/>
        <v/>
      </c>
      <c r="AK692" s="31" t="e">
        <f>IF(#REF!=" ","",IF(#REF!="","",CONCATENATE($C692," ",#REF!," ",MID(#REF!,10,5))))</f>
        <v>#REF!</v>
      </c>
      <c r="AL692" s="31" t="str">
        <f t="shared" ca="1" si="646"/>
        <v/>
      </c>
      <c r="AM692" s="31" t="str">
        <f t="shared" si="646"/>
        <v/>
      </c>
      <c r="AN692" s="32" t="str">
        <f t="shared" ca="1" si="644"/>
        <v>Чулаков</v>
      </c>
      <c r="AO692" s="32" t="str">
        <f t="shared" ca="1" si="650"/>
        <v/>
      </c>
      <c r="AP692" s="32" t="str">
        <f t="shared" ca="1" si="650"/>
        <v/>
      </c>
      <c r="AQ692" s="32" t="str">
        <f t="shared" ca="1" si="650"/>
        <v/>
      </c>
      <c r="AR692" s="32" t="str">
        <f t="shared" ca="1" si="650"/>
        <v/>
      </c>
      <c r="AS692" s="32" t="str">
        <f t="shared" ca="1" si="650"/>
        <v/>
      </c>
      <c r="AT692" s="32" t="str">
        <f t="shared" ca="1" si="647"/>
        <v/>
      </c>
      <c r="AU692" s="32" t="str">
        <f t="shared" ca="1" si="647"/>
        <v/>
      </c>
      <c r="AV692" s="32" t="e">
        <f t="shared" si="647"/>
        <v>#REF!</v>
      </c>
      <c r="AW692" s="32" t="str">
        <f t="shared" ca="1" si="647"/>
        <v/>
      </c>
      <c r="AX692" s="32" t="str">
        <f t="shared" si="647"/>
        <v/>
      </c>
      <c r="AZ692" s="17" t="str">
        <f t="shared" ca="1" si="651"/>
        <v/>
      </c>
      <c r="BA692" s="17" t="str">
        <f t="shared" ca="1" si="651"/>
        <v/>
      </c>
      <c r="BB692" s="17" t="str">
        <f t="shared" ca="1" si="651"/>
        <v/>
      </c>
      <c r="BC692" s="17" t="str">
        <f t="shared" ca="1" si="651"/>
        <v/>
      </c>
      <c r="BD692" s="17" t="str">
        <f t="shared" ca="1" si="651"/>
        <v/>
      </c>
      <c r="BE692" s="17" t="str">
        <f t="shared" ca="1" si="648"/>
        <v/>
      </c>
      <c r="BF692" s="17" t="str">
        <f t="shared" ca="1" si="648"/>
        <v/>
      </c>
      <c r="BG692" s="17" t="e">
        <f t="shared" si="648"/>
        <v>#REF!</v>
      </c>
      <c r="BH692" s="17" t="str">
        <f t="shared" ca="1" si="648"/>
        <v/>
      </c>
      <c r="BI692" s="17" t="str">
        <f t="shared" si="648"/>
        <v/>
      </c>
    </row>
    <row r="693" spans="1:61" s="13" customFormat="1" ht="23.25" customHeight="1" x14ac:dyDescent="0.2">
      <c r="A693" s="1">
        <f ca="1">IF(COUNTIF($D693:$L693," ")=10,"",IF(VLOOKUP(MAX($A$1:A692),$A$1:C692,3,FALSE)=0,"",MAX($A$1:A692)+1))</f>
        <v>693</v>
      </c>
      <c r="C693" s="2"/>
      <c r="D693" s="23"/>
      <c r="E693" s="23"/>
      <c r="F693" s="23"/>
      <c r="G693" s="35"/>
      <c r="H693" s="23"/>
      <c r="I693" s="23"/>
      <c r="J693" s="23"/>
      <c r="K693" s="23"/>
      <c r="L693" s="23"/>
      <c r="M693" s="25"/>
      <c r="O693" s="16"/>
      <c r="P693" s="16"/>
      <c r="R693" s="30"/>
      <c r="S693" s="30"/>
      <c r="T693" s="30"/>
      <c r="U693" s="30"/>
      <c r="V693" s="30"/>
      <c r="W693" s="30"/>
      <c r="X693" s="30"/>
      <c r="Y693" s="30"/>
      <c r="Z693" s="30"/>
      <c r="AA693" s="30"/>
      <c r="AB693" s="30"/>
      <c r="AD693" s="31"/>
      <c r="AE693" s="31"/>
      <c r="AF693" s="31"/>
      <c r="AG693" s="31"/>
      <c r="AH693" s="31"/>
      <c r="AI693" s="31"/>
      <c r="AJ693" s="31"/>
      <c r="AK693" s="31"/>
      <c r="AL693" s="31"/>
      <c r="AM693" s="31"/>
      <c r="AN693" s="32" t="str">
        <f t="shared" si="644"/>
        <v/>
      </c>
      <c r="AO693" s="32" t="str">
        <f t="shared" si="650"/>
        <v/>
      </c>
      <c r="AP693" s="32" t="str">
        <f t="shared" si="650"/>
        <v/>
      </c>
      <c r="AQ693" s="32" t="str">
        <f t="shared" si="650"/>
        <v/>
      </c>
      <c r="AR693" s="32" t="str">
        <f t="shared" si="650"/>
        <v/>
      </c>
      <c r="AS693" s="32" t="str">
        <f t="shared" si="650"/>
        <v/>
      </c>
      <c r="AT693" s="32" t="str">
        <f t="shared" si="647"/>
        <v/>
      </c>
      <c r="AU693" s="32" t="str">
        <f t="shared" si="647"/>
        <v/>
      </c>
      <c r="AV693" s="32" t="str">
        <f t="shared" si="647"/>
        <v/>
      </c>
      <c r="AW693" s="32" t="str">
        <f t="shared" si="647"/>
        <v/>
      </c>
      <c r="AX693" s="32" t="str">
        <f t="shared" si="647"/>
        <v/>
      </c>
      <c r="AZ693" s="17" t="str">
        <f t="shared" si="651"/>
        <v/>
      </c>
      <c r="BA693" s="17" t="str">
        <f t="shared" si="651"/>
        <v/>
      </c>
      <c r="BB693" s="17" t="str">
        <f t="shared" si="651"/>
        <v/>
      </c>
      <c r="BC693" s="17" t="str">
        <f t="shared" si="651"/>
        <v/>
      </c>
      <c r="BD693" s="17" t="str">
        <f t="shared" si="651"/>
        <v/>
      </c>
      <c r="BE693" s="17" t="str">
        <f t="shared" si="648"/>
        <v/>
      </c>
      <c r="BF693" s="17" t="str">
        <f t="shared" si="648"/>
        <v/>
      </c>
      <c r="BG693" s="17" t="str">
        <f t="shared" si="648"/>
        <v/>
      </c>
      <c r="BH693" s="17" t="str">
        <f t="shared" si="648"/>
        <v/>
      </c>
      <c r="BI693" s="17" t="str">
        <f t="shared" si="648"/>
        <v/>
      </c>
    </row>
    <row r="694" spans="1:61" s="13" customFormat="1" ht="23.25" customHeight="1" x14ac:dyDescent="0.2">
      <c r="A694" s="1">
        <f ca="1">IF(COUNTIF($D695:$L701," ")=70,"",MAX($A$1:A693)+1)</f>
        <v>694</v>
      </c>
      <c r="B694" s="2" t="str">
        <f>IF($C694="","",$C694)</f>
        <v>Шагланов А.Н.</v>
      </c>
      <c r="C694" s="3" t="str">
        <f>IF(ISERROR(VLOOKUP((ROW()-1)/9+1,'[1]Преподавательский состав'!$A$2:$B$181,2,FALSE)),"",VLOOKUP((ROW()-1)/9+1,'[1]Преподавательский состав'!$A$2:$B$181,2,FALSE))</f>
        <v>Шагланов А.Н.</v>
      </c>
      <c r="D694" s="3" t="str">
        <f>IF($C694="","",T(" 8.00"))</f>
        <v xml:space="preserve"> 8.00</v>
      </c>
      <c r="E694" s="3" t="str">
        <f>IF($C694="","",T(" 9.40"))</f>
        <v xml:space="preserve"> 9.40</v>
      </c>
      <c r="F694" s="3" t="str">
        <f>IF($C694="","",T("11.20"))</f>
        <v>11.20</v>
      </c>
      <c r="G694" s="3" t="str">
        <f>IF($C694="","",T(""))</f>
        <v/>
      </c>
      <c r="H694" s="3" t="str">
        <f>IF($C694="","",T("13.30"))</f>
        <v>13.30</v>
      </c>
      <c r="I694" s="3" t="str">
        <f>IF($C694="","",T("15.10"))</f>
        <v>15.10</v>
      </c>
      <c r="J694" s="3" t="str">
        <f>IF($C694="","",T("17.00"))</f>
        <v>17.00</v>
      </c>
      <c r="K694" s="3" t="str">
        <f>IF($C694="","",T("18.40"))</f>
        <v>18.40</v>
      </c>
      <c r="L694" s="3"/>
      <c r="M694" s="25"/>
      <c r="O694" s="16"/>
      <c r="P694" s="16"/>
      <c r="R694" s="30"/>
      <c r="S694" s="30"/>
      <c r="T694" s="30"/>
      <c r="U694" s="30"/>
      <c r="V694" s="30"/>
      <c r="W694" s="30"/>
      <c r="X694" s="30"/>
      <c r="Y694" s="30"/>
      <c r="Z694" s="30"/>
      <c r="AA694" s="30"/>
      <c r="AB694" s="30"/>
      <c r="AD694" s="31"/>
      <c r="AE694" s="31"/>
      <c r="AF694" s="31"/>
      <c r="AG694" s="31"/>
      <c r="AH694" s="31"/>
      <c r="AI694" s="31"/>
      <c r="AJ694" s="31"/>
      <c r="AK694" s="31"/>
      <c r="AL694" s="31"/>
      <c r="AM694" s="31"/>
      <c r="AN694" s="32" t="str">
        <f t="shared" si="644"/>
        <v/>
      </c>
      <c r="AO694" s="32" t="str">
        <f t="shared" si="650"/>
        <v/>
      </c>
      <c r="AP694" s="32" t="str">
        <f t="shared" si="650"/>
        <v/>
      </c>
      <c r="AQ694" s="32" t="str">
        <f t="shared" si="650"/>
        <v/>
      </c>
      <c r="AR694" s="32" t="str">
        <f t="shared" si="650"/>
        <v/>
      </c>
      <c r="AS694" s="32" t="str">
        <f t="shared" si="650"/>
        <v/>
      </c>
      <c r="AT694" s="32" t="str">
        <f t="shared" ref="AT694:AX757" si="695">IF(AI694="","",CONCATENATE(AI694," ",$AN694))</f>
        <v/>
      </c>
      <c r="AU694" s="32" t="str">
        <f t="shared" si="695"/>
        <v/>
      </c>
      <c r="AV694" s="32" t="str">
        <f t="shared" si="695"/>
        <v/>
      </c>
      <c r="AW694" s="32" t="str">
        <f t="shared" si="695"/>
        <v/>
      </c>
      <c r="AX694" s="32" t="str">
        <f t="shared" si="695"/>
        <v/>
      </c>
      <c r="AZ694" s="17" t="str">
        <f t="shared" si="651"/>
        <v/>
      </c>
      <c r="BA694" s="17" t="str">
        <f t="shared" si="651"/>
        <v/>
      </c>
      <c r="BB694" s="17" t="str">
        <f t="shared" si="651"/>
        <v/>
      </c>
      <c r="BC694" s="17" t="str">
        <f t="shared" si="651"/>
        <v/>
      </c>
      <c r="BD694" s="17" t="str">
        <f t="shared" si="651"/>
        <v/>
      </c>
      <c r="BE694" s="17" t="str">
        <f t="shared" ref="BE694:BI757" si="696">IF(AI694="","",ROW())</f>
        <v/>
      </c>
      <c r="BF694" s="17" t="str">
        <f t="shared" si="696"/>
        <v/>
      </c>
      <c r="BG694" s="17" t="str">
        <f t="shared" si="696"/>
        <v/>
      </c>
      <c r="BH694" s="17" t="str">
        <f t="shared" si="696"/>
        <v/>
      </c>
      <c r="BI694" s="17" t="str">
        <f t="shared" si="696"/>
        <v/>
      </c>
    </row>
    <row r="695" spans="1:61" s="13" customFormat="1" ht="23.25" customHeight="1" x14ac:dyDescent="0.2">
      <c r="A695" s="1">
        <f ca="1">IF(COUNTIF($D695:$L695," ")=10,"",IF(VLOOKUP(MAX($A$1:A694),$A$1:C694,3,FALSE)=0,"",MAX($A$1:A694)+1))</f>
        <v>695</v>
      </c>
      <c r="B695" s="13" t="str">
        <f>$B694</f>
        <v>Шагланов А.Н.</v>
      </c>
      <c r="C695" s="2" t="str">
        <f ca="1">IF($B695="","",$R$2)</f>
        <v>Пн 23.11.20</v>
      </c>
      <c r="D695" s="14" t="str">
        <f t="shared" ref="D695:K695" ca="1" si="697">IF($B695&gt;"",IF(ISERROR(SEARCH($B695,S$2))," ",MID(S$2,FIND("%курс ",S$2,FIND($B695,S$2))+6,7)&amp;"
("&amp;MID(S$2,FIND("ауд.",S$2,FIND($B695,S$2))+4,FIND("№",S$2,FIND("ауд.",S$2,FIND($B695,S$2)))-(FIND("ауд.",S$2,FIND($B695,S$2))+4))&amp;")"),"")</f>
        <v xml:space="preserve"> </v>
      </c>
      <c r="E695" s="14" t="str">
        <f t="shared" ca="1" si="697"/>
        <v xml:space="preserve"> </v>
      </c>
      <c r="F695" s="14" t="str">
        <f t="shared" ca="1" si="697"/>
        <v xml:space="preserve"> </v>
      </c>
      <c r="G695" s="14" t="str">
        <f t="shared" ca="1" si="697"/>
        <v xml:space="preserve"> </v>
      </c>
      <c r="H695" s="14" t="str">
        <f t="shared" ca="1" si="697"/>
        <v xml:space="preserve"> </v>
      </c>
      <c r="I695" s="14" t="str">
        <f t="shared" ca="1" si="697"/>
        <v xml:space="preserve"> </v>
      </c>
      <c r="J695" s="14" t="str">
        <f t="shared" ca="1" si="697"/>
        <v xml:space="preserve"> </v>
      </c>
      <c r="K695" s="14" t="str">
        <f t="shared" ca="1" si="697"/>
        <v xml:space="preserve"> </v>
      </c>
      <c r="L695" s="14"/>
      <c r="M695" s="25"/>
      <c r="O695" s="16"/>
      <c r="P695" s="16"/>
      <c r="R695" s="30"/>
      <c r="S695" s="30"/>
      <c r="T695" s="30"/>
      <c r="U695" s="30"/>
      <c r="V695" s="30"/>
      <c r="W695" s="30"/>
      <c r="X695" s="30"/>
      <c r="Y695" s="30"/>
      <c r="Z695" s="30"/>
      <c r="AA695" s="30"/>
      <c r="AB695" s="30"/>
      <c r="AD695" s="31" t="str">
        <f t="shared" ref="AD695:AJ701" ca="1" si="698">IF(D695=" ","",IF(D695="","",CONCATENATE($C695," ",D$1," ",MID(D695,10,5))))</f>
        <v/>
      </c>
      <c r="AE695" s="31" t="str">
        <f t="shared" ca="1" si="698"/>
        <v/>
      </c>
      <c r="AF695" s="31" t="str">
        <f t="shared" ca="1" si="698"/>
        <v/>
      </c>
      <c r="AG695" s="31" t="str">
        <f t="shared" ca="1" si="698"/>
        <v/>
      </c>
      <c r="AH695" s="31" t="str">
        <f t="shared" ca="1" si="698"/>
        <v/>
      </c>
      <c r="AI695" s="31" t="str">
        <f t="shared" ca="1" si="698"/>
        <v/>
      </c>
      <c r="AJ695" s="31" t="str">
        <f t="shared" ca="1" si="698"/>
        <v/>
      </c>
      <c r="AK695" s="31" t="e">
        <f>IF(#REF!=" ","",IF(#REF!="","",CONCATENATE($C695," ",#REF!," ",MID(#REF!,10,5))))</f>
        <v>#REF!</v>
      </c>
      <c r="AL695" s="31" t="str">
        <f t="shared" ca="1" si="646"/>
        <v/>
      </c>
      <c r="AM695" s="31" t="str">
        <f t="shared" si="646"/>
        <v/>
      </c>
      <c r="AN695" s="32" t="str">
        <f t="shared" ca="1" si="644"/>
        <v>Шагланов</v>
      </c>
      <c r="AO695" s="32" t="str">
        <f t="shared" ref="AO695:AS758" ca="1" si="699">IF(AD695="","",CONCATENATE(AD695," ",$AN695))</f>
        <v/>
      </c>
      <c r="AP695" s="32" t="str">
        <f t="shared" ca="1" si="699"/>
        <v/>
      </c>
      <c r="AQ695" s="32" t="str">
        <f t="shared" ca="1" si="699"/>
        <v/>
      </c>
      <c r="AR695" s="32" t="str">
        <f t="shared" ca="1" si="699"/>
        <v/>
      </c>
      <c r="AS695" s="32" t="str">
        <f t="shared" ca="1" si="699"/>
        <v/>
      </c>
      <c r="AT695" s="32" t="str">
        <f t="shared" ca="1" si="695"/>
        <v/>
      </c>
      <c r="AU695" s="32" t="str">
        <f t="shared" ca="1" si="695"/>
        <v/>
      </c>
      <c r="AV695" s="32" t="e">
        <f t="shared" si="695"/>
        <v>#REF!</v>
      </c>
      <c r="AW695" s="32" t="str">
        <f t="shared" ca="1" si="695"/>
        <v/>
      </c>
      <c r="AX695" s="32" t="str">
        <f t="shared" si="695"/>
        <v/>
      </c>
      <c r="AZ695" s="17" t="str">
        <f t="shared" ref="AZ695:BD758" ca="1" si="700">IF(AD695="","",ROW())</f>
        <v/>
      </c>
      <c r="BA695" s="17" t="str">
        <f t="shared" ca="1" si="700"/>
        <v/>
      </c>
      <c r="BB695" s="17" t="str">
        <f t="shared" ca="1" si="700"/>
        <v/>
      </c>
      <c r="BC695" s="17" t="str">
        <f t="shared" ca="1" si="700"/>
        <v/>
      </c>
      <c r="BD695" s="17" t="str">
        <f t="shared" ca="1" si="700"/>
        <v/>
      </c>
      <c r="BE695" s="17" t="str">
        <f t="shared" ca="1" si="696"/>
        <v/>
      </c>
      <c r="BF695" s="17" t="str">
        <f t="shared" ca="1" si="696"/>
        <v/>
      </c>
      <c r="BG695" s="17" t="e">
        <f t="shared" si="696"/>
        <v>#REF!</v>
      </c>
      <c r="BH695" s="17" t="str">
        <f t="shared" ca="1" si="696"/>
        <v/>
      </c>
      <c r="BI695" s="17" t="str">
        <f t="shared" si="696"/>
        <v/>
      </c>
    </row>
    <row r="696" spans="1:61" s="13" customFormat="1" ht="23.25" customHeight="1" x14ac:dyDescent="0.2">
      <c r="A696" s="1">
        <f ca="1">IF(COUNTIF($D696:$L696," ")=10,"",IF(VLOOKUP(MAX($A$1:A695),$A$1:C695,3,FALSE)=0,"",MAX($A$1:A695)+1))</f>
        <v>696</v>
      </c>
      <c r="B696" s="13" t="str">
        <f>$B694</f>
        <v>Шагланов А.Н.</v>
      </c>
      <c r="C696" s="2" t="str">
        <f ca="1">IF($B696="","",$R$3)</f>
        <v>Вт 24.11.20</v>
      </c>
      <c r="D696" s="14" t="str">
        <f t="shared" ref="D696:K696" ca="1" si="701">IF($B696&gt;"",IF(ISERROR(SEARCH($B696,S$3))," ",MID(S$3,FIND("%курс ",S$3,FIND($B696,S$3))+6,7)&amp;"
("&amp;MID(S$3,FIND("ауд.",S$3,FIND($B696,S$3))+4,FIND("№",S$3,FIND("ауд.",S$3,FIND($B696,S$3)))-(FIND("ауд.",S$3,FIND($B696,S$3))+4))&amp;")"),"")</f>
        <v xml:space="preserve"> </v>
      </c>
      <c r="E696" s="14" t="str">
        <f t="shared" ca="1" si="701"/>
        <v xml:space="preserve"> </v>
      </c>
      <c r="F696" s="14" t="str">
        <f t="shared" ca="1" si="701"/>
        <v xml:space="preserve"> </v>
      </c>
      <c r="G696" s="14" t="str">
        <f t="shared" ca="1" si="701"/>
        <v xml:space="preserve"> </v>
      </c>
      <c r="H696" s="14" t="str">
        <f t="shared" ca="1" si="701"/>
        <v xml:space="preserve"> </v>
      </c>
      <c r="I696" s="14" t="str">
        <f t="shared" ca="1" si="701"/>
        <v xml:space="preserve"> </v>
      </c>
      <c r="J696" s="14" t="str">
        <f t="shared" ca="1" si="701"/>
        <v>СА-11-1
(П-304)</v>
      </c>
      <c r="K696" s="14" t="str">
        <f t="shared" ca="1" si="701"/>
        <v>С -11-1
(П-205)</v>
      </c>
      <c r="L696" s="14"/>
      <c r="M696" s="25"/>
      <c r="O696" s="16"/>
      <c r="P696" s="16"/>
      <c r="R696" s="30"/>
      <c r="S696" s="30"/>
      <c r="T696" s="30"/>
      <c r="U696" s="30"/>
      <c r="V696" s="30"/>
      <c r="W696" s="30"/>
      <c r="X696" s="30"/>
      <c r="Y696" s="30"/>
      <c r="Z696" s="30"/>
      <c r="AA696" s="30"/>
      <c r="AB696" s="30"/>
      <c r="AD696" s="31" t="str">
        <f t="shared" ca="1" si="698"/>
        <v/>
      </c>
      <c r="AE696" s="31" t="str">
        <f t="shared" ca="1" si="698"/>
        <v/>
      </c>
      <c r="AF696" s="31" t="str">
        <f t="shared" ca="1" si="698"/>
        <v/>
      </c>
      <c r="AG696" s="31" t="str">
        <f t="shared" ca="1" si="698"/>
        <v/>
      </c>
      <c r="AH696" s="31" t="str">
        <f t="shared" ca="1" si="698"/>
        <v/>
      </c>
      <c r="AI696" s="31" t="str">
        <f t="shared" ca="1" si="698"/>
        <v/>
      </c>
      <c r="AJ696" s="31" t="str">
        <f t="shared" ca="1" si="698"/>
        <v>Вт 24.11.20 17.00 П-304</v>
      </c>
      <c r="AK696" s="31" t="e">
        <f>IF(#REF!=" ","",IF(#REF!="","",CONCATENATE($C696," ",#REF!," ",MID(#REF!,10,5))))</f>
        <v>#REF!</v>
      </c>
      <c r="AL696" s="31" t="str">
        <f t="shared" ca="1" si="646"/>
        <v>Вт 24.11.20 18.40 П-205</v>
      </c>
      <c r="AM696" s="31" t="str">
        <f t="shared" si="646"/>
        <v/>
      </c>
      <c r="AN696" s="32" t="str">
        <f t="shared" ca="1" si="644"/>
        <v>Шагланов</v>
      </c>
      <c r="AO696" s="32" t="str">
        <f t="shared" ca="1" si="699"/>
        <v/>
      </c>
      <c r="AP696" s="32" t="str">
        <f t="shared" ca="1" si="699"/>
        <v/>
      </c>
      <c r="AQ696" s="32" t="str">
        <f t="shared" ca="1" si="699"/>
        <v/>
      </c>
      <c r="AR696" s="32" t="str">
        <f t="shared" ca="1" si="699"/>
        <v/>
      </c>
      <c r="AS696" s="32" t="str">
        <f t="shared" ca="1" si="699"/>
        <v/>
      </c>
      <c r="AT696" s="32" t="str">
        <f t="shared" ca="1" si="695"/>
        <v/>
      </c>
      <c r="AU696" s="32" t="str">
        <f t="shared" ca="1" si="695"/>
        <v>Вт 24.11.20 17.00 П-304 Шагланов</v>
      </c>
      <c r="AV696" s="32" t="e">
        <f t="shared" si="695"/>
        <v>#REF!</v>
      </c>
      <c r="AW696" s="32" t="str">
        <f t="shared" ca="1" si="695"/>
        <v>Вт 24.11.20 18.40 П-205 Шагланов</v>
      </c>
      <c r="AX696" s="32" t="str">
        <f t="shared" si="695"/>
        <v/>
      </c>
      <c r="AZ696" s="17" t="str">
        <f t="shared" ca="1" si="700"/>
        <v/>
      </c>
      <c r="BA696" s="17" t="str">
        <f t="shared" ca="1" si="700"/>
        <v/>
      </c>
      <c r="BB696" s="17" t="str">
        <f t="shared" ca="1" si="700"/>
        <v/>
      </c>
      <c r="BC696" s="17" t="str">
        <f t="shared" ca="1" si="700"/>
        <v/>
      </c>
      <c r="BD696" s="17" t="str">
        <f t="shared" ca="1" si="700"/>
        <v/>
      </c>
      <c r="BE696" s="17" t="str">
        <f t="shared" ca="1" si="696"/>
        <v/>
      </c>
      <c r="BF696" s="17">
        <f t="shared" ca="1" si="696"/>
        <v>696</v>
      </c>
      <c r="BG696" s="17" t="e">
        <f t="shared" si="696"/>
        <v>#REF!</v>
      </c>
      <c r="BH696" s="17">
        <f t="shared" ca="1" si="696"/>
        <v>696</v>
      </c>
      <c r="BI696" s="17" t="str">
        <f t="shared" si="696"/>
        <v/>
      </c>
    </row>
    <row r="697" spans="1:61" s="13" customFormat="1" ht="23.25" customHeight="1" x14ac:dyDescent="0.2">
      <c r="A697" s="1">
        <f ca="1">IF(COUNTIF($D697:$L697," ")=10,"",IF(VLOOKUP(MAX($A$1:A696),$A$1:C696,3,FALSE)=0,"",MAX($A$1:A696)+1))</f>
        <v>697</v>
      </c>
      <c r="B697" s="13" t="str">
        <f>$B694</f>
        <v>Шагланов А.Н.</v>
      </c>
      <c r="C697" s="2" t="str">
        <f ca="1">IF($B697="","",$R$4)</f>
        <v>Ср 25.11.20</v>
      </c>
      <c r="D697" s="14" t="str">
        <f t="shared" ref="D697:K697" ca="1" si="702">IF($B697&gt;"",IF(ISERROR(SEARCH($B697,S$4))," ",MID(S$4,FIND("%курс ",S$4,FIND($B697,S$4))+6,7)&amp;"
("&amp;MID(S$4,FIND("ауд.",S$4,FIND($B697,S$4))+4,FIND("№",S$4,FIND("ауд.",S$4,FIND($B697,S$4)))-(FIND("ауд.",S$4,FIND($B697,S$4))+4))&amp;")"),"")</f>
        <v xml:space="preserve"> </v>
      </c>
      <c r="E697" s="14" t="str">
        <f t="shared" ca="1" si="702"/>
        <v xml:space="preserve"> </v>
      </c>
      <c r="F697" s="14" t="str">
        <f t="shared" ca="1" si="702"/>
        <v xml:space="preserve"> </v>
      </c>
      <c r="G697" s="14" t="str">
        <f t="shared" ca="1" si="702"/>
        <v xml:space="preserve"> </v>
      </c>
      <c r="H697" s="14" t="str">
        <f t="shared" ca="1" si="702"/>
        <v>С -11-1
(П-107)</v>
      </c>
      <c r="I697" s="14" t="str">
        <f t="shared" ca="1" si="702"/>
        <v>СА-11-1
(П-310)</v>
      </c>
      <c r="J697" s="14" t="str">
        <f t="shared" ca="1" si="702"/>
        <v>СА-11-1
(П-308)</v>
      </c>
      <c r="K697" s="14" t="str">
        <f t="shared" ca="1" si="702"/>
        <v>С -11-1
(П-306)</v>
      </c>
      <c r="L697" s="14"/>
      <c r="M697" s="25"/>
      <c r="O697" s="16"/>
      <c r="P697" s="16"/>
      <c r="R697" s="30"/>
      <c r="S697" s="30"/>
      <c r="T697" s="30"/>
      <c r="U697" s="30"/>
      <c r="V697" s="30"/>
      <c r="W697" s="30"/>
      <c r="X697" s="30"/>
      <c r="Y697" s="30"/>
      <c r="Z697" s="30"/>
      <c r="AA697" s="30"/>
      <c r="AB697" s="30"/>
      <c r="AD697" s="31" t="str">
        <f t="shared" ca="1" si="698"/>
        <v/>
      </c>
      <c r="AE697" s="31" t="str">
        <f t="shared" ca="1" si="698"/>
        <v/>
      </c>
      <c r="AF697" s="31" t="str">
        <f t="shared" ca="1" si="698"/>
        <v/>
      </c>
      <c r="AG697" s="31" t="str">
        <f t="shared" ca="1" si="698"/>
        <v/>
      </c>
      <c r="AH697" s="31" t="str">
        <f t="shared" ca="1" si="698"/>
        <v>Ср 25.11.20 13.30 П-107</v>
      </c>
      <c r="AI697" s="31" t="str">
        <f t="shared" ca="1" si="698"/>
        <v>Ср 25.11.20 15.10 П-310</v>
      </c>
      <c r="AJ697" s="31" t="str">
        <f t="shared" ca="1" si="698"/>
        <v>Ср 25.11.20 17.00 П-308</v>
      </c>
      <c r="AK697" s="31" t="e">
        <f>IF(#REF!=" ","",IF(#REF!="","",CONCATENATE($C697," ",#REF!," ",MID(#REF!,10,5))))</f>
        <v>#REF!</v>
      </c>
      <c r="AL697" s="31" t="str">
        <f t="shared" ca="1" si="646"/>
        <v>Ср 25.11.20 18.40 П-306</v>
      </c>
      <c r="AM697" s="31" t="str">
        <f t="shared" si="646"/>
        <v/>
      </c>
      <c r="AN697" s="32" t="str">
        <f t="shared" ca="1" si="644"/>
        <v>Шагланов</v>
      </c>
      <c r="AO697" s="32" t="str">
        <f t="shared" ca="1" si="699"/>
        <v/>
      </c>
      <c r="AP697" s="32" t="str">
        <f t="shared" ca="1" si="699"/>
        <v/>
      </c>
      <c r="AQ697" s="32" t="str">
        <f t="shared" ca="1" si="699"/>
        <v/>
      </c>
      <c r="AR697" s="32" t="str">
        <f t="shared" ca="1" si="699"/>
        <v/>
      </c>
      <c r="AS697" s="32" t="str">
        <f t="shared" ca="1" si="699"/>
        <v>Ср 25.11.20 13.30 П-107 Шагланов</v>
      </c>
      <c r="AT697" s="32" t="str">
        <f t="shared" ca="1" si="695"/>
        <v>Ср 25.11.20 15.10 П-310 Шагланов</v>
      </c>
      <c r="AU697" s="32" t="str">
        <f t="shared" ca="1" si="695"/>
        <v>Ср 25.11.20 17.00 П-308 Шагланов</v>
      </c>
      <c r="AV697" s="32" t="e">
        <f t="shared" si="695"/>
        <v>#REF!</v>
      </c>
      <c r="AW697" s="32" t="str">
        <f t="shared" ca="1" si="695"/>
        <v>Ср 25.11.20 18.40 П-306 Шагланов</v>
      </c>
      <c r="AX697" s="32" t="str">
        <f t="shared" si="695"/>
        <v/>
      </c>
      <c r="AZ697" s="17" t="str">
        <f t="shared" ca="1" si="700"/>
        <v/>
      </c>
      <c r="BA697" s="17" t="str">
        <f t="shared" ca="1" si="700"/>
        <v/>
      </c>
      <c r="BB697" s="17" t="str">
        <f t="shared" ca="1" si="700"/>
        <v/>
      </c>
      <c r="BC697" s="17" t="str">
        <f t="shared" ca="1" si="700"/>
        <v/>
      </c>
      <c r="BD697" s="17">
        <f t="shared" ca="1" si="700"/>
        <v>697</v>
      </c>
      <c r="BE697" s="17">
        <f t="shared" ca="1" si="696"/>
        <v>697</v>
      </c>
      <c r="BF697" s="17">
        <f t="shared" ca="1" si="696"/>
        <v>697</v>
      </c>
      <c r="BG697" s="17" t="e">
        <f t="shared" si="696"/>
        <v>#REF!</v>
      </c>
      <c r="BH697" s="17">
        <f t="shared" ca="1" si="696"/>
        <v>697</v>
      </c>
      <c r="BI697" s="17" t="str">
        <f t="shared" si="696"/>
        <v/>
      </c>
    </row>
    <row r="698" spans="1:61" s="13" customFormat="1" ht="23.25" customHeight="1" x14ac:dyDescent="0.2">
      <c r="A698" s="1">
        <f ca="1">IF(COUNTIF($D698:$L698," ")=10,"",IF(VLOOKUP(MAX($A$1:A697),$A$1:C697,3,FALSE)=0,"",MAX($A$1:A697)+1))</f>
        <v>698</v>
      </c>
      <c r="B698" s="13" t="str">
        <f>$B694</f>
        <v>Шагланов А.Н.</v>
      </c>
      <c r="C698" s="2" t="str">
        <f ca="1">IF($B698="","",$R$5)</f>
        <v>Чт 26.11.20</v>
      </c>
      <c r="D698" s="23" t="str">
        <f t="shared" ref="D698:K698" ca="1" si="703">IF($B698&gt;"",IF(ISERROR(SEARCH($B698,S$5))," ",MID(S$5,FIND("%курс ",S$5,FIND($B698,S$5))+6,7)&amp;"
("&amp;MID(S$5,FIND("ауд.",S$5,FIND($B698,S$5))+4,FIND("№",S$5,FIND("ауд.",S$5,FIND($B698,S$5)))-(FIND("ауд.",S$5,FIND($B698,S$5))+4))&amp;")"),"")</f>
        <v xml:space="preserve"> </v>
      </c>
      <c r="E698" s="23" t="str">
        <f t="shared" ca="1" si="703"/>
        <v xml:space="preserve"> </v>
      </c>
      <c r="F698" s="23" t="str">
        <f t="shared" ca="1" si="703"/>
        <v xml:space="preserve"> </v>
      </c>
      <c r="G698" s="23" t="str">
        <f t="shared" ca="1" si="703"/>
        <v xml:space="preserve"> </v>
      </c>
      <c r="H698" s="23" t="str">
        <f t="shared" ca="1" si="703"/>
        <v>С -11-1
(П-310)</v>
      </c>
      <c r="I698" s="23" t="str">
        <f t="shared" ca="1" si="703"/>
        <v>С -11-1
(П-203)</v>
      </c>
      <c r="J698" s="23" t="str">
        <f t="shared" ca="1" si="703"/>
        <v>С -11-1
(П-304)</v>
      </c>
      <c r="K698" s="23" t="str">
        <f t="shared" ca="1" si="703"/>
        <v>С -11-1
(П-301)</v>
      </c>
      <c r="L698" s="23"/>
      <c r="M698" s="17"/>
      <c r="O698" s="16"/>
      <c r="P698" s="16"/>
      <c r="R698" s="30"/>
      <c r="S698" s="30"/>
      <c r="T698" s="30"/>
      <c r="U698" s="30"/>
      <c r="V698" s="30"/>
      <c r="W698" s="30"/>
      <c r="X698" s="30"/>
      <c r="Y698" s="30"/>
      <c r="Z698" s="30"/>
      <c r="AA698" s="30"/>
      <c r="AB698" s="30"/>
      <c r="AD698" s="31" t="str">
        <f t="shared" ca="1" si="698"/>
        <v/>
      </c>
      <c r="AE698" s="31" t="str">
        <f t="shared" ca="1" si="698"/>
        <v/>
      </c>
      <c r="AF698" s="31" t="str">
        <f t="shared" ca="1" si="698"/>
        <v/>
      </c>
      <c r="AG698" s="31" t="str">
        <f t="shared" ca="1" si="698"/>
        <v/>
      </c>
      <c r="AH698" s="31" t="str">
        <f t="shared" ca="1" si="698"/>
        <v>Чт 26.11.20 13.30 П-310</v>
      </c>
      <c r="AI698" s="31" t="str">
        <f t="shared" ca="1" si="698"/>
        <v>Чт 26.11.20 15.10 П-203</v>
      </c>
      <c r="AJ698" s="31" t="str">
        <f t="shared" ca="1" si="698"/>
        <v>Чт 26.11.20 17.00 П-304</v>
      </c>
      <c r="AK698" s="31" t="e">
        <f>IF(#REF!=" ","",IF(#REF!="","",CONCATENATE($C698," ",#REF!," ",MID(#REF!,10,5))))</f>
        <v>#REF!</v>
      </c>
      <c r="AL698" s="31" t="str">
        <f t="shared" ca="1" si="646"/>
        <v>Чт 26.11.20 18.40 П-301</v>
      </c>
      <c r="AM698" s="31" t="str">
        <f t="shared" si="646"/>
        <v/>
      </c>
      <c r="AN698" s="32" t="str">
        <f t="shared" ca="1" si="644"/>
        <v>Шагланов</v>
      </c>
      <c r="AO698" s="32" t="str">
        <f t="shared" ca="1" si="699"/>
        <v/>
      </c>
      <c r="AP698" s="32" t="str">
        <f t="shared" ca="1" si="699"/>
        <v/>
      </c>
      <c r="AQ698" s="32" t="str">
        <f t="shared" ca="1" si="699"/>
        <v/>
      </c>
      <c r="AR698" s="32" t="str">
        <f t="shared" ca="1" si="699"/>
        <v/>
      </c>
      <c r="AS698" s="32" t="str">
        <f t="shared" ca="1" si="699"/>
        <v>Чт 26.11.20 13.30 П-310 Шагланов</v>
      </c>
      <c r="AT698" s="32" t="str">
        <f t="shared" ca="1" si="695"/>
        <v>Чт 26.11.20 15.10 П-203 Шагланов</v>
      </c>
      <c r="AU698" s="32" t="str">
        <f t="shared" ca="1" si="695"/>
        <v>Чт 26.11.20 17.00 П-304 Шагланов</v>
      </c>
      <c r="AV698" s="32" t="e">
        <f t="shared" si="695"/>
        <v>#REF!</v>
      </c>
      <c r="AW698" s="32" t="str">
        <f t="shared" ca="1" si="695"/>
        <v>Чт 26.11.20 18.40 П-301 Шагланов</v>
      </c>
      <c r="AX698" s="32" t="str">
        <f t="shared" si="695"/>
        <v/>
      </c>
      <c r="AZ698" s="17" t="str">
        <f t="shared" ca="1" si="700"/>
        <v/>
      </c>
      <c r="BA698" s="17" t="str">
        <f t="shared" ca="1" si="700"/>
        <v/>
      </c>
      <c r="BB698" s="17" t="str">
        <f t="shared" ca="1" si="700"/>
        <v/>
      </c>
      <c r="BC698" s="17" t="str">
        <f t="shared" ca="1" si="700"/>
        <v/>
      </c>
      <c r="BD698" s="17">
        <f t="shared" ca="1" si="700"/>
        <v>698</v>
      </c>
      <c r="BE698" s="17">
        <f t="shared" ca="1" si="696"/>
        <v>698</v>
      </c>
      <c r="BF698" s="17">
        <f t="shared" ca="1" si="696"/>
        <v>698</v>
      </c>
      <c r="BG698" s="17" t="e">
        <f t="shared" si="696"/>
        <v>#REF!</v>
      </c>
      <c r="BH698" s="17">
        <f t="shared" ca="1" si="696"/>
        <v>698</v>
      </c>
      <c r="BI698" s="17" t="str">
        <f t="shared" si="696"/>
        <v/>
      </c>
    </row>
    <row r="699" spans="1:61" s="13" customFormat="1" ht="23.25" customHeight="1" x14ac:dyDescent="0.2">
      <c r="A699" s="1">
        <f ca="1">IF(COUNTIF($D699:$L699," ")=10,"",IF(VLOOKUP(MAX($A$1:A698),$A$1:C698,3,FALSE)=0,"",MAX($A$1:A698)+1))</f>
        <v>699</v>
      </c>
      <c r="B699" s="13" t="str">
        <f>$B694</f>
        <v>Шагланов А.Н.</v>
      </c>
      <c r="C699" s="2" t="str">
        <f ca="1">IF($B699="","",$R$6)</f>
        <v>Пт 27.11.20</v>
      </c>
      <c r="D699" s="23" t="str">
        <f t="shared" ref="D699:K699" ca="1" si="704">IF($B699&gt;"",IF(ISERROR(SEARCH($B699,S$6))," ",MID(S$6,FIND("%курс ",S$6,FIND($B699,S$6))+6,7)&amp;"
("&amp;MID(S$6,FIND("ауд.",S$6,FIND($B699,S$6))+4,FIND("№",S$6,FIND("ауд.",S$6,FIND($B699,S$6)))-(FIND("ауд.",S$6,FIND($B699,S$6))+4))&amp;")"),"")</f>
        <v xml:space="preserve"> </v>
      </c>
      <c r="E699" s="23" t="str">
        <f t="shared" ca="1" si="704"/>
        <v xml:space="preserve"> </v>
      </c>
      <c r="F699" s="23" t="str">
        <f t="shared" ca="1" si="704"/>
        <v>С -11-1
(П-408)</v>
      </c>
      <c r="G699" s="23" t="str">
        <f t="shared" ca="1" si="704"/>
        <v xml:space="preserve"> </v>
      </c>
      <c r="H699" s="23" t="str">
        <f t="shared" ca="1" si="704"/>
        <v>С -11-1
(П-309)</v>
      </c>
      <c r="I699" s="23" t="str">
        <f t="shared" ca="1" si="704"/>
        <v>С -11-1
(П-107)</v>
      </c>
      <c r="J699" s="23" t="str">
        <f t="shared" ca="1" si="704"/>
        <v>СА-11-1
(П-307)</v>
      </c>
      <c r="K699" s="23" t="str">
        <f t="shared" ca="1" si="704"/>
        <v>СА-11-1
(П-301)</v>
      </c>
      <c r="L699" s="23"/>
      <c r="M699" s="25"/>
      <c r="O699" s="16"/>
      <c r="P699" s="16"/>
      <c r="R699" s="30"/>
      <c r="S699" s="30"/>
      <c r="T699" s="30"/>
      <c r="U699" s="30"/>
      <c r="V699" s="30"/>
      <c r="W699" s="30"/>
      <c r="X699" s="30"/>
      <c r="Y699" s="30"/>
      <c r="Z699" s="30"/>
      <c r="AA699" s="30"/>
      <c r="AB699" s="30"/>
      <c r="AD699" s="31" t="str">
        <f t="shared" ca="1" si="698"/>
        <v/>
      </c>
      <c r="AE699" s="31" t="str">
        <f t="shared" ca="1" si="698"/>
        <v/>
      </c>
      <c r="AF699" s="31" t="str">
        <f t="shared" ca="1" si="698"/>
        <v>Пт 27.11.20 11.20 П-408</v>
      </c>
      <c r="AG699" s="31" t="str">
        <f t="shared" ca="1" si="698"/>
        <v/>
      </c>
      <c r="AH699" s="31" t="str">
        <f t="shared" ca="1" si="698"/>
        <v>Пт 27.11.20 13.30 П-309</v>
      </c>
      <c r="AI699" s="31" t="str">
        <f t="shared" ca="1" si="698"/>
        <v>Пт 27.11.20 15.10 П-107</v>
      </c>
      <c r="AJ699" s="31" t="str">
        <f t="shared" ca="1" si="698"/>
        <v>Пт 27.11.20 17.00 П-307</v>
      </c>
      <c r="AK699" s="31" t="e">
        <f>IF(#REF!=" ","",IF(#REF!="","",CONCATENATE($C699," ",#REF!," ",MID(#REF!,10,5))))</f>
        <v>#REF!</v>
      </c>
      <c r="AL699" s="31" t="str">
        <f t="shared" ca="1" si="646"/>
        <v>Пт 27.11.20 18.40 П-301</v>
      </c>
      <c r="AM699" s="31" t="str">
        <f t="shared" si="646"/>
        <v/>
      </c>
      <c r="AN699" s="32" t="str">
        <f t="shared" ca="1" si="644"/>
        <v>Шагланов</v>
      </c>
      <c r="AO699" s="32" t="str">
        <f t="shared" ca="1" si="699"/>
        <v/>
      </c>
      <c r="AP699" s="32" t="str">
        <f t="shared" ca="1" si="699"/>
        <v/>
      </c>
      <c r="AQ699" s="32" t="str">
        <f t="shared" ca="1" si="699"/>
        <v>Пт 27.11.20 11.20 П-408 Шагланов</v>
      </c>
      <c r="AR699" s="32" t="str">
        <f t="shared" ca="1" si="699"/>
        <v/>
      </c>
      <c r="AS699" s="32" t="str">
        <f t="shared" ca="1" si="699"/>
        <v>Пт 27.11.20 13.30 П-309 Шагланов</v>
      </c>
      <c r="AT699" s="32" t="str">
        <f t="shared" ca="1" si="695"/>
        <v>Пт 27.11.20 15.10 П-107 Шагланов</v>
      </c>
      <c r="AU699" s="32" t="str">
        <f t="shared" ca="1" si="695"/>
        <v>Пт 27.11.20 17.00 П-307 Шагланов</v>
      </c>
      <c r="AV699" s="32" t="e">
        <f t="shared" si="695"/>
        <v>#REF!</v>
      </c>
      <c r="AW699" s="32" t="str">
        <f t="shared" ca="1" si="695"/>
        <v>Пт 27.11.20 18.40 П-301 Шагланов</v>
      </c>
      <c r="AX699" s="32" t="str">
        <f t="shared" si="695"/>
        <v/>
      </c>
      <c r="AZ699" s="17" t="str">
        <f t="shared" ca="1" si="700"/>
        <v/>
      </c>
      <c r="BA699" s="17" t="str">
        <f t="shared" ca="1" si="700"/>
        <v/>
      </c>
      <c r="BB699" s="17">
        <f t="shared" ca="1" si="700"/>
        <v>699</v>
      </c>
      <c r="BC699" s="17" t="str">
        <f t="shared" ca="1" si="700"/>
        <v/>
      </c>
      <c r="BD699" s="17">
        <f t="shared" ca="1" si="700"/>
        <v>699</v>
      </c>
      <c r="BE699" s="17">
        <f t="shared" ca="1" si="696"/>
        <v>699</v>
      </c>
      <c r="BF699" s="17">
        <f t="shared" ca="1" si="696"/>
        <v>699</v>
      </c>
      <c r="BG699" s="17" t="e">
        <f t="shared" si="696"/>
        <v>#REF!</v>
      </c>
      <c r="BH699" s="17">
        <f t="shared" ca="1" si="696"/>
        <v>699</v>
      </c>
      <c r="BI699" s="17" t="str">
        <f t="shared" si="696"/>
        <v/>
      </c>
    </row>
    <row r="700" spans="1:61" s="13" customFormat="1" ht="23.25" customHeight="1" x14ac:dyDescent="0.2">
      <c r="A700" s="1">
        <f ca="1">IF(COUNTIF($D700:$L700," ")=10,"",IF(VLOOKUP(MAX($A$1:A699),$A$1:C699,3,FALSE)=0,"",MAX($A$1:A699)+1))</f>
        <v>700</v>
      </c>
      <c r="B700" s="13" t="str">
        <f>$B694</f>
        <v>Шагланов А.Н.</v>
      </c>
      <c r="C700" s="2" t="str">
        <f ca="1">IF($B700="","",$R$7)</f>
        <v>Сб 28.11.20</v>
      </c>
      <c r="D700" s="23" t="str">
        <f t="shared" ref="D700:K700" ca="1" si="705">IF($B700&gt;"",IF(ISERROR(SEARCH($B700,S$7))," ",MID(S$7,FIND("%курс ",S$7,FIND($B700,S$7))+6,7)&amp;"
("&amp;MID(S$7,FIND("ауд.",S$7,FIND($B700,S$7))+4,FIND("№",S$7,FIND("ауд.",S$7,FIND($B700,S$7)))-(FIND("ауд.",S$7,FIND($B700,S$7))+4))&amp;")"),"")</f>
        <v xml:space="preserve"> </v>
      </c>
      <c r="E700" s="23" t="str">
        <f t="shared" ca="1" si="705"/>
        <v xml:space="preserve"> </v>
      </c>
      <c r="F700" s="23" t="str">
        <f t="shared" ca="1" si="705"/>
        <v>С -11-1
(П-407)</v>
      </c>
      <c r="G700" s="23" t="str">
        <f t="shared" ca="1" si="705"/>
        <v xml:space="preserve"> </v>
      </c>
      <c r="H700" s="23" t="str">
        <f t="shared" ca="1" si="705"/>
        <v>СА-11-1
(П-109)</v>
      </c>
      <c r="I700" s="23" t="str">
        <f t="shared" ca="1" si="705"/>
        <v xml:space="preserve"> </v>
      </c>
      <c r="J700" s="23" t="str">
        <f t="shared" ca="1" si="705"/>
        <v xml:space="preserve"> </v>
      </c>
      <c r="K700" s="23" t="str">
        <f t="shared" ca="1" si="705"/>
        <v xml:space="preserve"> </v>
      </c>
      <c r="L700" s="23"/>
      <c r="M700" s="25"/>
      <c r="O700" s="16"/>
      <c r="P700" s="16"/>
      <c r="R700" s="30"/>
      <c r="S700" s="30"/>
      <c r="T700" s="30"/>
      <c r="U700" s="30"/>
      <c r="V700" s="30"/>
      <c r="W700" s="30"/>
      <c r="X700" s="30"/>
      <c r="Y700" s="30"/>
      <c r="Z700" s="30"/>
      <c r="AA700" s="30"/>
      <c r="AB700" s="30"/>
      <c r="AD700" s="31" t="str">
        <f t="shared" ca="1" si="698"/>
        <v/>
      </c>
      <c r="AE700" s="31" t="str">
        <f t="shared" ca="1" si="698"/>
        <v/>
      </c>
      <c r="AF700" s="31" t="str">
        <f t="shared" ca="1" si="698"/>
        <v>Сб 28.11.20 11.20 П-407</v>
      </c>
      <c r="AG700" s="31" t="str">
        <f t="shared" ca="1" si="698"/>
        <v/>
      </c>
      <c r="AH700" s="31" t="str">
        <f t="shared" ca="1" si="698"/>
        <v>Сб 28.11.20 13.30 П-109</v>
      </c>
      <c r="AI700" s="31" t="str">
        <f t="shared" ca="1" si="698"/>
        <v/>
      </c>
      <c r="AJ700" s="31" t="str">
        <f t="shared" ca="1" si="698"/>
        <v/>
      </c>
      <c r="AK700" s="31" t="e">
        <f>IF(#REF!=" ","",IF(#REF!="","",CONCATENATE($C700," ",#REF!," ",MID(#REF!,10,5))))</f>
        <v>#REF!</v>
      </c>
      <c r="AL700" s="31" t="str">
        <f t="shared" ca="1" si="646"/>
        <v/>
      </c>
      <c r="AM700" s="31" t="str">
        <f t="shared" si="646"/>
        <v/>
      </c>
      <c r="AN700" s="32" t="str">
        <f t="shared" ca="1" si="644"/>
        <v>Шагланов</v>
      </c>
      <c r="AO700" s="32" t="str">
        <f t="shared" ca="1" si="699"/>
        <v/>
      </c>
      <c r="AP700" s="32" t="str">
        <f t="shared" ca="1" si="699"/>
        <v/>
      </c>
      <c r="AQ700" s="32" t="str">
        <f t="shared" ca="1" si="699"/>
        <v>Сб 28.11.20 11.20 П-407 Шагланов</v>
      </c>
      <c r="AR700" s="32" t="str">
        <f t="shared" ca="1" si="699"/>
        <v/>
      </c>
      <c r="AS700" s="32" t="str">
        <f t="shared" ca="1" si="699"/>
        <v>Сб 28.11.20 13.30 П-109 Шагланов</v>
      </c>
      <c r="AT700" s="32" t="str">
        <f t="shared" ca="1" si="695"/>
        <v/>
      </c>
      <c r="AU700" s="32" t="str">
        <f t="shared" ca="1" si="695"/>
        <v/>
      </c>
      <c r="AV700" s="32" t="e">
        <f t="shared" si="695"/>
        <v>#REF!</v>
      </c>
      <c r="AW700" s="32" t="str">
        <f t="shared" ca="1" si="695"/>
        <v/>
      </c>
      <c r="AX700" s="32" t="str">
        <f t="shared" si="695"/>
        <v/>
      </c>
      <c r="AZ700" s="17" t="str">
        <f t="shared" ca="1" si="700"/>
        <v/>
      </c>
      <c r="BA700" s="17" t="str">
        <f t="shared" ca="1" si="700"/>
        <v/>
      </c>
      <c r="BB700" s="17">
        <f t="shared" ca="1" si="700"/>
        <v>700</v>
      </c>
      <c r="BC700" s="17" t="str">
        <f t="shared" ca="1" si="700"/>
        <v/>
      </c>
      <c r="BD700" s="17">
        <f t="shared" ca="1" si="700"/>
        <v>700</v>
      </c>
      <c r="BE700" s="17" t="str">
        <f t="shared" ca="1" si="696"/>
        <v/>
      </c>
      <c r="BF700" s="17" t="str">
        <f t="shared" ca="1" si="696"/>
        <v/>
      </c>
      <c r="BG700" s="17" t="e">
        <f t="shared" si="696"/>
        <v>#REF!</v>
      </c>
      <c r="BH700" s="17" t="str">
        <f t="shared" ca="1" si="696"/>
        <v/>
      </c>
      <c r="BI700" s="17" t="str">
        <f t="shared" si="696"/>
        <v/>
      </c>
    </row>
    <row r="701" spans="1:61" s="13" customFormat="1" ht="23.25" customHeight="1" x14ac:dyDescent="0.2">
      <c r="A701" s="1">
        <f ca="1">IF(COUNTIF($D701:$L701," ")=10,"",IF(VLOOKUP(MAX($A$1:A700),$A$1:C700,3,FALSE)=0,"",MAX($A$1:A700)+1))</f>
        <v>701</v>
      </c>
      <c r="B701" s="13" t="str">
        <f>$B694</f>
        <v>Шагланов А.Н.</v>
      </c>
      <c r="C701" s="2" t="str">
        <f ca="1">IF($B701="","",$R$8)</f>
        <v>Вс 29.11.20</v>
      </c>
      <c r="D701" s="23" t="str">
        <f t="shared" ref="D701:K701" ca="1" si="706">IF($B701&gt;"",IF(ISERROR(SEARCH($B701,S$8))," ",MID(S$8,FIND("%курс ",S$8,FIND($B701,S$8))+6,7)&amp;"
("&amp;MID(S$8,FIND("ауд.",S$8,FIND($B701,S$8))+4,FIND("№",S$8,FIND("ауд.",S$8,FIND($B701,S$8)))-(FIND("ауд.",S$8,FIND($B701,S$8))+4))&amp;")"),"")</f>
        <v xml:space="preserve"> </v>
      </c>
      <c r="E701" s="23" t="str">
        <f t="shared" ca="1" si="706"/>
        <v xml:space="preserve"> </v>
      </c>
      <c r="F701" s="23" t="str">
        <f t="shared" ca="1" si="706"/>
        <v xml:space="preserve"> </v>
      </c>
      <c r="G701" s="23" t="str">
        <f t="shared" ca="1" si="706"/>
        <v xml:space="preserve"> </v>
      </c>
      <c r="H701" s="23" t="str">
        <f t="shared" ca="1" si="706"/>
        <v xml:space="preserve"> </v>
      </c>
      <c r="I701" s="23" t="str">
        <f t="shared" ca="1" si="706"/>
        <v xml:space="preserve"> </v>
      </c>
      <c r="J701" s="23" t="str">
        <f t="shared" ca="1" si="706"/>
        <v xml:space="preserve"> </v>
      </c>
      <c r="K701" s="23" t="str">
        <f t="shared" ca="1" si="706"/>
        <v xml:space="preserve"> </v>
      </c>
      <c r="L701" s="23"/>
      <c r="M701" s="25"/>
      <c r="O701" s="16"/>
      <c r="P701" s="16"/>
      <c r="R701" s="30"/>
      <c r="S701" s="30"/>
      <c r="T701" s="30"/>
      <c r="U701" s="30"/>
      <c r="V701" s="30"/>
      <c r="W701" s="30"/>
      <c r="X701" s="30"/>
      <c r="Y701" s="30"/>
      <c r="Z701" s="30"/>
      <c r="AA701" s="30"/>
      <c r="AB701" s="30"/>
      <c r="AD701" s="31" t="str">
        <f t="shared" ca="1" si="698"/>
        <v/>
      </c>
      <c r="AE701" s="31" t="str">
        <f t="shared" ca="1" si="698"/>
        <v/>
      </c>
      <c r="AF701" s="31" t="str">
        <f t="shared" ca="1" si="698"/>
        <v/>
      </c>
      <c r="AG701" s="31" t="str">
        <f t="shared" ca="1" si="698"/>
        <v/>
      </c>
      <c r="AH701" s="31" t="str">
        <f t="shared" ca="1" si="698"/>
        <v/>
      </c>
      <c r="AI701" s="31" t="str">
        <f t="shared" ca="1" si="698"/>
        <v/>
      </c>
      <c r="AJ701" s="31" t="str">
        <f t="shared" ca="1" si="698"/>
        <v/>
      </c>
      <c r="AK701" s="31" t="e">
        <f>IF(#REF!=" ","",IF(#REF!="","",CONCATENATE($C701," ",#REF!," ",MID(#REF!,10,5))))</f>
        <v>#REF!</v>
      </c>
      <c r="AL701" s="31" t="str">
        <f t="shared" ca="1" si="646"/>
        <v/>
      </c>
      <c r="AM701" s="31" t="str">
        <f t="shared" si="646"/>
        <v/>
      </c>
      <c r="AN701" s="32" t="str">
        <f t="shared" ca="1" si="644"/>
        <v>Шагланов</v>
      </c>
      <c r="AO701" s="32" t="str">
        <f t="shared" ca="1" si="699"/>
        <v/>
      </c>
      <c r="AP701" s="32" t="str">
        <f t="shared" ca="1" si="699"/>
        <v/>
      </c>
      <c r="AQ701" s="32" t="str">
        <f t="shared" ca="1" si="699"/>
        <v/>
      </c>
      <c r="AR701" s="32" t="str">
        <f t="shared" ca="1" si="699"/>
        <v/>
      </c>
      <c r="AS701" s="32" t="str">
        <f t="shared" ca="1" si="699"/>
        <v/>
      </c>
      <c r="AT701" s="32" t="str">
        <f t="shared" ca="1" si="695"/>
        <v/>
      </c>
      <c r="AU701" s="32" t="str">
        <f t="shared" ca="1" si="695"/>
        <v/>
      </c>
      <c r="AV701" s="32" t="e">
        <f t="shared" si="695"/>
        <v>#REF!</v>
      </c>
      <c r="AW701" s="32" t="str">
        <f t="shared" ca="1" si="695"/>
        <v/>
      </c>
      <c r="AX701" s="32" t="str">
        <f t="shared" si="695"/>
        <v/>
      </c>
      <c r="AZ701" s="17" t="str">
        <f t="shared" ca="1" si="700"/>
        <v/>
      </c>
      <c r="BA701" s="17" t="str">
        <f t="shared" ca="1" si="700"/>
        <v/>
      </c>
      <c r="BB701" s="17" t="str">
        <f t="shared" ca="1" si="700"/>
        <v/>
      </c>
      <c r="BC701" s="17" t="str">
        <f t="shared" ca="1" si="700"/>
        <v/>
      </c>
      <c r="BD701" s="17" t="str">
        <f t="shared" ca="1" si="700"/>
        <v/>
      </c>
      <c r="BE701" s="17" t="str">
        <f t="shared" ca="1" si="696"/>
        <v/>
      </c>
      <c r="BF701" s="17" t="str">
        <f t="shared" ca="1" si="696"/>
        <v/>
      </c>
      <c r="BG701" s="17" t="e">
        <f t="shared" si="696"/>
        <v>#REF!</v>
      </c>
      <c r="BH701" s="17" t="str">
        <f t="shared" ca="1" si="696"/>
        <v/>
      </c>
      <c r="BI701" s="17" t="str">
        <f t="shared" si="696"/>
        <v/>
      </c>
    </row>
    <row r="702" spans="1:61" s="13" customFormat="1" ht="23.25" customHeight="1" x14ac:dyDescent="0.2">
      <c r="A702" s="1">
        <f ca="1">IF(COUNTIF($D702:$L702," ")=10,"",IF(VLOOKUP(MAX($A$1:A701),$A$1:C701,3,FALSE)=0,"",MAX($A$1:A701)+1))</f>
        <v>702</v>
      </c>
      <c r="C702" s="2"/>
      <c r="D702" s="23"/>
      <c r="E702" s="23"/>
      <c r="F702" s="23"/>
      <c r="G702" s="35"/>
      <c r="H702" s="23"/>
      <c r="I702" s="23"/>
      <c r="J702" s="23"/>
      <c r="K702" s="23"/>
      <c r="L702" s="23"/>
      <c r="M702" s="25"/>
      <c r="O702" s="16"/>
      <c r="P702" s="16"/>
      <c r="R702" s="30"/>
      <c r="S702" s="30"/>
      <c r="T702" s="30"/>
      <c r="U702" s="30"/>
      <c r="V702" s="30"/>
      <c r="W702" s="30"/>
      <c r="X702" s="30"/>
      <c r="Y702" s="30"/>
      <c r="Z702" s="30"/>
      <c r="AA702" s="30"/>
      <c r="AB702" s="30"/>
      <c r="AD702" s="31"/>
      <c r="AE702" s="31"/>
      <c r="AF702" s="31"/>
      <c r="AG702" s="31"/>
      <c r="AH702" s="31"/>
      <c r="AI702" s="31"/>
      <c r="AJ702" s="31"/>
      <c r="AK702" s="31"/>
      <c r="AL702" s="31"/>
      <c r="AM702" s="31"/>
      <c r="AN702" s="32" t="str">
        <f t="shared" si="644"/>
        <v/>
      </c>
      <c r="AO702" s="32" t="str">
        <f t="shared" si="699"/>
        <v/>
      </c>
      <c r="AP702" s="32" t="str">
        <f t="shared" si="699"/>
        <v/>
      </c>
      <c r="AQ702" s="32" t="str">
        <f t="shared" si="699"/>
        <v/>
      </c>
      <c r="AR702" s="32" t="str">
        <f t="shared" si="699"/>
        <v/>
      </c>
      <c r="AS702" s="32" t="str">
        <f t="shared" si="699"/>
        <v/>
      </c>
      <c r="AT702" s="32" t="str">
        <f t="shared" si="695"/>
        <v/>
      </c>
      <c r="AU702" s="32" t="str">
        <f t="shared" si="695"/>
        <v/>
      </c>
      <c r="AV702" s="32" t="str">
        <f t="shared" si="695"/>
        <v/>
      </c>
      <c r="AW702" s="32" t="str">
        <f t="shared" si="695"/>
        <v/>
      </c>
      <c r="AX702" s="32" t="str">
        <f t="shared" si="695"/>
        <v/>
      </c>
      <c r="AZ702" s="17" t="str">
        <f t="shared" si="700"/>
        <v/>
      </c>
      <c r="BA702" s="17" t="str">
        <f t="shared" si="700"/>
        <v/>
      </c>
      <c r="BB702" s="17" t="str">
        <f t="shared" si="700"/>
        <v/>
      </c>
      <c r="BC702" s="17" t="str">
        <f t="shared" si="700"/>
        <v/>
      </c>
      <c r="BD702" s="17" t="str">
        <f t="shared" si="700"/>
        <v/>
      </c>
      <c r="BE702" s="17" t="str">
        <f t="shared" si="696"/>
        <v/>
      </c>
      <c r="BF702" s="17" t="str">
        <f t="shared" si="696"/>
        <v/>
      </c>
      <c r="BG702" s="17" t="str">
        <f t="shared" si="696"/>
        <v/>
      </c>
      <c r="BH702" s="17" t="str">
        <f t="shared" si="696"/>
        <v/>
      </c>
      <c r="BI702" s="17" t="str">
        <f t="shared" si="696"/>
        <v/>
      </c>
    </row>
    <row r="703" spans="1:61" s="13" customFormat="1" ht="23.25" customHeight="1" x14ac:dyDescent="0.2">
      <c r="A703" s="1">
        <f ca="1">IF(COUNTIF($D704:$L710," ")=70,"",MAX($A$1:A702)+1)</f>
        <v>703</v>
      </c>
      <c r="B703" s="2" t="str">
        <f>IF($C703="","",$C703)</f>
        <v>Шубин С.Б.</v>
      </c>
      <c r="C703" s="3" t="str">
        <f>IF(ISERROR(VLOOKUP((ROW()-1)/9+1,'[1]Преподавательский состав'!$A$2:$B$181,2,FALSE)),"",VLOOKUP((ROW()-1)/9+1,'[1]Преподавательский состав'!$A$2:$B$181,2,FALSE))</f>
        <v>Шубин С.Б.</v>
      </c>
      <c r="D703" s="3" t="str">
        <f>IF($C703="","",T(" 8.00"))</f>
        <v xml:space="preserve"> 8.00</v>
      </c>
      <c r="E703" s="3" t="str">
        <f>IF($C703="","",T(" 9.40"))</f>
        <v xml:space="preserve"> 9.40</v>
      </c>
      <c r="F703" s="3" t="str">
        <f>IF($C703="","",T("11.20"))</f>
        <v>11.20</v>
      </c>
      <c r="G703" s="3" t="str">
        <f>IF($C703="","",T(""))</f>
        <v/>
      </c>
      <c r="H703" s="3" t="str">
        <f>IF($C703="","",T("13.30"))</f>
        <v>13.30</v>
      </c>
      <c r="I703" s="3" t="str">
        <f>IF($C703="","",T("15.10"))</f>
        <v>15.10</v>
      </c>
      <c r="J703" s="3" t="str">
        <f>IF($C703="","",T("17.00"))</f>
        <v>17.00</v>
      </c>
      <c r="K703" s="3" t="str">
        <f>IF($C703="","",T("18.40"))</f>
        <v>18.40</v>
      </c>
      <c r="L703" s="3"/>
      <c r="M703" s="25"/>
      <c r="O703" s="16"/>
      <c r="P703" s="16"/>
      <c r="R703" s="30"/>
      <c r="S703" s="30"/>
      <c r="T703" s="30"/>
      <c r="U703" s="30"/>
      <c r="V703" s="30"/>
      <c r="W703" s="30"/>
      <c r="X703" s="30"/>
      <c r="Y703" s="30"/>
      <c r="Z703" s="30"/>
      <c r="AA703" s="30"/>
      <c r="AB703" s="30"/>
      <c r="AD703" s="31"/>
      <c r="AE703" s="31"/>
      <c r="AF703" s="31"/>
      <c r="AG703" s="31"/>
      <c r="AH703" s="31"/>
      <c r="AI703" s="31"/>
      <c r="AJ703" s="31"/>
      <c r="AK703" s="31"/>
      <c r="AL703" s="31"/>
      <c r="AM703" s="31"/>
      <c r="AN703" s="32" t="str">
        <f t="shared" si="644"/>
        <v/>
      </c>
      <c r="AO703" s="32" t="str">
        <f t="shared" si="699"/>
        <v/>
      </c>
      <c r="AP703" s="32" t="str">
        <f t="shared" si="699"/>
        <v/>
      </c>
      <c r="AQ703" s="32" t="str">
        <f t="shared" si="699"/>
        <v/>
      </c>
      <c r="AR703" s="32" t="str">
        <f t="shared" si="699"/>
        <v/>
      </c>
      <c r="AS703" s="32" t="str">
        <f t="shared" si="699"/>
        <v/>
      </c>
      <c r="AT703" s="32" t="str">
        <f t="shared" si="695"/>
        <v/>
      </c>
      <c r="AU703" s="32" t="str">
        <f t="shared" si="695"/>
        <v/>
      </c>
      <c r="AV703" s="32" t="str">
        <f t="shared" si="695"/>
        <v/>
      </c>
      <c r="AW703" s="32" t="str">
        <f t="shared" si="695"/>
        <v/>
      </c>
      <c r="AX703" s="32" t="str">
        <f t="shared" si="695"/>
        <v/>
      </c>
      <c r="AZ703" s="17" t="str">
        <f t="shared" si="700"/>
        <v/>
      </c>
      <c r="BA703" s="17" t="str">
        <f t="shared" si="700"/>
        <v/>
      </c>
      <c r="BB703" s="17" t="str">
        <f t="shared" si="700"/>
        <v/>
      </c>
      <c r="BC703" s="17" t="str">
        <f t="shared" si="700"/>
        <v/>
      </c>
      <c r="BD703" s="17" t="str">
        <f t="shared" si="700"/>
        <v/>
      </c>
      <c r="BE703" s="17" t="str">
        <f t="shared" si="696"/>
        <v/>
      </c>
      <c r="BF703" s="17" t="str">
        <f t="shared" si="696"/>
        <v/>
      </c>
      <c r="BG703" s="17" t="str">
        <f t="shared" si="696"/>
        <v/>
      </c>
      <c r="BH703" s="17" t="str">
        <f t="shared" si="696"/>
        <v/>
      </c>
      <c r="BI703" s="17" t="str">
        <f t="shared" si="696"/>
        <v/>
      </c>
    </row>
    <row r="704" spans="1:61" s="13" customFormat="1" ht="23.25" customHeight="1" x14ac:dyDescent="0.2">
      <c r="A704" s="1">
        <f ca="1">IF(COUNTIF($D704:$L704," ")=10,"",IF(VLOOKUP(MAX($A$1:A703),$A$1:C703,3,FALSE)=0,"",MAX($A$1:A703)+1))</f>
        <v>704</v>
      </c>
      <c r="B704" s="13" t="str">
        <f>$B703</f>
        <v>Шубин С.Б.</v>
      </c>
      <c r="C704" s="2" t="str">
        <f ca="1">IF($B704="","",$R$2)</f>
        <v>Пн 23.11.20</v>
      </c>
      <c r="D704" s="14" t="str">
        <f t="shared" ref="D704:K704" ca="1" si="707">IF($B704&gt;"",IF(ISERROR(SEARCH($B704,S$2))," ",MID(S$2,FIND("%курс ",S$2,FIND($B704,S$2))+6,7)&amp;"
("&amp;MID(S$2,FIND("ауд.",S$2,FIND($B704,S$2))+4,FIND("№",S$2,FIND("ауд.",S$2,FIND($B704,S$2)))-(FIND("ауд.",S$2,FIND($B704,S$2))+4))&amp;")"),"")</f>
        <v xml:space="preserve"> </v>
      </c>
      <c r="E704" s="14" t="str">
        <f t="shared" ca="1" si="707"/>
        <v xml:space="preserve"> </v>
      </c>
      <c r="F704" s="14" t="str">
        <f t="shared" ca="1" si="707"/>
        <v xml:space="preserve"> </v>
      </c>
      <c r="G704" s="14" t="str">
        <f t="shared" ca="1" si="707"/>
        <v xml:space="preserve"> </v>
      </c>
      <c r="H704" s="14" t="str">
        <f t="shared" ca="1" si="707"/>
        <v xml:space="preserve"> </v>
      </c>
      <c r="I704" s="14" t="str">
        <f t="shared" ca="1" si="707"/>
        <v>П -11-2
(ДОТ)</v>
      </c>
      <c r="J704" s="14" t="str">
        <f t="shared" ca="1" si="707"/>
        <v>П -11-2
(ДОТ)</v>
      </c>
      <c r="K704" s="14" t="str">
        <f t="shared" ca="1" si="707"/>
        <v>П -11-2
(ДОТ)</v>
      </c>
      <c r="L704" s="14"/>
      <c r="M704" s="25"/>
      <c r="O704" s="16"/>
      <c r="P704" s="16"/>
      <c r="R704" s="30"/>
      <c r="S704" s="30"/>
      <c r="T704" s="30"/>
      <c r="U704" s="30"/>
      <c r="V704" s="30"/>
      <c r="W704" s="30"/>
      <c r="X704" s="30"/>
      <c r="Y704" s="30"/>
      <c r="Z704" s="30"/>
      <c r="AA704" s="30"/>
      <c r="AB704" s="30"/>
      <c r="AD704" s="31" t="str">
        <f t="shared" ref="AD704:AJ710" ca="1" si="708">IF(D704=" ","",IF(D704="","",CONCATENATE($C704," ",D$1," ",MID(D704,10,5))))</f>
        <v/>
      </c>
      <c r="AE704" s="31" t="str">
        <f t="shared" ca="1" si="708"/>
        <v/>
      </c>
      <c r="AF704" s="31" t="str">
        <f t="shared" ca="1" si="708"/>
        <v/>
      </c>
      <c r="AG704" s="31" t="str">
        <f t="shared" ca="1" si="708"/>
        <v/>
      </c>
      <c r="AH704" s="31" t="str">
        <f t="shared" ca="1" si="708"/>
        <v/>
      </c>
      <c r="AI704" s="31" t="str">
        <f t="shared" ca="1" si="708"/>
        <v>Пн 23.11.20 15.10 ДОТ)</v>
      </c>
      <c r="AJ704" s="31" t="str">
        <f t="shared" ca="1" si="708"/>
        <v>Пн 23.11.20 17.00 ДОТ)</v>
      </c>
      <c r="AK704" s="31" t="e">
        <f>IF(#REF!=" ","",IF(#REF!="","",CONCATENATE($C704," ",#REF!," ",MID(#REF!,10,5))))</f>
        <v>#REF!</v>
      </c>
      <c r="AL704" s="31" t="str">
        <f t="shared" ca="1" si="646"/>
        <v>Пн 23.11.20 18.40 ДОТ)</v>
      </c>
      <c r="AM704" s="31" t="str">
        <f t="shared" si="646"/>
        <v/>
      </c>
      <c r="AN704" s="32" t="str">
        <f t="shared" ca="1" si="644"/>
        <v>Шубин</v>
      </c>
      <c r="AO704" s="32" t="str">
        <f t="shared" ca="1" si="699"/>
        <v/>
      </c>
      <c r="AP704" s="32" t="str">
        <f t="shared" ca="1" si="699"/>
        <v/>
      </c>
      <c r="AQ704" s="32" t="str">
        <f t="shared" ca="1" si="699"/>
        <v/>
      </c>
      <c r="AR704" s="32" t="str">
        <f t="shared" ca="1" si="699"/>
        <v/>
      </c>
      <c r="AS704" s="32" t="str">
        <f t="shared" ca="1" si="699"/>
        <v/>
      </c>
      <c r="AT704" s="32" t="str">
        <f t="shared" ca="1" si="695"/>
        <v>Пн 23.11.20 15.10 ДОТ) Шубин</v>
      </c>
      <c r="AU704" s="32" t="str">
        <f t="shared" ca="1" si="695"/>
        <v>Пн 23.11.20 17.00 ДОТ) Шубин</v>
      </c>
      <c r="AV704" s="32" t="e">
        <f t="shared" si="695"/>
        <v>#REF!</v>
      </c>
      <c r="AW704" s="32" t="str">
        <f t="shared" ca="1" si="695"/>
        <v>Пн 23.11.20 18.40 ДОТ) Шубин</v>
      </c>
      <c r="AX704" s="32" t="str">
        <f t="shared" si="695"/>
        <v/>
      </c>
      <c r="AZ704" s="17" t="str">
        <f t="shared" ca="1" si="700"/>
        <v/>
      </c>
      <c r="BA704" s="17" t="str">
        <f t="shared" ca="1" si="700"/>
        <v/>
      </c>
      <c r="BB704" s="17" t="str">
        <f t="shared" ca="1" si="700"/>
        <v/>
      </c>
      <c r="BC704" s="17" t="str">
        <f t="shared" ca="1" si="700"/>
        <v/>
      </c>
      <c r="BD704" s="17" t="str">
        <f t="shared" ca="1" si="700"/>
        <v/>
      </c>
      <c r="BE704" s="17">
        <f t="shared" ca="1" si="696"/>
        <v>704</v>
      </c>
      <c r="BF704" s="17">
        <f t="shared" ca="1" si="696"/>
        <v>704</v>
      </c>
      <c r="BG704" s="17" t="e">
        <f t="shared" si="696"/>
        <v>#REF!</v>
      </c>
      <c r="BH704" s="17">
        <f t="shared" ca="1" si="696"/>
        <v>704</v>
      </c>
      <c r="BI704" s="17" t="str">
        <f t="shared" si="696"/>
        <v/>
      </c>
    </row>
    <row r="705" spans="1:61" s="13" customFormat="1" ht="23.25" customHeight="1" x14ac:dyDescent="0.2">
      <c r="A705" s="1">
        <f ca="1">IF(COUNTIF($D705:$L705," ")=10,"",IF(VLOOKUP(MAX($A$1:A704),$A$1:C704,3,FALSE)=0,"",MAX($A$1:A704)+1))</f>
        <v>705</v>
      </c>
      <c r="B705" s="13" t="str">
        <f>$B703</f>
        <v>Шубин С.Б.</v>
      </c>
      <c r="C705" s="2" t="str">
        <f ca="1">IF($B705="","",$R$3)</f>
        <v>Вт 24.11.20</v>
      </c>
      <c r="D705" s="14" t="str">
        <f t="shared" ref="D705:K705" ca="1" si="709">IF($B705&gt;"",IF(ISERROR(SEARCH($B705,S$3))," ",MID(S$3,FIND("%курс ",S$3,FIND($B705,S$3))+6,7)&amp;"
("&amp;MID(S$3,FIND("ауд.",S$3,FIND($B705,S$3))+4,FIND("№",S$3,FIND("ауд.",S$3,FIND($B705,S$3)))-(FIND("ауд.",S$3,FIND($B705,S$3))+4))&amp;")"),"")</f>
        <v xml:space="preserve"> </v>
      </c>
      <c r="E705" s="14" t="str">
        <f t="shared" ca="1" si="709"/>
        <v xml:space="preserve"> </v>
      </c>
      <c r="F705" s="14" t="str">
        <f t="shared" ca="1" si="709"/>
        <v xml:space="preserve"> </v>
      </c>
      <c r="G705" s="14" t="str">
        <f t="shared" ca="1" si="709"/>
        <v xml:space="preserve"> </v>
      </c>
      <c r="H705" s="14" t="str">
        <f t="shared" ca="1" si="709"/>
        <v>П -9 -3
(ДОТ)</v>
      </c>
      <c r="I705" s="14" t="str">
        <f t="shared" ca="1" si="709"/>
        <v>П -9 -3
(ДОТ)</v>
      </c>
      <c r="J705" s="14" t="str">
        <f t="shared" ca="1" si="709"/>
        <v>П -9 -3
(ДОТ)</v>
      </c>
      <c r="K705" s="14" t="str">
        <f t="shared" ca="1" si="709"/>
        <v>П -9 -3
(ДОТ)</v>
      </c>
      <c r="L705" s="14"/>
      <c r="M705" s="25"/>
      <c r="O705" s="16"/>
      <c r="P705" s="16"/>
      <c r="R705" s="30"/>
      <c r="S705" s="30"/>
      <c r="T705" s="30"/>
      <c r="U705" s="30"/>
      <c r="V705" s="30"/>
      <c r="W705" s="30"/>
      <c r="X705" s="30"/>
      <c r="Y705" s="30"/>
      <c r="Z705" s="30"/>
      <c r="AA705" s="30"/>
      <c r="AB705" s="30"/>
      <c r="AD705" s="31" t="str">
        <f t="shared" ca="1" si="708"/>
        <v/>
      </c>
      <c r="AE705" s="31" t="str">
        <f t="shared" ca="1" si="708"/>
        <v/>
      </c>
      <c r="AF705" s="31" t="str">
        <f t="shared" ca="1" si="708"/>
        <v/>
      </c>
      <c r="AG705" s="31" t="str">
        <f t="shared" ca="1" si="708"/>
        <v/>
      </c>
      <c r="AH705" s="31" t="str">
        <f t="shared" ca="1" si="708"/>
        <v>Вт 24.11.20 13.30 ДОТ)</v>
      </c>
      <c r="AI705" s="31" t="str">
        <f t="shared" ca="1" si="708"/>
        <v>Вт 24.11.20 15.10 ДОТ)</v>
      </c>
      <c r="AJ705" s="31" t="str">
        <f t="shared" ca="1" si="708"/>
        <v>Вт 24.11.20 17.00 ДОТ)</v>
      </c>
      <c r="AK705" s="31" t="e">
        <f>IF(#REF!=" ","",IF(#REF!="","",CONCATENATE($C705," ",#REF!," ",MID(#REF!,10,5))))</f>
        <v>#REF!</v>
      </c>
      <c r="AL705" s="31" t="str">
        <f t="shared" ca="1" si="646"/>
        <v>Вт 24.11.20 18.40 ДОТ)</v>
      </c>
      <c r="AM705" s="31" t="str">
        <f t="shared" si="646"/>
        <v/>
      </c>
      <c r="AN705" s="32" t="str">
        <f t="shared" ca="1" si="644"/>
        <v>Шубин</v>
      </c>
      <c r="AO705" s="32" t="str">
        <f t="shared" ca="1" si="699"/>
        <v/>
      </c>
      <c r="AP705" s="32" t="str">
        <f t="shared" ca="1" si="699"/>
        <v/>
      </c>
      <c r="AQ705" s="32" t="str">
        <f t="shared" ca="1" si="699"/>
        <v/>
      </c>
      <c r="AR705" s="32" t="str">
        <f t="shared" ca="1" si="699"/>
        <v/>
      </c>
      <c r="AS705" s="32" t="str">
        <f t="shared" ca="1" si="699"/>
        <v>Вт 24.11.20 13.30 ДОТ) Шубин</v>
      </c>
      <c r="AT705" s="32" t="str">
        <f t="shared" ca="1" si="695"/>
        <v>Вт 24.11.20 15.10 ДОТ) Шубин</v>
      </c>
      <c r="AU705" s="32" t="str">
        <f t="shared" ca="1" si="695"/>
        <v>Вт 24.11.20 17.00 ДОТ) Шубин</v>
      </c>
      <c r="AV705" s="32" t="e">
        <f t="shared" si="695"/>
        <v>#REF!</v>
      </c>
      <c r="AW705" s="32" t="str">
        <f t="shared" ca="1" si="695"/>
        <v>Вт 24.11.20 18.40 ДОТ) Шубин</v>
      </c>
      <c r="AX705" s="32" t="str">
        <f t="shared" si="695"/>
        <v/>
      </c>
      <c r="AZ705" s="17" t="str">
        <f t="shared" ca="1" si="700"/>
        <v/>
      </c>
      <c r="BA705" s="17" t="str">
        <f t="shared" ca="1" si="700"/>
        <v/>
      </c>
      <c r="BB705" s="17" t="str">
        <f t="shared" ca="1" si="700"/>
        <v/>
      </c>
      <c r="BC705" s="17" t="str">
        <f t="shared" ca="1" si="700"/>
        <v/>
      </c>
      <c r="BD705" s="17">
        <f t="shared" ca="1" si="700"/>
        <v>705</v>
      </c>
      <c r="BE705" s="17">
        <f t="shared" ca="1" si="696"/>
        <v>705</v>
      </c>
      <c r="BF705" s="17">
        <f t="shared" ca="1" si="696"/>
        <v>705</v>
      </c>
      <c r="BG705" s="17" t="e">
        <f t="shared" si="696"/>
        <v>#REF!</v>
      </c>
      <c r="BH705" s="17">
        <f t="shared" ca="1" si="696"/>
        <v>705</v>
      </c>
      <c r="BI705" s="17" t="str">
        <f t="shared" si="696"/>
        <v/>
      </c>
    </row>
    <row r="706" spans="1:61" s="13" customFormat="1" ht="23.25" customHeight="1" x14ac:dyDescent="0.2">
      <c r="A706" s="1">
        <f ca="1">IF(COUNTIF($D706:$L706," ")=10,"",IF(VLOOKUP(MAX($A$1:A705),$A$1:C705,3,FALSE)=0,"",MAX($A$1:A705)+1))</f>
        <v>706</v>
      </c>
      <c r="B706" s="13" t="str">
        <f>$B703</f>
        <v>Шубин С.Б.</v>
      </c>
      <c r="C706" s="2" t="str">
        <f ca="1">IF($B706="","",$R$4)</f>
        <v>Ср 25.11.20</v>
      </c>
      <c r="D706" s="14" t="str">
        <f t="shared" ref="D706:K706" ca="1" si="710">IF($B706&gt;"",IF(ISERROR(SEARCH($B706,S$4))," ",MID(S$4,FIND("%курс ",S$4,FIND($B706,S$4))+6,7)&amp;"
("&amp;MID(S$4,FIND("ауд.",S$4,FIND($B706,S$4))+4,FIND("№",S$4,FIND("ауд.",S$4,FIND($B706,S$4)))-(FIND("ауд.",S$4,FIND($B706,S$4))+4))&amp;")"),"")</f>
        <v xml:space="preserve"> </v>
      </c>
      <c r="E706" s="14" t="str">
        <f t="shared" ca="1" si="710"/>
        <v xml:space="preserve"> </v>
      </c>
      <c r="F706" s="14" t="str">
        <f t="shared" ca="1" si="710"/>
        <v xml:space="preserve"> </v>
      </c>
      <c r="G706" s="14" t="str">
        <f t="shared" ca="1" si="710"/>
        <v xml:space="preserve"> </v>
      </c>
      <c r="H706" s="14" t="str">
        <f t="shared" ca="1" si="710"/>
        <v>П -11-2
(ДОТ)</v>
      </c>
      <c r="I706" s="14" t="str">
        <f t="shared" ca="1" si="710"/>
        <v>П -11-2
(ДОТ)</v>
      </c>
      <c r="J706" s="14" t="str">
        <f t="shared" ca="1" si="710"/>
        <v>П -11-2
(ДОТ)</v>
      </c>
      <c r="K706" s="14" t="str">
        <f t="shared" ca="1" si="710"/>
        <v>П -11-2
(ДОТ)</v>
      </c>
      <c r="L706" s="14"/>
      <c r="M706" s="17"/>
      <c r="O706" s="16"/>
      <c r="P706" s="16"/>
      <c r="R706" s="30"/>
      <c r="S706" s="30"/>
      <c r="T706" s="30"/>
      <c r="U706" s="30"/>
      <c r="V706" s="30"/>
      <c r="W706" s="30"/>
      <c r="X706" s="30"/>
      <c r="Y706" s="30"/>
      <c r="Z706" s="30"/>
      <c r="AA706" s="30"/>
      <c r="AB706" s="30"/>
      <c r="AD706" s="31" t="str">
        <f t="shared" ca="1" si="708"/>
        <v/>
      </c>
      <c r="AE706" s="31" t="str">
        <f t="shared" ca="1" si="708"/>
        <v/>
      </c>
      <c r="AF706" s="31" t="str">
        <f t="shared" ca="1" si="708"/>
        <v/>
      </c>
      <c r="AG706" s="31" t="str">
        <f t="shared" ca="1" si="708"/>
        <v/>
      </c>
      <c r="AH706" s="31" t="str">
        <f t="shared" ca="1" si="708"/>
        <v>Ср 25.11.20 13.30 ДОТ)</v>
      </c>
      <c r="AI706" s="31" t="str">
        <f t="shared" ca="1" si="708"/>
        <v>Ср 25.11.20 15.10 ДОТ)</v>
      </c>
      <c r="AJ706" s="31" t="str">
        <f t="shared" ca="1" si="708"/>
        <v>Ср 25.11.20 17.00 ДОТ)</v>
      </c>
      <c r="AK706" s="31" t="e">
        <f>IF(#REF!=" ","",IF(#REF!="","",CONCATENATE($C706," ",#REF!," ",MID(#REF!,10,5))))</f>
        <v>#REF!</v>
      </c>
      <c r="AL706" s="31" t="str">
        <f t="shared" ca="1" si="646"/>
        <v>Ср 25.11.20 18.40 ДОТ)</v>
      </c>
      <c r="AM706" s="31" t="str">
        <f t="shared" si="646"/>
        <v/>
      </c>
      <c r="AN706" s="32" t="str">
        <f t="shared" ref="AN706:AN769" ca="1" si="711">IF(COUNTBLANK(AD706:AM706)=10,"",MID($B706,1,FIND(" ",$B706)-1))</f>
        <v>Шубин</v>
      </c>
      <c r="AO706" s="32" t="str">
        <f t="shared" ca="1" si="699"/>
        <v/>
      </c>
      <c r="AP706" s="32" t="str">
        <f t="shared" ca="1" si="699"/>
        <v/>
      </c>
      <c r="AQ706" s="32" t="str">
        <f t="shared" ca="1" si="699"/>
        <v/>
      </c>
      <c r="AR706" s="32" t="str">
        <f t="shared" ca="1" si="699"/>
        <v/>
      </c>
      <c r="AS706" s="32" t="str">
        <f t="shared" ca="1" si="699"/>
        <v>Ср 25.11.20 13.30 ДОТ) Шубин</v>
      </c>
      <c r="AT706" s="32" t="str">
        <f t="shared" ca="1" si="695"/>
        <v>Ср 25.11.20 15.10 ДОТ) Шубин</v>
      </c>
      <c r="AU706" s="32" t="str">
        <f t="shared" ca="1" si="695"/>
        <v>Ср 25.11.20 17.00 ДОТ) Шубин</v>
      </c>
      <c r="AV706" s="32" t="e">
        <f t="shared" si="695"/>
        <v>#REF!</v>
      </c>
      <c r="AW706" s="32" t="str">
        <f t="shared" ca="1" si="695"/>
        <v>Ср 25.11.20 18.40 ДОТ) Шубин</v>
      </c>
      <c r="AX706" s="32" t="str">
        <f t="shared" si="695"/>
        <v/>
      </c>
      <c r="AZ706" s="17" t="str">
        <f t="shared" ca="1" si="700"/>
        <v/>
      </c>
      <c r="BA706" s="17" t="str">
        <f t="shared" ca="1" si="700"/>
        <v/>
      </c>
      <c r="BB706" s="17" t="str">
        <f t="shared" ca="1" si="700"/>
        <v/>
      </c>
      <c r="BC706" s="17" t="str">
        <f t="shared" ca="1" si="700"/>
        <v/>
      </c>
      <c r="BD706" s="17">
        <f t="shared" ca="1" si="700"/>
        <v>706</v>
      </c>
      <c r="BE706" s="17">
        <f t="shared" ca="1" si="696"/>
        <v>706</v>
      </c>
      <c r="BF706" s="17">
        <f t="shared" ca="1" si="696"/>
        <v>706</v>
      </c>
      <c r="BG706" s="17" t="e">
        <f t="shared" si="696"/>
        <v>#REF!</v>
      </c>
      <c r="BH706" s="17">
        <f t="shared" ca="1" si="696"/>
        <v>706</v>
      </c>
      <c r="BI706" s="17" t="str">
        <f t="shared" si="696"/>
        <v/>
      </c>
    </row>
    <row r="707" spans="1:61" s="13" customFormat="1" ht="23.25" customHeight="1" x14ac:dyDescent="0.2">
      <c r="A707" s="1">
        <f ca="1">IF(COUNTIF($D707:$L707," ")=10,"",IF(VLOOKUP(MAX($A$1:A706),$A$1:C706,3,FALSE)=0,"",MAX($A$1:A706)+1))</f>
        <v>707</v>
      </c>
      <c r="B707" s="13" t="str">
        <f>$B703</f>
        <v>Шубин С.Б.</v>
      </c>
      <c r="C707" s="2" t="str">
        <f ca="1">IF($B707="","",$R$5)</f>
        <v>Чт 26.11.20</v>
      </c>
      <c r="D707" s="23" t="str">
        <f t="shared" ref="D707:K707" ca="1" si="712">IF($B707&gt;"",IF(ISERROR(SEARCH($B707,S$5))," ",MID(S$5,FIND("%курс ",S$5,FIND($B707,S$5))+6,7)&amp;"
("&amp;MID(S$5,FIND("ауд.",S$5,FIND($B707,S$5))+4,FIND("№",S$5,FIND("ауд.",S$5,FIND($B707,S$5)))-(FIND("ауд.",S$5,FIND($B707,S$5))+4))&amp;")"),"")</f>
        <v xml:space="preserve"> </v>
      </c>
      <c r="E707" s="23" t="str">
        <f t="shared" ca="1" si="712"/>
        <v xml:space="preserve"> </v>
      </c>
      <c r="F707" s="23" t="str">
        <f t="shared" ca="1" si="712"/>
        <v xml:space="preserve"> </v>
      </c>
      <c r="G707" s="23" t="str">
        <f t="shared" ca="1" si="712"/>
        <v xml:space="preserve"> </v>
      </c>
      <c r="H707" s="23" t="str">
        <f t="shared" ca="1" si="712"/>
        <v>П -11-2
(ДОТ)</v>
      </c>
      <c r="I707" s="23" t="str">
        <f t="shared" ca="1" si="712"/>
        <v>П -11-2
(ДОТ)</v>
      </c>
      <c r="J707" s="23" t="str">
        <f t="shared" ca="1" si="712"/>
        <v>П -9 -3
(ДОТ)</v>
      </c>
      <c r="K707" s="23" t="str">
        <f t="shared" ca="1" si="712"/>
        <v>П -9 -3
(ДОТ)</v>
      </c>
      <c r="L707" s="23"/>
      <c r="M707" s="25"/>
      <c r="O707" s="16"/>
      <c r="P707" s="16"/>
      <c r="R707" s="30"/>
      <c r="S707" s="30"/>
      <c r="T707" s="30"/>
      <c r="U707" s="30"/>
      <c r="V707" s="30"/>
      <c r="W707" s="30"/>
      <c r="X707" s="30"/>
      <c r="Y707" s="30"/>
      <c r="Z707" s="30"/>
      <c r="AA707" s="30"/>
      <c r="AB707" s="30"/>
      <c r="AD707" s="31" t="str">
        <f t="shared" ca="1" si="708"/>
        <v/>
      </c>
      <c r="AE707" s="31" t="str">
        <f t="shared" ca="1" si="708"/>
        <v/>
      </c>
      <c r="AF707" s="31" t="str">
        <f t="shared" ca="1" si="708"/>
        <v/>
      </c>
      <c r="AG707" s="31" t="str">
        <f t="shared" ca="1" si="708"/>
        <v/>
      </c>
      <c r="AH707" s="31" t="str">
        <f t="shared" ca="1" si="708"/>
        <v>Чт 26.11.20 13.30 ДОТ)</v>
      </c>
      <c r="AI707" s="31" t="str">
        <f t="shared" ca="1" si="708"/>
        <v>Чт 26.11.20 15.10 ДОТ)</v>
      </c>
      <c r="AJ707" s="31" t="str">
        <f t="shared" ca="1" si="708"/>
        <v>Чт 26.11.20 17.00 ДОТ)</v>
      </c>
      <c r="AK707" s="31" t="e">
        <f>IF(#REF!=" ","",IF(#REF!="","",CONCATENATE($C707," ",#REF!," ",MID(#REF!,10,5))))</f>
        <v>#REF!</v>
      </c>
      <c r="AL707" s="31" t="str">
        <f t="shared" ref="AL707:AM770" ca="1" si="713">IF(K707=" ","",IF(K707="","",CONCATENATE($C707," ",K$1," ",MID(K707,10,5))))</f>
        <v>Чт 26.11.20 18.40 ДОТ)</v>
      </c>
      <c r="AM707" s="31" t="str">
        <f t="shared" si="713"/>
        <v/>
      </c>
      <c r="AN707" s="32" t="str">
        <f t="shared" ca="1" si="711"/>
        <v>Шубин</v>
      </c>
      <c r="AO707" s="32" t="str">
        <f t="shared" ca="1" si="699"/>
        <v/>
      </c>
      <c r="AP707" s="32" t="str">
        <f t="shared" ca="1" si="699"/>
        <v/>
      </c>
      <c r="AQ707" s="32" t="str">
        <f t="shared" ca="1" si="699"/>
        <v/>
      </c>
      <c r="AR707" s="32" t="str">
        <f t="shared" ca="1" si="699"/>
        <v/>
      </c>
      <c r="AS707" s="32" t="str">
        <f t="shared" ca="1" si="699"/>
        <v>Чт 26.11.20 13.30 ДОТ) Шубин</v>
      </c>
      <c r="AT707" s="32" t="str">
        <f t="shared" ca="1" si="695"/>
        <v>Чт 26.11.20 15.10 ДОТ) Шубин</v>
      </c>
      <c r="AU707" s="32" t="str">
        <f t="shared" ca="1" si="695"/>
        <v>Чт 26.11.20 17.00 ДОТ) Шубин</v>
      </c>
      <c r="AV707" s="32" t="e">
        <f t="shared" si="695"/>
        <v>#REF!</v>
      </c>
      <c r="AW707" s="32" t="str">
        <f t="shared" ca="1" si="695"/>
        <v>Чт 26.11.20 18.40 ДОТ) Шубин</v>
      </c>
      <c r="AX707" s="32" t="str">
        <f t="shared" si="695"/>
        <v/>
      </c>
      <c r="AZ707" s="17" t="str">
        <f t="shared" ca="1" si="700"/>
        <v/>
      </c>
      <c r="BA707" s="17" t="str">
        <f t="shared" ca="1" si="700"/>
        <v/>
      </c>
      <c r="BB707" s="17" t="str">
        <f t="shared" ca="1" si="700"/>
        <v/>
      </c>
      <c r="BC707" s="17" t="str">
        <f t="shared" ca="1" si="700"/>
        <v/>
      </c>
      <c r="BD707" s="17">
        <f t="shared" ca="1" si="700"/>
        <v>707</v>
      </c>
      <c r="BE707" s="17">
        <f t="shared" ca="1" si="696"/>
        <v>707</v>
      </c>
      <c r="BF707" s="17">
        <f t="shared" ca="1" si="696"/>
        <v>707</v>
      </c>
      <c r="BG707" s="17" t="e">
        <f t="shared" si="696"/>
        <v>#REF!</v>
      </c>
      <c r="BH707" s="17">
        <f t="shared" ca="1" si="696"/>
        <v>707</v>
      </c>
      <c r="BI707" s="17" t="str">
        <f t="shared" si="696"/>
        <v/>
      </c>
    </row>
    <row r="708" spans="1:61" s="13" customFormat="1" ht="23.25" customHeight="1" x14ac:dyDescent="0.2">
      <c r="A708" s="1">
        <f ca="1">IF(COUNTIF($D708:$L708," ")=10,"",IF(VLOOKUP(MAX($A$1:A707),$A$1:C707,3,FALSE)=0,"",MAX($A$1:A707)+1))</f>
        <v>708</v>
      </c>
      <c r="B708" s="13" t="str">
        <f>$B703</f>
        <v>Шубин С.Б.</v>
      </c>
      <c r="C708" s="2" t="str">
        <f ca="1">IF($B708="","",$R$6)</f>
        <v>Пт 27.11.20</v>
      </c>
      <c r="D708" s="23" t="str">
        <f t="shared" ref="D708:K708" ca="1" si="714">IF($B708&gt;"",IF(ISERROR(SEARCH($B708,S$6))," ",MID(S$6,FIND("%курс ",S$6,FIND($B708,S$6))+6,7)&amp;"
("&amp;MID(S$6,FIND("ауд.",S$6,FIND($B708,S$6))+4,FIND("№",S$6,FIND("ауд.",S$6,FIND($B708,S$6)))-(FIND("ауд.",S$6,FIND($B708,S$6))+4))&amp;")"),"")</f>
        <v xml:space="preserve"> </v>
      </c>
      <c r="E708" s="23" t="str">
        <f t="shared" ca="1" si="714"/>
        <v>СА -9-3
(ДОТ)</v>
      </c>
      <c r="F708" s="23" t="str">
        <f t="shared" ca="1" si="714"/>
        <v xml:space="preserve"> </v>
      </c>
      <c r="G708" s="23" t="str">
        <f t="shared" ca="1" si="714"/>
        <v xml:space="preserve"> </v>
      </c>
      <c r="H708" s="23" t="str">
        <f t="shared" ca="1" si="714"/>
        <v xml:space="preserve"> </v>
      </c>
      <c r="I708" s="23" t="str">
        <f t="shared" ca="1" si="714"/>
        <v xml:space="preserve"> </v>
      </c>
      <c r="J708" s="23" t="str">
        <f t="shared" ca="1" si="714"/>
        <v xml:space="preserve"> </v>
      </c>
      <c r="K708" s="23" t="str">
        <f t="shared" ca="1" si="714"/>
        <v xml:space="preserve"> </v>
      </c>
      <c r="L708" s="23"/>
      <c r="M708" s="25"/>
      <c r="O708" s="16"/>
      <c r="P708" s="16"/>
      <c r="R708" s="30"/>
      <c r="S708" s="30"/>
      <c r="T708" s="30"/>
      <c r="U708" s="30"/>
      <c r="V708" s="30"/>
      <c r="W708" s="30"/>
      <c r="X708" s="30"/>
      <c r="Y708" s="30"/>
      <c r="Z708" s="30"/>
      <c r="AA708" s="30"/>
      <c r="AB708" s="30"/>
      <c r="AD708" s="31" t="str">
        <f t="shared" ca="1" si="708"/>
        <v/>
      </c>
      <c r="AE708" s="31" t="str">
        <f t="shared" ca="1" si="708"/>
        <v>Пт 27.11.20  9.40 ДОТ)</v>
      </c>
      <c r="AF708" s="31" t="str">
        <f t="shared" ca="1" si="708"/>
        <v/>
      </c>
      <c r="AG708" s="31" t="str">
        <f t="shared" ca="1" si="708"/>
        <v/>
      </c>
      <c r="AH708" s="31" t="str">
        <f t="shared" ca="1" si="708"/>
        <v/>
      </c>
      <c r="AI708" s="31" t="str">
        <f t="shared" ca="1" si="708"/>
        <v/>
      </c>
      <c r="AJ708" s="31" t="str">
        <f t="shared" ca="1" si="708"/>
        <v/>
      </c>
      <c r="AK708" s="31" t="e">
        <f>IF(#REF!=" ","",IF(#REF!="","",CONCATENATE($C708," ",#REF!," ",MID(#REF!,10,5))))</f>
        <v>#REF!</v>
      </c>
      <c r="AL708" s="31" t="str">
        <f t="shared" ca="1" si="713"/>
        <v/>
      </c>
      <c r="AM708" s="31" t="str">
        <f t="shared" si="713"/>
        <v/>
      </c>
      <c r="AN708" s="32" t="str">
        <f t="shared" ca="1" si="711"/>
        <v>Шубин</v>
      </c>
      <c r="AO708" s="32" t="str">
        <f t="shared" ca="1" si="699"/>
        <v/>
      </c>
      <c r="AP708" s="32" t="str">
        <f t="shared" ca="1" si="699"/>
        <v>Пт 27.11.20  9.40 ДОТ) Шубин</v>
      </c>
      <c r="AQ708" s="32" t="str">
        <f t="shared" ca="1" si="699"/>
        <v/>
      </c>
      <c r="AR708" s="32" t="str">
        <f t="shared" ca="1" si="699"/>
        <v/>
      </c>
      <c r="AS708" s="32" t="str">
        <f t="shared" ca="1" si="699"/>
        <v/>
      </c>
      <c r="AT708" s="32" t="str">
        <f t="shared" ca="1" si="695"/>
        <v/>
      </c>
      <c r="AU708" s="32" t="str">
        <f t="shared" ca="1" si="695"/>
        <v/>
      </c>
      <c r="AV708" s="32" t="e">
        <f t="shared" si="695"/>
        <v>#REF!</v>
      </c>
      <c r="AW708" s="32" t="str">
        <f t="shared" ca="1" si="695"/>
        <v/>
      </c>
      <c r="AX708" s="32" t="str">
        <f t="shared" si="695"/>
        <v/>
      </c>
      <c r="AZ708" s="17" t="str">
        <f t="shared" ca="1" si="700"/>
        <v/>
      </c>
      <c r="BA708" s="17">
        <f t="shared" ca="1" si="700"/>
        <v>708</v>
      </c>
      <c r="BB708" s="17" t="str">
        <f t="shared" ca="1" si="700"/>
        <v/>
      </c>
      <c r="BC708" s="17" t="str">
        <f t="shared" ca="1" si="700"/>
        <v/>
      </c>
      <c r="BD708" s="17" t="str">
        <f t="shared" ca="1" si="700"/>
        <v/>
      </c>
      <c r="BE708" s="17" t="str">
        <f t="shared" ca="1" si="696"/>
        <v/>
      </c>
      <c r="BF708" s="17" t="str">
        <f t="shared" ca="1" si="696"/>
        <v/>
      </c>
      <c r="BG708" s="17" t="e">
        <f t="shared" si="696"/>
        <v>#REF!</v>
      </c>
      <c r="BH708" s="17" t="str">
        <f t="shared" ca="1" si="696"/>
        <v/>
      </c>
      <c r="BI708" s="17" t="str">
        <f t="shared" si="696"/>
        <v/>
      </c>
    </row>
    <row r="709" spans="1:61" s="13" customFormat="1" ht="23.25" customHeight="1" x14ac:dyDescent="0.2">
      <c r="A709" s="1">
        <f ca="1">IF(COUNTIF($D709:$L709," ")=10,"",IF(VLOOKUP(MAX($A$1:A708),$A$1:C708,3,FALSE)=0,"",MAX($A$1:A708)+1))</f>
        <v>709</v>
      </c>
      <c r="B709" s="13" t="str">
        <f>$B703</f>
        <v>Шубин С.Б.</v>
      </c>
      <c r="C709" s="2" t="str">
        <f ca="1">IF($B709="","",$R$7)</f>
        <v>Сб 28.11.20</v>
      </c>
      <c r="D709" s="23" t="str">
        <f t="shared" ref="D709:K709" ca="1" si="715">IF($B709&gt;"",IF(ISERROR(SEARCH($B709,S$7))," ",MID(S$7,FIND("%курс ",S$7,FIND($B709,S$7))+6,7)&amp;"
("&amp;MID(S$7,FIND("ауд.",S$7,FIND($B709,S$7))+4,FIND("№",S$7,FIND("ауд.",S$7,FIND($B709,S$7)))-(FIND("ауд.",S$7,FIND($B709,S$7))+4))&amp;")"),"")</f>
        <v xml:space="preserve"> </v>
      </c>
      <c r="E709" s="23" t="str">
        <f t="shared" ca="1" si="715"/>
        <v xml:space="preserve"> </v>
      </c>
      <c r="F709" s="23" t="str">
        <f t="shared" ca="1" si="715"/>
        <v>П -11-2
(ДОТ)</v>
      </c>
      <c r="G709" s="23" t="str">
        <f t="shared" ca="1" si="715"/>
        <v xml:space="preserve"> </v>
      </c>
      <c r="H709" s="23" t="str">
        <f t="shared" ca="1" si="715"/>
        <v>П -11-2
(ДОТ)</v>
      </c>
      <c r="I709" s="23" t="str">
        <f t="shared" ca="1" si="715"/>
        <v xml:space="preserve"> </v>
      </c>
      <c r="J709" s="23" t="str">
        <f t="shared" ca="1" si="715"/>
        <v xml:space="preserve"> </v>
      </c>
      <c r="K709" s="23" t="str">
        <f t="shared" ca="1" si="715"/>
        <v xml:space="preserve"> </v>
      </c>
      <c r="L709" s="23"/>
      <c r="M709" s="25"/>
      <c r="O709" s="16"/>
      <c r="P709" s="16"/>
      <c r="R709" s="30"/>
      <c r="S709" s="30"/>
      <c r="T709" s="30"/>
      <c r="U709" s="30"/>
      <c r="V709" s="30"/>
      <c r="W709" s="30"/>
      <c r="X709" s="30"/>
      <c r="Y709" s="30"/>
      <c r="Z709" s="30"/>
      <c r="AA709" s="30"/>
      <c r="AB709" s="30"/>
      <c r="AD709" s="31" t="str">
        <f t="shared" ca="1" si="708"/>
        <v/>
      </c>
      <c r="AE709" s="31" t="str">
        <f t="shared" ca="1" si="708"/>
        <v/>
      </c>
      <c r="AF709" s="31" t="str">
        <f t="shared" ca="1" si="708"/>
        <v>Сб 28.11.20 11.20 ДОТ)</v>
      </c>
      <c r="AG709" s="31" t="str">
        <f t="shared" ca="1" si="708"/>
        <v/>
      </c>
      <c r="AH709" s="31" t="str">
        <f t="shared" ca="1" si="708"/>
        <v>Сб 28.11.20 13.30 ДОТ)</v>
      </c>
      <c r="AI709" s="31" t="str">
        <f t="shared" ca="1" si="708"/>
        <v/>
      </c>
      <c r="AJ709" s="31" t="str">
        <f t="shared" ca="1" si="708"/>
        <v/>
      </c>
      <c r="AK709" s="31" t="e">
        <f>IF(#REF!=" ","",IF(#REF!="","",CONCATENATE($C709," ",#REF!," ",MID(#REF!,10,5))))</f>
        <v>#REF!</v>
      </c>
      <c r="AL709" s="31" t="str">
        <f t="shared" ca="1" si="713"/>
        <v/>
      </c>
      <c r="AM709" s="31" t="str">
        <f t="shared" si="713"/>
        <v/>
      </c>
      <c r="AN709" s="32" t="str">
        <f t="shared" ca="1" si="711"/>
        <v>Шубин</v>
      </c>
      <c r="AO709" s="32" t="str">
        <f t="shared" ca="1" si="699"/>
        <v/>
      </c>
      <c r="AP709" s="32" t="str">
        <f t="shared" ca="1" si="699"/>
        <v/>
      </c>
      <c r="AQ709" s="32" t="str">
        <f t="shared" ca="1" si="699"/>
        <v>Сб 28.11.20 11.20 ДОТ) Шубин</v>
      </c>
      <c r="AR709" s="32" t="str">
        <f t="shared" ca="1" si="699"/>
        <v/>
      </c>
      <c r="AS709" s="32" t="str">
        <f t="shared" ca="1" si="699"/>
        <v>Сб 28.11.20 13.30 ДОТ) Шубин</v>
      </c>
      <c r="AT709" s="32" t="str">
        <f t="shared" ca="1" si="695"/>
        <v/>
      </c>
      <c r="AU709" s="32" t="str">
        <f t="shared" ca="1" si="695"/>
        <v/>
      </c>
      <c r="AV709" s="32" t="e">
        <f t="shared" si="695"/>
        <v>#REF!</v>
      </c>
      <c r="AW709" s="32" t="str">
        <f t="shared" ca="1" si="695"/>
        <v/>
      </c>
      <c r="AX709" s="32" t="str">
        <f t="shared" si="695"/>
        <v/>
      </c>
      <c r="AZ709" s="17" t="str">
        <f t="shared" ca="1" si="700"/>
        <v/>
      </c>
      <c r="BA709" s="17" t="str">
        <f t="shared" ca="1" si="700"/>
        <v/>
      </c>
      <c r="BB709" s="17">
        <f t="shared" ca="1" si="700"/>
        <v>709</v>
      </c>
      <c r="BC709" s="17" t="str">
        <f t="shared" ca="1" si="700"/>
        <v/>
      </c>
      <c r="BD709" s="17">
        <f t="shared" ca="1" si="700"/>
        <v>709</v>
      </c>
      <c r="BE709" s="17" t="str">
        <f t="shared" ca="1" si="696"/>
        <v/>
      </c>
      <c r="BF709" s="17" t="str">
        <f t="shared" ca="1" si="696"/>
        <v/>
      </c>
      <c r="BG709" s="17" t="e">
        <f t="shared" si="696"/>
        <v>#REF!</v>
      </c>
      <c r="BH709" s="17" t="str">
        <f t="shared" ca="1" si="696"/>
        <v/>
      </c>
      <c r="BI709" s="17" t="str">
        <f t="shared" si="696"/>
        <v/>
      </c>
    </row>
    <row r="710" spans="1:61" s="13" customFormat="1" ht="23.25" customHeight="1" x14ac:dyDescent="0.2">
      <c r="A710" s="1">
        <f ca="1">IF(COUNTIF($D710:$L710," ")=10,"",IF(VLOOKUP(MAX($A$1:A709),$A$1:C709,3,FALSE)=0,"",MAX($A$1:A709)+1))</f>
        <v>710</v>
      </c>
      <c r="B710" s="13" t="str">
        <f>$B703</f>
        <v>Шубин С.Б.</v>
      </c>
      <c r="C710" s="2" t="str">
        <f ca="1">IF($B710="","",$R$8)</f>
        <v>Вс 29.11.20</v>
      </c>
      <c r="D710" s="23" t="str">
        <f t="shared" ref="D710:K710" ca="1" si="716">IF($B710&gt;"",IF(ISERROR(SEARCH($B710,S$8))," ",MID(S$8,FIND("%курс ",S$8,FIND($B710,S$8))+6,7)&amp;"
("&amp;MID(S$8,FIND("ауд.",S$8,FIND($B710,S$8))+4,FIND("№",S$8,FIND("ауд.",S$8,FIND($B710,S$8)))-(FIND("ауд.",S$8,FIND($B710,S$8))+4))&amp;")"),"")</f>
        <v xml:space="preserve"> </v>
      </c>
      <c r="E710" s="23" t="str">
        <f t="shared" ca="1" si="716"/>
        <v xml:space="preserve"> </v>
      </c>
      <c r="F710" s="23" t="str">
        <f t="shared" ca="1" si="716"/>
        <v xml:space="preserve"> </v>
      </c>
      <c r="G710" s="23" t="str">
        <f t="shared" ca="1" si="716"/>
        <v xml:space="preserve"> </v>
      </c>
      <c r="H710" s="23" t="str">
        <f t="shared" ca="1" si="716"/>
        <v xml:space="preserve"> </v>
      </c>
      <c r="I710" s="23" t="str">
        <f t="shared" ca="1" si="716"/>
        <v xml:space="preserve"> </v>
      </c>
      <c r="J710" s="23" t="str">
        <f t="shared" ca="1" si="716"/>
        <v xml:space="preserve"> </v>
      </c>
      <c r="K710" s="23" t="str">
        <f t="shared" ca="1" si="716"/>
        <v xml:space="preserve"> </v>
      </c>
      <c r="L710" s="23"/>
      <c r="M710" s="25"/>
      <c r="O710" s="16"/>
      <c r="P710" s="16"/>
      <c r="R710" s="30"/>
      <c r="S710" s="30"/>
      <c r="T710" s="30"/>
      <c r="U710" s="30"/>
      <c r="V710" s="30"/>
      <c r="W710" s="30"/>
      <c r="X710" s="30"/>
      <c r="Y710" s="30"/>
      <c r="Z710" s="30"/>
      <c r="AA710" s="30"/>
      <c r="AB710" s="30"/>
      <c r="AD710" s="31" t="str">
        <f t="shared" ca="1" si="708"/>
        <v/>
      </c>
      <c r="AE710" s="31" t="str">
        <f t="shared" ca="1" si="708"/>
        <v/>
      </c>
      <c r="AF710" s="31" t="str">
        <f t="shared" ca="1" si="708"/>
        <v/>
      </c>
      <c r="AG710" s="31" t="str">
        <f t="shared" ca="1" si="708"/>
        <v/>
      </c>
      <c r="AH710" s="31" t="str">
        <f t="shared" ca="1" si="708"/>
        <v/>
      </c>
      <c r="AI710" s="31" t="str">
        <f t="shared" ca="1" si="708"/>
        <v/>
      </c>
      <c r="AJ710" s="31" t="str">
        <f t="shared" ca="1" si="708"/>
        <v/>
      </c>
      <c r="AK710" s="31" t="e">
        <f>IF(#REF!=" ","",IF(#REF!="","",CONCATENATE($C710," ",#REF!," ",MID(#REF!,10,5))))</f>
        <v>#REF!</v>
      </c>
      <c r="AL710" s="31" t="str">
        <f t="shared" ca="1" si="713"/>
        <v/>
      </c>
      <c r="AM710" s="31" t="str">
        <f t="shared" si="713"/>
        <v/>
      </c>
      <c r="AN710" s="32" t="str">
        <f t="shared" ca="1" si="711"/>
        <v>Шубин</v>
      </c>
      <c r="AO710" s="32" t="str">
        <f t="shared" ca="1" si="699"/>
        <v/>
      </c>
      <c r="AP710" s="32" t="str">
        <f t="shared" ca="1" si="699"/>
        <v/>
      </c>
      <c r="AQ710" s="32" t="str">
        <f t="shared" ca="1" si="699"/>
        <v/>
      </c>
      <c r="AR710" s="32" t="str">
        <f t="shared" ca="1" si="699"/>
        <v/>
      </c>
      <c r="AS710" s="32" t="str">
        <f t="shared" ca="1" si="699"/>
        <v/>
      </c>
      <c r="AT710" s="32" t="str">
        <f t="shared" ca="1" si="695"/>
        <v/>
      </c>
      <c r="AU710" s="32" t="str">
        <f t="shared" ca="1" si="695"/>
        <v/>
      </c>
      <c r="AV710" s="32" t="e">
        <f t="shared" si="695"/>
        <v>#REF!</v>
      </c>
      <c r="AW710" s="32" t="str">
        <f t="shared" ca="1" si="695"/>
        <v/>
      </c>
      <c r="AX710" s="32" t="str">
        <f t="shared" si="695"/>
        <v/>
      </c>
      <c r="AZ710" s="17" t="str">
        <f t="shared" ca="1" si="700"/>
        <v/>
      </c>
      <c r="BA710" s="17" t="str">
        <f t="shared" ca="1" si="700"/>
        <v/>
      </c>
      <c r="BB710" s="17" t="str">
        <f t="shared" ca="1" si="700"/>
        <v/>
      </c>
      <c r="BC710" s="17" t="str">
        <f t="shared" ca="1" si="700"/>
        <v/>
      </c>
      <c r="BD710" s="17" t="str">
        <f t="shared" ca="1" si="700"/>
        <v/>
      </c>
      <c r="BE710" s="17" t="str">
        <f t="shared" ca="1" si="696"/>
        <v/>
      </c>
      <c r="BF710" s="17" t="str">
        <f t="shared" ca="1" si="696"/>
        <v/>
      </c>
      <c r="BG710" s="17" t="e">
        <f t="shared" si="696"/>
        <v>#REF!</v>
      </c>
      <c r="BH710" s="17" t="str">
        <f t="shared" ca="1" si="696"/>
        <v/>
      </c>
      <c r="BI710" s="17" t="str">
        <f t="shared" si="696"/>
        <v/>
      </c>
    </row>
    <row r="711" spans="1:61" s="13" customFormat="1" ht="23.25" customHeight="1" x14ac:dyDescent="0.2">
      <c r="A711" s="1">
        <f ca="1">IF(COUNTIF($D711:$L711," ")=10,"",IF(VLOOKUP(MAX($A$1:A710),$A$1:C710,3,FALSE)=0,"",MAX($A$1:A710)+1))</f>
        <v>711</v>
      </c>
      <c r="C711" s="2"/>
      <c r="D711" s="23"/>
      <c r="E711" s="23"/>
      <c r="F711" s="23"/>
      <c r="G711" s="23"/>
      <c r="H711" s="23"/>
      <c r="I711" s="23"/>
      <c r="J711" s="23"/>
      <c r="K711" s="23"/>
      <c r="L711" s="23"/>
      <c r="M711" s="25"/>
      <c r="O711" s="16"/>
      <c r="P711" s="16"/>
      <c r="R711" s="30"/>
      <c r="S711" s="30"/>
      <c r="T711" s="30"/>
      <c r="U711" s="30"/>
      <c r="V711" s="30"/>
      <c r="W711" s="30"/>
      <c r="X711" s="30"/>
      <c r="Y711" s="30"/>
      <c r="Z711" s="30"/>
      <c r="AA711" s="30"/>
      <c r="AB711" s="30"/>
      <c r="AD711" s="31"/>
      <c r="AE711" s="31"/>
      <c r="AF711" s="31"/>
      <c r="AG711" s="31"/>
      <c r="AH711" s="31"/>
      <c r="AI711" s="31"/>
      <c r="AJ711" s="31"/>
      <c r="AK711" s="31"/>
      <c r="AL711" s="31"/>
      <c r="AM711" s="31"/>
      <c r="AN711" s="32" t="str">
        <f t="shared" si="711"/>
        <v/>
      </c>
      <c r="AO711" s="32" t="str">
        <f t="shared" si="699"/>
        <v/>
      </c>
      <c r="AP711" s="32" t="str">
        <f t="shared" si="699"/>
        <v/>
      </c>
      <c r="AQ711" s="32" t="str">
        <f t="shared" si="699"/>
        <v/>
      </c>
      <c r="AR711" s="32" t="str">
        <f t="shared" si="699"/>
        <v/>
      </c>
      <c r="AS711" s="32" t="str">
        <f t="shared" si="699"/>
        <v/>
      </c>
      <c r="AT711" s="32" t="str">
        <f t="shared" si="695"/>
        <v/>
      </c>
      <c r="AU711" s="32" t="str">
        <f t="shared" si="695"/>
        <v/>
      </c>
      <c r="AV711" s="32" t="str">
        <f t="shared" si="695"/>
        <v/>
      </c>
      <c r="AW711" s="32" t="str">
        <f t="shared" si="695"/>
        <v/>
      </c>
      <c r="AX711" s="32" t="str">
        <f t="shared" si="695"/>
        <v/>
      </c>
      <c r="AZ711" s="17" t="str">
        <f t="shared" si="700"/>
        <v/>
      </c>
      <c r="BA711" s="17" t="str">
        <f t="shared" si="700"/>
        <v/>
      </c>
      <c r="BB711" s="17" t="str">
        <f t="shared" si="700"/>
        <v/>
      </c>
      <c r="BC711" s="17" t="str">
        <f t="shared" si="700"/>
        <v/>
      </c>
      <c r="BD711" s="17" t="str">
        <f t="shared" si="700"/>
        <v/>
      </c>
      <c r="BE711" s="17" t="str">
        <f t="shared" si="696"/>
        <v/>
      </c>
      <c r="BF711" s="17" t="str">
        <f t="shared" si="696"/>
        <v/>
      </c>
      <c r="BG711" s="17" t="str">
        <f t="shared" si="696"/>
        <v/>
      </c>
      <c r="BH711" s="17" t="str">
        <f t="shared" si="696"/>
        <v/>
      </c>
      <c r="BI711" s="17" t="str">
        <f t="shared" si="696"/>
        <v/>
      </c>
    </row>
    <row r="712" spans="1:61" s="13" customFormat="1" ht="23.25" customHeight="1" x14ac:dyDescent="0.2">
      <c r="A712" s="1">
        <f ca="1">IF(COUNTIF($D713:$L719," ")=70,"",MAX($A$1:A711)+1)</f>
        <v>712</v>
      </c>
      <c r="B712" s="2" t="str">
        <f>IF($C712="","",$C712)</f>
        <v>Шультайс О.С.</v>
      </c>
      <c r="C712" s="3" t="str">
        <f>IF(ISERROR(VLOOKUP((ROW()-1)/9+1,'[1]Преподавательский состав'!$A$2:$B$181,2,FALSE)),"",VLOOKUP((ROW()-1)/9+1,'[1]Преподавательский состав'!$A$2:$B$181,2,FALSE))</f>
        <v>Шультайс О.С.</v>
      </c>
      <c r="D712" s="3" t="str">
        <f>IF($C712="","",T(" 8.00"))</f>
        <v xml:space="preserve"> 8.00</v>
      </c>
      <c r="E712" s="3" t="str">
        <f>IF($C712="","",T(" 9.40"))</f>
        <v xml:space="preserve"> 9.40</v>
      </c>
      <c r="F712" s="3" t="str">
        <f>IF($C712="","",T("11.20"))</f>
        <v>11.20</v>
      </c>
      <c r="G712" s="3" t="str">
        <f>IF($C712="","",T(""))</f>
        <v/>
      </c>
      <c r="H712" s="3" t="str">
        <f>IF($C712="","",T("13.30"))</f>
        <v>13.30</v>
      </c>
      <c r="I712" s="3" t="str">
        <f>IF($C712="","",T("15.10"))</f>
        <v>15.10</v>
      </c>
      <c r="J712" s="3" t="str">
        <f>IF($C712="","",T("17.00"))</f>
        <v>17.00</v>
      </c>
      <c r="K712" s="3" t="str">
        <f>IF($C712="","",T("18.40"))</f>
        <v>18.40</v>
      </c>
      <c r="L712" s="3"/>
      <c r="M712" s="25"/>
      <c r="O712" s="16"/>
      <c r="P712" s="16"/>
      <c r="R712" s="30"/>
      <c r="S712" s="30"/>
      <c r="T712" s="30"/>
      <c r="U712" s="30"/>
      <c r="V712" s="30"/>
      <c r="W712" s="30"/>
      <c r="X712" s="30"/>
      <c r="Y712" s="30"/>
      <c r="Z712" s="30"/>
      <c r="AA712" s="30"/>
      <c r="AB712" s="30"/>
      <c r="AD712" s="31"/>
      <c r="AE712" s="31"/>
      <c r="AF712" s="31"/>
      <c r="AG712" s="31"/>
      <c r="AH712" s="31"/>
      <c r="AI712" s="31"/>
      <c r="AJ712" s="31"/>
      <c r="AK712" s="31"/>
      <c r="AL712" s="31"/>
      <c r="AM712" s="31"/>
      <c r="AN712" s="32" t="str">
        <f t="shared" si="711"/>
        <v/>
      </c>
      <c r="AO712" s="32" t="str">
        <f t="shared" si="699"/>
        <v/>
      </c>
      <c r="AP712" s="32" t="str">
        <f t="shared" si="699"/>
        <v/>
      </c>
      <c r="AQ712" s="32" t="str">
        <f t="shared" si="699"/>
        <v/>
      </c>
      <c r="AR712" s="32" t="str">
        <f t="shared" si="699"/>
        <v/>
      </c>
      <c r="AS712" s="32" t="str">
        <f t="shared" si="699"/>
        <v/>
      </c>
      <c r="AT712" s="32" t="str">
        <f t="shared" si="695"/>
        <v/>
      </c>
      <c r="AU712" s="32" t="str">
        <f t="shared" si="695"/>
        <v/>
      </c>
      <c r="AV712" s="32" t="str">
        <f t="shared" si="695"/>
        <v/>
      </c>
      <c r="AW712" s="32" t="str">
        <f t="shared" si="695"/>
        <v/>
      </c>
      <c r="AX712" s="32" t="str">
        <f t="shared" si="695"/>
        <v/>
      </c>
      <c r="AZ712" s="17" t="str">
        <f t="shared" si="700"/>
        <v/>
      </c>
      <c r="BA712" s="17" t="str">
        <f t="shared" si="700"/>
        <v/>
      </c>
      <c r="BB712" s="17" t="str">
        <f t="shared" si="700"/>
        <v/>
      </c>
      <c r="BC712" s="17" t="str">
        <f t="shared" si="700"/>
        <v/>
      </c>
      <c r="BD712" s="17" t="str">
        <f t="shared" si="700"/>
        <v/>
      </c>
      <c r="BE712" s="17" t="str">
        <f t="shared" si="696"/>
        <v/>
      </c>
      <c r="BF712" s="17" t="str">
        <f t="shared" si="696"/>
        <v/>
      </c>
      <c r="BG712" s="17" t="str">
        <f t="shared" si="696"/>
        <v/>
      </c>
      <c r="BH712" s="17" t="str">
        <f t="shared" si="696"/>
        <v/>
      </c>
      <c r="BI712" s="17" t="str">
        <f t="shared" si="696"/>
        <v/>
      </c>
    </row>
    <row r="713" spans="1:61" s="13" customFormat="1" ht="23.25" customHeight="1" x14ac:dyDescent="0.2">
      <c r="A713" s="1">
        <f ca="1">IF(COUNTIF($D713:$L713," ")=10,"",IF(VLOOKUP(MAX($A$1:A712),$A$1:C712,3,FALSE)=0,"",MAX($A$1:A712)+1))</f>
        <v>713</v>
      </c>
      <c r="B713" s="13" t="str">
        <f>$B712</f>
        <v>Шультайс О.С.</v>
      </c>
      <c r="C713" s="2" t="str">
        <f ca="1">IF($B713="","",$R$2)</f>
        <v>Пн 23.11.20</v>
      </c>
      <c r="D713" s="14" t="str">
        <f t="shared" ref="D713:K713" ca="1" si="717">IF($B713&gt;"",IF(ISERROR(SEARCH($B713,S$2))," ",MID(S$2,FIND("%курс ",S$2,FIND($B713,S$2))+6,7)&amp;"
("&amp;MID(S$2,FIND("ауд.",S$2,FIND($B713,S$2))+4,FIND("№",S$2,FIND("ауд.",S$2,FIND($B713,S$2)))-(FIND("ауд.",S$2,FIND($B713,S$2))+4))&amp;")"),"")</f>
        <v xml:space="preserve"> </v>
      </c>
      <c r="E713" s="14" t="str">
        <f t="shared" ca="1" si="717"/>
        <v xml:space="preserve"> </v>
      </c>
      <c r="F713" s="14" t="str">
        <f t="shared" ca="1" si="717"/>
        <v xml:space="preserve"> </v>
      </c>
      <c r="G713" s="14" t="str">
        <f t="shared" ca="1" si="717"/>
        <v xml:space="preserve"> </v>
      </c>
      <c r="H713" s="14" t="str">
        <f t="shared" ca="1" si="717"/>
        <v xml:space="preserve"> </v>
      </c>
      <c r="I713" s="14" t="str">
        <f t="shared" ca="1" si="717"/>
        <v xml:space="preserve"> </v>
      </c>
      <c r="J713" s="14" t="str">
        <f t="shared" ca="1" si="717"/>
        <v xml:space="preserve"> </v>
      </c>
      <c r="K713" s="14" t="str">
        <f t="shared" ca="1" si="717"/>
        <v xml:space="preserve"> </v>
      </c>
      <c r="L713" s="14"/>
      <c r="M713" s="25"/>
      <c r="O713" s="16"/>
      <c r="P713" s="16"/>
      <c r="R713" s="30"/>
      <c r="S713" s="30"/>
      <c r="T713" s="30"/>
      <c r="U713" s="30"/>
      <c r="V713" s="30"/>
      <c r="W713" s="30"/>
      <c r="X713" s="30"/>
      <c r="Y713" s="30"/>
      <c r="Z713" s="30"/>
      <c r="AA713" s="30"/>
      <c r="AB713" s="30"/>
      <c r="AD713" s="31" t="str">
        <f t="shared" ref="AD713:AJ719" ca="1" si="718">IF(D713=" ","",IF(D713="","",CONCATENATE($C713," ",D$1," ",MID(D713,10,5))))</f>
        <v/>
      </c>
      <c r="AE713" s="31" t="str">
        <f t="shared" ca="1" si="718"/>
        <v/>
      </c>
      <c r="AF713" s="31" t="str">
        <f t="shared" ca="1" si="718"/>
        <v/>
      </c>
      <c r="AG713" s="31" t="str">
        <f t="shared" ca="1" si="718"/>
        <v/>
      </c>
      <c r="AH713" s="31" t="str">
        <f t="shared" ca="1" si="718"/>
        <v/>
      </c>
      <c r="AI713" s="31" t="str">
        <f t="shared" ca="1" si="718"/>
        <v/>
      </c>
      <c r="AJ713" s="31" t="str">
        <f t="shared" ca="1" si="718"/>
        <v/>
      </c>
      <c r="AK713" s="31" t="e">
        <f>IF(#REF!=" ","",IF(#REF!="","",CONCATENATE($C713," ",#REF!," ",MID(#REF!,10,5))))</f>
        <v>#REF!</v>
      </c>
      <c r="AL713" s="31" t="str">
        <f t="shared" ca="1" si="713"/>
        <v/>
      </c>
      <c r="AM713" s="31" t="str">
        <f t="shared" si="713"/>
        <v/>
      </c>
      <c r="AN713" s="32" t="str">
        <f t="shared" ca="1" si="711"/>
        <v>Шультайс</v>
      </c>
      <c r="AO713" s="32" t="str">
        <f t="shared" ca="1" si="699"/>
        <v/>
      </c>
      <c r="AP713" s="32" t="str">
        <f t="shared" ca="1" si="699"/>
        <v/>
      </c>
      <c r="AQ713" s="32" t="str">
        <f t="shared" ca="1" si="699"/>
        <v/>
      </c>
      <c r="AR713" s="32" t="str">
        <f t="shared" ca="1" si="699"/>
        <v/>
      </c>
      <c r="AS713" s="32" t="str">
        <f t="shared" ca="1" si="699"/>
        <v/>
      </c>
      <c r="AT713" s="32" t="str">
        <f t="shared" ca="1" si="695"/>
        <v/>
      </c>
      <c r="AU713" s="32" t="str">
        <f t="shared" ca="1" si="695"/>
        <v/>
      </c>
      <c r="AV713" s="32" t="e">
        <f t="shared" si="695"/>
        <v>#REF!</v>
      </c>
      <c r="AW713" s="32" t="str">
        <f t="shared" ca="1" si="695"/>
        <v/>
      </c>
      <c r="AX713" s="32" t="str">
        <f t="shared" si="695"/>
        <v/>
      </c>
      <c r="AZ713" s="17" t="str">
        <f t="shared" ca="1" si="700"/>
        <v/>
      </c>
      <c r="BA713" s="17" t="str">
        <f t="shared" ca="1" si="700"/>
        <v/>
      </c>
      <c r="BB713" s="17" t="str">
        <f t="shared" ca="1" si="700"/>
        <v/>
      </c>
      <c r="BC713" s="17" t="str">
        <f t="shared" ca="1" si="700"/>
        <v/>
      </c>
      <c r="BD713" s="17" t="str">
        <f t="shared" ca="1" si="700"/>
        <v/>
      </c>
      <c r="BE713" s="17" t="str">
        <f t="shared" ca="1" si="696"/>
        <v/>
      </c>
      <c r="BF713" s="17" t="str">
        <f t="shared" ca="1" si="696"/>
        <v/>
      </c>
      <c r="BG713" s="17" t="e">
        <f t="shared" si="696"/>
        <v>#REF!</v>
      </c>
      <c r="BH713" s="17" t="str">
        <f t="shared" ca="1" si="696"/>
        <v/>
      </c>
      <c r="BI713" s="17" t="str">
        <f t="shared" si="696"/>
        <v/>
      </c>
    </row>
    <row r="714" spans="1:61" s="13" customFormat="1" ht="23.25" customHeight="1" x14ac:dyDescent="0.2">
      <c r="A714" s="1">
        <f ca="1">IF(COUNTIF($D714:$L714," ")=10,"",IF(VLOOKUP(MAX($A$1:A713),$A$1:C713,3,FALSE)=0,"",MAX($A$1:A713)+1))</f>
        <v>714</v>
      </c>
      <c r="B714" s="13" t="str">
        <f>$B712</f>
        <v>Шультайс О.С.</v>
      </c>
      <c r="C714" s="2" t="str">
        <f ca="1">IF($B714="","",$R$3)</f>
        <v>Вт 24.11.20</v>
      </c>
      <c r="D714" s="14" t="str">
        <f t="shared" ref="D714:K714" ca="1" si="719">IF($B714&gt;"",IF(ISERROR(SEARCH($B714,S$3))," ",MID(S$3,FIND("%курс ",S$3,FIND($B714,S$3))+6,7)&amp;"
("&amp;MID(S$3,FIND("ауд.",S$3,FIND($B714,S$3))+4,FIND("№",S$3,FIND("ауд.",S$3,FIND($B714,S$3)))-(FIND("ауд.",S$3,FIND($B714,S$3))+4))&amp;")"),"")</f>
        <v xml:space="preserve"> </v>
      </c>
      <c r="E714" s="14" t="str">
        <f t="shared" ca="1" si="719"/>
        <v xml:space="preserve"> </v>
      </c>
      <c r="F714" s="14" t="str">
        <f t="shared" ca="1" si="719"/>
        <v xml:space="preserve"> </v>
      </c>
      <c r="G714" s="14" t="str">
        <f t="shared" ca="1" si="719"/>
        <v xml:space="preserve"> </v>
      </c>
      <c r="H714" s="14" t="str">
        <f t="shared" ca="1" si="719"/>
        <v xml:space="preserve"> </v>
      </c>
      <c r="I714" s="14" t="str">
        <f t="shared" ca="1" si="719"/>
        <v xml:space="preserve"> </v>
      </c>
      <c r="J714" s="14" t="str">
        <f t="shared" ca="1" si="719"/>
        <v xml:space="preserve"> </v>
      </c>
      <c r="K714" s="14" t="str">
        <f t="shared" ca="1" si="719"/>
        <v xml:space="preserve"> </v>
      </c>
      <c r="L714" s="14"/>
      <c r="M714" s="17"/>
      <c r="O714" s="16"/>
      <c r="P714" s="16"/>
      <c r="R714" s="30"/>
      <c r="S714" s="30"/>
      <c r="T714" s="30"/>
      <c r="U714" s="30"/>
      <c r="V714" s="30"/>
      <c r="W714" s="30"/>
      <c r="X714" s="30"/>
      <c r="Y714" s="30"/>
      <c r="Z714" s="30"/>
      <c r="AA714" s="30"/>
      <c r="AB714" s="30"/>
      <c r="AD714" s="31" t="str">
        <f t="shared" ca="1" si="718"/>
        <v/>
      </c>
      <c r="AE714" s="31" t="str">
        <f t="shared" ca="1" si="718"/>
        <v/>
      </c>
      <c r="AF714" s="31" t="str">
        <f t="shared" ca="1" si="718"/>
        <v/>
      </c>
      <c r="AG714" s="31" t="str">
        <f t="shared" ca="1" si="718"/>
        <v/>
      </c>
      <c r="AH714" s="31" t="str">
        <f t="shared" ca="1" si="718"/>
        <v/>
      </c>
      <c r="AI714" s="31" t="str">
        <f t="shared" ca="1" si="718"/>
        <v/>
      </c>
      <c r="AJ714" s="31" t="str">
        <f t="shared" ca="1" si="718"/>
        <v/>
      </c>
      <c r="AK714" s="31" t="e">
        <f>IF(#REF!=" ","",IF(#REF!="","",CONCATENATE($C714," ",#REF!," ",MID(#REF!,10,5))))</f>
        <v>#REF!</v>
      </c>
      <c r="AL714" s="31" t="str">
        <f t="shared" ca="1" si="713"/>
        <v/>
      </c>
      <c r="AM714" s="31" t="str">
        <f t="shared" si="713"/>
        <v/>
      </c>
      <c r="AN714" s="32" t="str">
        <f t="shared" ca="1" si="711"/>
        <v>Шультайс</v>
      </c>
      <c r="AO714" s="32" t="str">
        <f t="shared" ca="1" si="699"/>
        <v/>
      </c>
      <c r="AP714" s="32" t="str">
        <f t="shared" ca="1" si="699"/>
        <v/>
      </c>
      <c r="AQ714" s="32" t="str">
        <f t="shared" ca="1" si="699"/>
        <v/>
      </c>
      <c r="AR714" s="32" t="str">
        <f t="shared" ca="1" si="699"/>
        <v/>
      </c>
      <c r="AS714" s="32" t="str">
        <f t="shared" ca="1" si="699"/>
        <v/>
      </c>
      <c r="AT714" s="32" t="str">
        <f t="shared" ca="1" si="695"/>
        <v/>
      </c>
      <c r="AU714" s="32" t="str">
        <f t="shared" ca="1" si="695"/>
        <v/>
      </c>
      <c r="AV714" s="32" t="e">
        <f t="shared" si="695"/>
        <v>#REF!</v>
      </c>
      <c r="AW714" s="32" t="str">
        <f t="shared" ca="1" si="695"/>
        <v/>
      </c>
      <c r="AX714" s="32" t="str">
        <f t="shared" si="695"/>
        <v/>
      </c>
      <c r="AZ714" s="17" t="str">
        <f t="shared" ca="1" si="700"/>
        <v/>
      </c>
      <c r="BA714" s="17" t="str">
        <f t="shared" ca="1" si="700"/>
        <v/>
      </c>
      <c r="BB714" s="17" t="str">
        <f t="shared" ca="1" si="700"/>
        <v/>
      </c>
      <c r="BC714" s="17" t="str">
        <f t="shared" ca="1" si="700"/>
        <v/>
      </c>
      <c r="BD714" s="17" t="str">
        <f t="shared" ca="1" si="700"/>
        <v/>
      </c>
      <c r="BE714" s="17" t="str">
        <f t="shared" ca="1" si="696"/>
        <v/>
      </c>
      <c r="BF714" s="17" t="str">
        <f t="shared" ca="1" si="696"/>
        <v/>
      </c>
      <c r="BG714" s="17" t="e">
        <f t="shared" si="696"/>
        <v>#REF!</v>
      </c>
      <c r="BH714" s="17" t="str">
        <f t="shared" ca="1" si="696"/>
        <v/>
      </c>
      <c r="BI714" s="17" t="str">
        <f t="shared" si="696"/>
        <v/>
      </c>
    </row>
    <row r="715" spans="1:61" s="13" customFormat="1" ht="23.25" customHeight="1" x14ac:dyDescent="0.2">
      <c r="A715" s="1">
        <f ca="1">IF(COUNTIF($D715:$L715," ")=10,"",IF(VLOOKUP(MAX($A$1:A714),$A$1:C714,3,FALSE)=0,"",MAX($A$1:A714)+1))</f>
        <v>715</v>
      </c>
      <c r="B715" s="13" t="str">
        <f>$B712</f>
        <v>Шультайс О.С.</v>
      </c>
      <c r="C715" s="2" t="str">
        <f ca="1">IF($B715="","",$R$4)</f>
        <v>Ср 25.11.20</v>
      </c>
      <c r="D715" s="14" t="str">
        <f t="shared" ref="D715:K715" ca="1" si="720">IF($B715&gt;"",IF(ISERROR(SEARCH($B715,S$4))," ",MID(S$4,FIND("%курс ",S$4,FIND($B715,S$4))+6,7)&amp;"
("&amp;MID(S$4,FIND("ауд.",S$4,FIND($B715,S$4))+4,FIND("№",S$4,FIND("ауд.",S$4,FIND($B715,S$4)))-(FIND("ауд.",S$4,FIND($B715,S$4))+4))&amp;")"),"")</f>
        <v xml:space="preserve"> </v>
      </c>
      <c r="E715" s="14" t="str">
        <f t="shared" ca="1" si="720"/>
        <v xml:space="preserve"> </v>
      </c>
      <c r="F715" s="14" t="str">
        <f t="shared" ca="1" si="720"/>
        <v xml:space="preserve"> </v>
      </c>
      <c r="G715" s="14" t="str">
        <f t="shared" ca="1" si="720"/>
        <v xml:space="preserve"> </v>
      </c>
      <c r="H715" s="14" t="str">
        <f t="shared" ca="1" si="720"/>
        <v xml:space="preserve"> </v>
      </c>
      <c r="I715" s="14" t="str">
        <f t="shared" ca="1" si="720"/>
        <v xml:space="preserve"> </v>
      </c>
      <c r="J715" s="14" t="str">
        <f t="shared" ca="1" si="720"/>
        <v xml:space="preserve"> </v>
      </c>
      <c r="K715" s="14" t="str">
        <f t="shared" ca="1" si="720"/>
        <v xml:space="preserve"> </v>
      </c>
      <c r="L715" s="14"/>
      <c r="M715" s="25"/>
      <c r="O715" s="16"/>
      <c r="P715" s="16"/>
      <c r="R715" s="30"/>
      <c r="S715" s="30"/>
      <c r="T715" s="30"/>
      <c r="U715" s="30"/>
      <c r="V715" s="30"/>
      <c r="W715" s="30"/>
      <c r="X715" s="30"/>
      <c r="Y715" s="30"/>
      <c r="Z715" s="30"/>
      <c r="AA715" s="30"/>
      <c r="AB715" s="30"/>
      <c r="AD715" s="31" t="str">
        <f t="shared" ca="1" si="718"/>
        <v/>
      </c>
      <c r="AE715" s="31" t="str">
        <f t="shared" ca="1" si="718"/>
        <v/>
      </c>
      <c r="AF715" s="31" t="str">
        <f t="shared" ca="1" si="718"/>
        <v/>
      </c>
      <c r="AG715" s="31" t="str">
        <f t="shared" ca="1" si="718"/>
        <v/>
      </c>
      <c r="AH715" s="31" t="str">
        <f t="shared" ca="1" si="718"/>
        <v/>
      </c>
      <c r="AI715" s="31" t="str">
        <f t="shared" ca="1" si="718"/>
        <v/>
      </c>
      <c r="AJ715" s="31" t="str">
        <f t="shared" ca="1" si="718"/>
        <v/>
      </c>
      <c r="AK715" s="31" t="e">
        <f>IF(#REF!=" ","",IF(#REF!="","",CONCATENATE($C715," ",#REF!," ",MID(#REF!,10,5))))</f>
        <v>#REF!</v>
      </c>
      <c r="AL715" s="31" t="str">
        <f t="shared" ca="1" si="713"/>
        <v/>
      </c>
      <c r="AM715" s="31" t="str">
        <f t="shared" si="713"/>
        <v/>
      </c>
      <c r="AN715" s="32" t="str">
        <f t="shared" ca="1" si="711"/>
        <v>Шультайс</v>
      </c>
      <c r="AO715" s="32" t="str">
        <f t="shared" ca="1" si="699"/>
        <v/>
      </c>
      <c r="AP715" s="32" t="str">
        <f t="shared" ca="1" si="699"/>
        <v/>
      </c>
      <c r="AQ715" s="32" t="str">
        <f t="shared" ca="1" si="699"/>
        <v/>
      </c>
      <c r="AR715" s="32" t="str">
        <f t="shared" ca="1" si="699"/>
        <v/>
      </c>
      <c r="AS715" s="32" t="str">
        <f t="shared" ca="1" si="699"/>
        <v/>
      </c>
      <c r="AT715" s="32" t="str">
        <f t="shared" ca="1" si="695"/>
        <v/>
      </c>
      <c r="AU715" s="32" t="str">
        <f t="shared" ca="1" si="695"/>
        <v/>
      </c>
      <c r="AV715" s="32" t="e">
        <f t="shared" si="695"/>
        <v>#REF!</v>
      </c>
      <c r="AW715" s="32" t="str">
        <f t="shared" ca="1" si="695"/>
        <v/>
      </c>
      <c r="AX715" s="32" t="str">
        <f t="shared" si="695"/>
        <v/>
      </c>
      <c r="AZ715" s="17" t="str">
        <f t="shared" ca="1" si="700"/>
        <v/>
      </c>
      <c r="BA715" s="17" t="str">
        <f t="shared" ca="1" si="700"/>
        <v/>
      </c>
      <c r="BB715" s="17" t="str">
        <f t="shared" ca="1" si="700"/>
        <v/>
      </c>
      <c r="BC715" s="17" t="str">
        <f t="shared" ca="1" si="700"/>
        <v/>
      </c>
      <c r="BD715" s="17" t="str">
        <f t="shared" ca="1" si="700"/>
        <v/>
      </c>
      <c r="BE715" s="17" t="str">
        <f t="shared" ca="1" si="696"/>
        <v/>
      </c>
      <c r="BF715" s="17" t="str">
        <f t="shared" ca="1" si="696"/>
        <v/>
      </c>
      <c r="BG715" s="17" t="e">
        <f t="shared" si="696"/>
        <v>#REF!</v>
      </c>
      <c r="BH715" s="17" t="str">
        <f t="shared" ca="1" si="696"/>
        <v/>
      </c>
      <c r="BI715" s="17" t="str">
        <f t="shared" si="696"/>
        <v/>
      </c>
    </row>
    <row r="716" spans="1:61" s="13" customFormat="1" ht="23.25" customHeight="1" x14ac:dyDescent="0.2">
      <c r="A716" s="1">
        <f ca="1">IF(COUNTIF($D716:$L716," ")=10,"",IF(VLOOKUP(MAX($A$1:A715),$A$1:C715,3,FALSE)=0,"",MAX($A$1:A715)+1))</f>
        <v>716</v>
      </c>
      <c r="B716" s="13" t="str">
        <f>$B712</f>
        <v>Шультайс О.С.</v>
      </c>
      <c r="C716" s="2" t="str">
        <f ca="1">IF($B716="","",$R$5)</f>
        <v>Чт 26.11.20</v>
      </c>
      <c r="D716" s="23" t="str">
        <f t="shared" ref="D716:K716" ca="1" si="721">IF($B716&gt;"",IF(ISERROR(SEARCH($B716,S$5))," ",MID(S$5,FIND("%курс ",S$5,FIND($B716,S$5))+6,7)&amp;"
("&amp;MID(S$5,FIND("ауд.",S$5,FIND($B716,S$5))+4,FIND("№",S$5,FIND("ауд.",S$5,FIND($B716,S$5)))-(FIND("ауд.",S$5,FIND($B716,S$5))+4))&amp;")"),"")</f>
        <v xml:space="preserve"> </v>
      </c>
      <c r="E716" s="23" t="str">
        <f t="shared" ca="1" si="721"/>
        <v xml:space="preserve"> </v>
      </c>
      <c r="F716" s="23" t="str">
        <f t="shared" ca="1" si="721"/>
        <v xml:space="preserve"> </v>
      </c>
      <c r="G716" s="23" t="str">
        <f t="shared" ca="1" si="721"/>
        <v xml:space="preserve"> </v>
      </c>
      <c r="H716" s="23" t="str">
        <f t="shared" ca="1" si="721"/>
        <v xml:space="preserve"> </v>
      </c>
      <c r="I716" s="23" t="str">
        <f t="shared" ca="1" si="721"/>
        <v xml:space="preserve"> </v>
      </c>
      <c r="J716" s="23" t="str">
        <f t="shared" ca="1" si="721"/>
        <v xml:space="preserve"> </v>
      </c>
      <c r="K716" s="23" t="str">
        <f t="shared" ca="1" si="721"/>
        <v xml:space="preserve"> </v>
      </c>
      <c r="L716" s="23"/>
      <c r="M716" s="25"/>
      <c r="O716" s="16"/>
      <c r="P716" s="16"/>
      <c r="R716" s="30"/>
      <c r="S716" s="30"/>
      <c r="T716" s="30"/>
      <c r="U716" s="30"/>
      <c r="V716" s="30"/>
      <c r="W716" s="30"/>
      <c r="X716" s="30"/>
      <c r="Y716" s="30"/>
      <c r="Z716" s="30"/>
      <c r="AA716" s="30"/>
      <c r="AB716" s="30"/>
      <c r="AD716" s="31" t="str">
        <f t="shared" ca="1" si="718"/>
        <v/>
      </c>
      <c r="AE716" s="31" t="str">
        <f t="shared" ca="1" si="718"/>
        <v/>
      </c>
      <c r="AF716" s="31" t="str">
        <f t="shared" ca="1" si="718"/>
        <v/>
      </c>
      <c r="AG716" s="31" t="str">
        <f t="shared" ca="1" si="718"/>
        <v/>
      </c>
      <c r="AH716" s="31" t="str">
        <f t="shared" ca="1" si="718"/>
        <v/>
      </c>
      <c r="AI716" s="31" t="str">
        <f t="shared" ca="1" si="718"/>
        <v/>
      </c>
      <c r="AJ716" s="31" t="str">
        <f t="shared" ca="1" si="718"/>
        <v/>
      </c>
      <c r="AK716" s="31" t="e">
        <f>IF(#REF!=" ","",IF(#REF!="","",CONCATENATE($C716," ",#REF!," ",MID(#REF!,10,5))))</f>
        <v>#REF!</v>
      </c>
      <c r="AL716" s="31" t="str">
        <f t="shared" ca="1" si="713"/>
        <v/>
      </c>
      <c r="AM716" s="31" t="str">
        <f t="shared" si="713"/>
        <v/>
      </c>
      <c r="AN716" s="32" t="str">
        <f t="shared" ca="1" si="711"/>
        <v>Шультайс</v>
      </c>
      <c r="AO716" s="32" t="str">
        <f t="shared" ca="1" si="699"/>
        <v/>
      </c>
      <c r="AP716" s="32" t="str">
        <f t="shared" ca="1" si="699"/>
        <v/>
      </c>
      <c r="AQ716" s="32" t="str">
        <f t="shared" ca="1" si="699"/>
        <v/>
      </c>
      <c r="AR716" s="32" t="str">
        <f t="shared" ca="1" si="699"/>
        <v/>
      </c>
      <c r="AS716" s="32" t="str">
        <f t="shared" ca="1" si="699"/>
        <v/>
      </c>
      <c r="AT716" s="32" t="str">
        <f t="shared" ca="1" si="695"/>
        <v/>
      </c>
      <c r="AU716" s="32" t="str">
        <f t="shared" ca="1" si="695"/>
        <v/>
      </c>
      <c r="AV716" s="32" t="e">
        <f t="shared" si="695"/>
        <v>#REF!</v>
      </c>
      <c r="AW716" s="32" t="str">
        <f t="shared" ca="1" si="695"/>
        <v/>
      </c>
      <c r="AX716" s="32" t="str">
        <f t="shared" si="695"/>
        <v/>
      </c>
      <c r="AZ716" s="17" t="str">
        <f t="shared" ca="1" si="700"/>
        <v/>
      </c>
      <c r="BA716" s="17" t="str">
        <f t="shared" ca="1" si="700"/>
        <v/>
      </c>
      <c r="BB716" s="17" t="str">
        <f t="shared" ca="1" si="700"/>
        <v/>
      </c>
      <c r="BC716" s="17" t="str">
        <f t="shared" ca="1" si="700"/>
        <v/>
      </c>
      <c r="BD716" s="17" t="str">
        <f t="shared" ca="1" si="700"/>
        <v/>
      </c>
      <c r="BE716" s="17" t="str">
        <f t="shared" ca="1" si="696"/>
        <v/>
      </c>
      <c r="BF716" s="17" t="str">
        <f t="shared" ca="1" si="696"/>
        <v/>
      </c>
      <c r="BG716" s="17" t="e">
        <f t="shared" si="696"/>
        <v>#REF!</v>
      </c>
      <c r="BH716" s="17" t="str">
        <f t="shared" ca="1" si="696"/>
        <v/>
      </c>
      <c r="BI716" s="17" t="str">
        <f t="shared" si="696"/>
        <v/>
      </c>
    </row>
    <row r="717" spans="1:61" s="13" customFormat="1" ht="23.25" customHeight="1" x14ac:dyDescent="0.2">
      <c r="A717" s="1">
        <f ca="1">IF(COUNTIF($D717:$L717," ")=10,"",IF(VLOOKUP(MAX($A$1:A716),$A$1:C716,3,FALSE)=0,"",MAX($A$1:A716)+1))</f>
        <v>717</v>
      </c>
      <c r="B717" s="13" t="str">
        <f>$B712</f>
        <v>Шультайс О.С.</v>
      </c>
      <c r="C717" s="2" t="str">
        <f ca="1">IF($B717="","",$R$6)</f>
        <v>Пт 27.11.20</v>
      </c>
      <c r="D717" s="23" t="str">
        <f t="shared" ref="D717:K717" ca="1" si="722">IF($B717&gt;"",IF(ISERROR(SEARCH($B717,S$6))," ",MID(S$6,FIND("%курс ",S$6,FIND($B717,S$6))+6,7)&amp;"
("&amp;MID(S$6,FIND("ауд.",S$6,FIND($B717,S$6))+4,FIND("№",S$6,FIND("ауд.",S$6,FIND($B717,S$6)))-(FIND("ауд.",S$6,FIND($B717,S$6))+4))&amp;")"),"")</f>
        <v xml:space="preserve"> </v>
      </c>
      <c r="E717" s="23" t="str">
        <f t="shared" ca="1" si="722"/>
        <v xml:space="preserve"> </v>
      </c>
      <c r="F717" s="23" t="str">
        <f t="shared" ca="1" si="722"/>
        <v xml:space="preserve"> </v>
      </c>
      <c r="G717" s="23" t="str">
        <f t="shared" ca="1" si="722"/>
        <v xml:space="preserve"> </v>
      </c>
      <c r="H717" s="23" t="str">
        <f t="shared" ca="1" si="722"/>
        <v xml:space="preserve"> </v>
      </c>
      <c r="I717" s="23" t="str">
        <f t="shared" ca="1" si="722"/>
        <v xml:space="preserve"> </v>
      </c>
      <c r="J717" s="23" t="str">
        <f t="shared" ca="1" si="722"/>
        <v xml:space="preserve"> </v>
      </c>
      <c r="K717" s="23" t="str">
        <f t="shared" ca="1" si="722"/>
        <v xml:space="preserve"> </v>
      </c>
      <c r="L717" s="23"/>
      <c r="M717" s="25"/>
      <c r="O717" s="16"/>
      <c r="P717" s="16"/>
      <c r="R717" s="30"/>
      <c r="S717" s="30"/>
      <c r="T717" s="30"/>
      <c r="U717" s="30"/>
      <c r="V717" s="30"/>
      <c r="W717" s="30"/>
      <c r="X717" s="30"/>
      <c r="Y717" s="30"/>
      <c r="Z717" s="30"/>
      <c r="AA717" s="30"/>
      <c r="AB717" s="30"/>
      <c r="AD717" s="31" t="str">
        <f t="shared" ca="1" si="718"/>
        <v/>
      </c>
      <c r="AE717" s="31" t="str">
        <f t="shared" ca="1" si="718"/>
        <v/>
      </c>
      <c r="AF717" s="31" t="str">
        <f t="shared" ca="1" si="718"/>
        <v/>
      </c>
      <c r="AG717" s="31" t="str">
        <f t="shared" ca="1" si="718"/>
        <v/>
      </c>
      <c r="AH717" s="31" t="str">
        <f t="shared" ca="1" si="718"/>
        <v/>
      </c>
      <c r="AI717" s="31" t="str">
        <f t="shared" ca="1" si="718"/>
        <v/>
      </c>
      <c r="AJ717" s="31" t="str">
        <f t="shared" ca="1" si="718"/>
        <v/>
      </c>
      <c r="AK717" s="31" t="e">
        <f>IF(#REF!=" ","",IF(#REF!="","",CONCATENATE($C717," ",#REF!," ",MID(#REF!,10,5))))</f>
        <v>#REF!</v>
      </c>
      <c r="AL717" s="31" t="str">
        <f t="shared" ca="1" si="713"/>
        <v/>
      </c>
      <c r="AM717" s="31" t="str">
        <f t="shared" si="713"/>
        <v/>
      </c>
      <c r="AN717" s="32" t="str">
        <f t="shared" ca="1" si="711"/>
        <v>Шультайс</v>
      </c>
      <c r="AO717" s="32" t="str">
        <f t="shared" ca="1" si="699"/>
        <v/>
      </c>
      <c r="AP717" s="32" t="str">
        <f t="shared" ca="1" si="699"/>
        <v/>
      </c>
      <c r="AQ717" s="32" t="str">
        <f t="shared" ca="1" si="699"/>
        <v/>
      </c>
      <c r="AR717" s="32" t="str">
        <f t="shared" ca="1" si="699"/>
        <v/>
      </c>
      <c r="AS717" s="32" t="str">
        <f t="shared" ca="1" si="699"/>
        <v/>
      </c>
      <c r="AT717" s="32" t="str">
        <f t="shared" ca="1" si="695"/>
        <v/>
      </c>
      <c r="AU717" s="32" t="str">
        <f t="shared" ca="1" si="695"/>
        <v/>
      </c>
      <c r="AV717" s="32" t="e">
        <f t="shared" si="695"/>
        <v>#REF!</v>
      </c>
      <c r="AW717" s="32" t="str">
        <f t="shared" ca="1" si="695"/>
        <v/>
      </c>
      <c r="AX717" s="32" t="str">
        <f t="shared" si="695"/>
        <v/>
      </c>
      <c r="AZ717" s="17" t="str">
        <f t="shared" ca="1" si="700"/>
        <v/>
      </c>
      <c r="BA717" s="17" t="str">
        <f t="shared" ca="1" si="700"/>
        <v/>
      </c>
      <c r="BB717" s="17" t="str">
        <f t="shared" ca="1" si="700"/>
        <v/>
      </c>
      <c r="BC717" s="17" t="str">
        <f t="shared" ca="1" si="700"/>
        <v/>
      </c>
      <c r="BD717" s="17" t="str">
        <f t="shared" ca="1" si="700"/>
        <v/>
      </c>
      <c r="BE717" s="17" t="str">
        <f t="shared" ca="1" si="696"/>
        <v/>
      </c>
      <c r="BF717" s="17" t="str">
        <f t="shared" ca="1" si="696"/>
        <v/>
      </c>
      <c r="BG717" s="17" t="e">
        <f t="shared" si="696"/>
        <v>#REF!</v>
      </c>
      <c r="BH717" s="17" t="str">
        <f t="shared" ca="1" si="696"/>
        <v/>
      </c>
      <c r="BI717" s="17" t="str">
        <f t="shared" si="696"/>
        <v/>
      </c>
    </row>
    <row r="718" spans="1:61" s="13" customFormat="1" ht="23.25" customHeight="1" x14ac:dyDescent="0.2">
      <c r="A718" s="1">
        <f ca="1">IF(COUNTIF($D718:$L718," ")=10,"",IF(VLOOKUP(MAX($A$1:A717),$A$1:C717,3,FALSE)=0,"",MAX($A$1:A717)+1))</f>
        <v>718</v>
      </c>
      <c r="B718" s="13" t="str">
        <f>$B712</f>
        <v>Шультайс О.С.</v>
      </c>
      <c r="C718" s="2" t="str">
        <f ca="1">IF($B718="","",$R$7)</f>
        <v>Сб 28.11.20</v>
      </c>
      <c r="D718" s="23" t="str">
        <f t="shared" ref="D718:K718" ca="1" si="723">IF($B718&gt;"",IF(ISERROR(SEARCH($B718,S$7))," ",MID(S$7,FIND("%курс ",S$7,FIND($B718,S$7))+6,7)&amp;"
("&amp;MID(S$7,FIND("ауд.",S$7,FIND($B718,S$7))+4,FIND("№",S$7,FIND("ауд.",S$7,FIND($B718,S$7)))-(FIND("ауд.",S$7,FIND($B718,S$7))+4))&amp;")"),"")</f>
        <v xml:space="preserve"> </v>
      </c>
      <c r="E718" s="23" t="str">
        <f t="shared" ca="1" si="723"/>
        <v xml:space="preserve"> </v>
      </c>
      <c r="F718" s="23" t="str">
        <f t="shared" ca="1" si="723"/>
        <v xml:space="preserve"> </v>
      </c>
      <c r="G718" s="23" t="str">
        <f t="shared" ca="1" si="723"/>
        <v xml:space="preserve"> </v>
      </c>
      <c r="H718" s="23" t="str">
        <f t="shared" ca="1" si="723"/>
        <v xml:space="preserve"> </v>
      </c>
      <c r="I718" s="23" t="str">
        <f t="shared" ca="1" si="723"/>
        <v xml:space="preserve"> </v>
      </c>
      <c r="J718" s="23" t="str">
        <f t="shared" ca="1" si="723"/>
        <v xml:space="preserve"> </v>
      </c>
      <c r="K718" s="23" t="str">
        <f t="shared" ca="1" si="723"/>
        <v xml:space="preserve"> </v>
      </c>
      <c r="L718" s="23"/>
      <c r="M718" s="25"/>
      <c r="O718" s="16"/>
      <c r="P718" s="16"/>
      <c r="R718" s="30"/>
      <c r="S718" s="30"/>
      <c r="T718" s="30"/>
      <c r="U718" s="30"/>
      <c r="V718" s="30"/>
      <c r="W718" s="30"/>
      <c r="X718" s="30"/>
      <c r="Y718" s="30"/>
      <c r="Z718" s="30"/>
      <c r="AA718" s="30"/>
      <c r="AB718" s="30"/>
      <c r="AD718" s="31" t="str">
        <f t="shared" ca="1" si="718"/>
        <v/>
      </c>
      <c r="AE718" s="31" t="str">
        <f t="shared" ca="1" si="718"/>
        <v/>
      </c>
      <c r="AF718" s="31" t="str">
        <f t="shared" ca="1" si="718"/>
        <v/>
      </c>
      <c r="AG718" s="31" t="str">
        <f t="shared" ca="1" si="718"/>
        <v/>
      </c>
      <c r="AH718" s="31" t="str">
        <f t="shared" ca="1" si="718"/>
        <v/>
      </c>
      <c r="AI718" s="31" t="str">
        <f t="shared" ca="1" si="718"/>
        <v/>
      </c>
      <c r="AJ718" s="31" t="str">
        <f t="shared" ca="1" si="718"/>
        <v/>
      </c>
      <c r="AK718" s="31" t="e">
        <f>IF(#REF!=" ","",IF(#REF!="","",CONCATENATE($C718," ",#REF!," ",MID(#REF!,10,5))))</f>
        <v>#REF!</v>
      </c>
      <c r="AL718" s="31" t="str">
        <f t="shared" ca="1" si="713"/>
        <v/>
      </c>
      <c r="AM718" s="31" t="str">
        <f t="shared" si="713"/>
        <v/>
      </c>
      <c r="AN718" s="32" t="str">
        <f t="shared" ca="1" si="711"/>
        <v>Шультайс</v>
      </c>
      <c r="AO718" s="32" t="str">
        <f t="shared" ca="1" si="699"/>
        <v/>
      </c>
      <c r="AP718" s="32" t="str">
        <f t="shared" ca="1" si="699"/>
        <v/>
      </c>
      <c r="AQ718" s="32" t="str">
        <f t="shared" ca="1" si="699"/>
        <v/>
      </c>
      <c r="AR718" s="32" t="str">
        <f t="shared" ca="1" si="699"/>
        <v/>
      </c>
      <c r="AS718" s="32" t="str">
        <f t="shared" ca="1" si="699"/>
        <v/>
      </c>
      <c r="AT718" s="32" t="str">
        <f t="shared" ca="1" si="695"/>
        <v/>
      </c>
      <c r="AU718" s="32" t="str">
        <f t="shared" ca="1" si="695"/>
        <v/>
      </c>
      <c r="AV718" s="32" t="e">
        <f t="shared" si="695"/>
        <v>#REF!</v>
      </c>
      <c r="AW718" s="32" t="str">
        <f t="shared" ca="1" si="695"/>
        <v/>
      </c>
      <c r="AX718" s="32" t="str">
        <f t="shared" si="695"/>
        <v/>
      </c>
      <c r="AZ718" s="17" t="str">
        <f t="shared" ca="1" si="700"/>
        <v/>
      </c>
      <c r="BA718" s="17" t="str">
        <f t="shared" ca="1" si="700"/>
        <v/>
      </c>
      <c r="BB718" s="17" t="str">
        <f t="shared" ca="1" si="700"/>
        <v/>
      </c>
      <c r="BC718" s="17" t="str">
        <f t="shared" ca="1" si="700"/>
        <v/>
      </c>
      <c r="BD718" s="17" t="str">
        <f t="shared" ca="1" si="700"/>
        <v/>
      </c>
      <c r="BE718" s="17" t="str">
        <f t="shared" ca="1" si="696"/>
        <v/>
      </c>
      <c r="BF718" s="17" t="str">
        <f t="shared" ca="1" si="696"/>
        <v/>
      </c>
      <c r="BG718" s="17" t="e">
        <f t="shared" si="696"/>
        <v>#REF!</v>
      </c>
      <c r="BH718" s="17" t="str">
        <f t="shared" ca="1" si="696"/>
        <v/>
      </c>
      <c r="BI718" s="17" t="str">
        <f t="shared" si="696"/>
        <v/>
      </c>
    </row>
    <row r="719" spans="1:61" s="13" customFormat="1" ht="23.25" customHeight="1" x14ac:dyDescent="0.2">
      <c r="A719" s="1">
        <f ca="1">IF(COUNTIF($D719:$L719," ")=10,"",IF(VLOOKUP(MAX($A$1:A718),$A$1:C718,3,FALSE)=0,"",MAX($A$1:A718)+1))</f>
        <v>719</v>
      </c>
      <c r="B719" s="13" t="str">
        <f>$B712</f>
        <v>Шультайс О.С.</v>
      </c>
      <c r="C719" s="2" t="str">
        <f ca="1">IF($B719="","",$R$8)</f>
        <v>Вс 29.11.20</v>
      </c>
      <c r="D719" s="23" t="str">
        <f t="shared" ref="D719:K719" ca="1" si="724">IF($B719&gt;"",IF(ISERROR(SEARCH($B719,S$8))," ",MID(S$8,FIND("%курс ",S$8,FIND($B719,S$8))+6,7)&amp;"
("&amp;MID(S$8,FIND("ауд.",S$8,FIND($B719,S$8))+4,FIND("№",S$8,FIND("ауд.",S$8,FIND($B719,S$8)))-(FIND("ауд.",S$8,FIND($B719,S$8))+4))&amp;")"),"")</f>
        <v xml:space="preserve"> </v>
      </c>
      <c r="E719" s="23" t="str">
        <f t="shared" ca="1" si="724"/>
        <v xml:space="preserve"> </v>
      </c>
      <c r="F719" s="23" t="str">
        <f t="shared" ca="1" si="724"/>
        <v xml:space="preserve"> </v>
      </c>
      <c r="G719" s="23" t="str">
        <f t="shared" ca="1" si="724"/>
        <v xml:space="preserve"> </v>
      </c>
      <c r="H719" s="23" t="str">
        <f t="shared" ca="1" si="724"/>
        <v xml:space="preserve"> </v>
      </c>
      <c r="I719" s="23" t="str">
        <f t="shared" ca="1" si="724"/>
        <v xml:space="preserve"> </v>
      </c>
      <c r="J719" s="23" t="str">
        <f t="shared" ca="1" si="724"/>
        <v xml:space="preserve"> </v>
      </c>
      <c r="K719" s="23" t="str">
        <f t="shared" ca="1" si="724"/>
        <v xml:space="preserve"> </v>
      </c>
      <c r="L719" s="23"/>
      <c r="M719" s="25"/>
      <c r="O719" s="16"/>
      <c r="P719" s="16"/>
      <c r="R719" s="30"/>
      <c r="S719" s="30"/>
      <c r="T719" s="30"/>
      <c r="U719" s="30"/>
      <c r="V719" s="30"/>
      <c r="W719" s="30"/>
      <c r="X719" s="30"/>
      <c r="Y719" s="30"/>
      <c r="Z719" s="30"/>
      <c r="AA719" s="30"/>
      <c r="AB719" s="30"/>
      <c r="AD719" s="31" t="str">
        <f t="shared" ca="1" si="718"/>
        <v/>
      </c>
      <c r="AE719" s="31" t="str">
        <f t="shared" ca="1" si="718"/>
        <v/>
      </c>
      <c r="AF719" s="31" t="str">
        <f t="shared" ca="1" si="718"/>
        <v/>
      </c>
      <c r="AG719" s="31" t="str">
        <f t="shared" ca="1" si="718"/>
        <v/>
      </c>
      <c r="AH719" s="31" t="str">
        <f t="shared" ca="1" si="718"/>
        <v/>
      </c>
      <c r="AI719" s="31" t="str">
        <f t="shared" ca="1" si="718"/>
        <v/>
      </c>
      <c r="AJ719" s="31" t="str">
        <f t="shared" ca="1" si="718"/>
        <v/>
      </c>
      <c r="AK719" s="31" t="e">
        <f>IF(#REF!=" ","",IF(#REF!="","",CONCATENATE($C719," ",#REF!," ",MID(#REF!,10,5))))</f>
        <v>#REF!</v>
      </c>
      <c r="AL719" s="31" t="str">
        <f t="shared" ca="1" si="713"/>
        <v/>
      </c>
      <c r="AM719" s="31" t="str">
        <f t="shared" si="713"/>
        <v/>
      </c>
      <c r="AN719" s="32" t="str">
        <f t="shared" ca="1" si="711"/>
        <v>Шультайс</v>
      </c>
      <c r="AO719" s="32" t="str">
        <f t="shared" ca="1" si="699"/>
        <v/>
      </c>
      <c r="AP719" s="32" t="str">
        <f t="shared" ca="1" si="699"/>
        <v/>
      </c>
      <c r="AQ719" s="32" t="str">
        <f t="shared" ca="1" si="699"/>
        <v/>
      </c>
      <c r="AR719" s="32" t="str">
        <f t="shared" ca="1" si="699"/>
        <v/>
      </c>
      <c r="AS719" s="32" t="str">
        <f t="shared" ca="1" si="699"/>
        <v/>
      </c>
      <c r="AT719" s="32" t="str">
        <f t="shared" ca="1" si="695"/>
        <v/>
      </c>
      <c r="AU719" s="32" t="str">
        <f t="shared" ca="1" si="695"/>
        <v/>
      </c>
      <c r="AV719" s="32" t="e">
        <f t="shared" si="695"/>
        <v>#REF!</v>
      </c>
      <c r="AW719" s="32" t="str">
        <f t="shared" ca="1" si="695"/>
        <v/>
      </c>
      <c r="AX719" s="32" t="str">
        <f t="shared" si="695"/>
        <v/>
      </c>
      <c r="AZ719" s="17" t="str">
        <f t="shared" ca="1" si="700"/>
        <v/>
      </c>
      <c r="BA719" s="17" t="str">
        <f t="shared" ca="1" si="700"/>
        <v/>
      </c>
      <c r="BB719" s="17" t="str">
        <f t="shared" ca="1" si="700"/>
        <v/>
      </c>
      <c r="BC719" s="17" t="str">
        <f t="shared" ca="1" si="700"/>
        <v/>
      </c>
      <c r="BD719" s="17" t="str">
        <f t="shared" ca="1" si="700"/>
        <v/>
      </c>
      <c r="BE719" s="17" t="str">
        <f t="shared" ca="1" si="696"/>
        <v/>
      </c>
      <c r="BF719" s="17" t="str">
        <f t="shared" ca="1" si="696"/>
        <v/>
      </c>
      <c r="BG719" s="17" t="e">
        <f t="shared" si="696"/>
        <v>#REF!</v>
      </c>
      <c r="BH719" s="17" t="str">
        <f t="shared" ca="1" si="696"/>
        <v/>
      </c>
      <c r="BI719" s="17" t="str">
        <f t="shared" si="696"/>
        <v/>
      </c>
    </row>
    <row r="720" spans="1:61" s="13" customFormat="1" ht="23.25" customHeight="1" x14ac:dyDescent="0.2">
      <c r="A720" s="1">
        <f ca="1">IF(COUNTIF($D720:$L720," ")=10,"",IF(VLOOKUP(MAX($A$1:A719),$A$1:C719,3,FALSE)=0,"",MAX($A$1:A719)+1))</f>
        <v>720</v>
      </c>
      <c r="C720" s="2"/>
      <c r="D720" s="23"/>
      <c r="E720" s="23"/>
      <c r="F720" s="23"/>
      <c r="G720" s="23"/>
      <c r="H720" s="23"/>
      <c r="I720" s="23"/>
      <c r="J720" s="23"/>
      <c r="K720" s="23"/>
      <c r="L720" s="23"/>
      <c r="M720" s="25"/>
      <c r="O720" s="16"/>
      <c r="P720" s="16"/>
      <c r="R720" s="30"/>
      <c r="S720" s="30"/>
      <c r="T720" s="30"/>
      <c r="U720" s="30"/>
      <c r="V720" s="30"/>
      <c r="W720" s="30"/>
      <c r="X720" s="30"/>
      <c r="Y720" s="30"/>
      <c r="Z720" s="30"/>
      <c r="AA720" s="30"/>
      <c r="AB720" s="30"/>
      <c r="AD720" s="31"/>
      <c r="AE720" s="31"/>
      <c r="AF720" s="31"/>
      <c r="AG720" s="31"/>
      <c r="AH720" s="31"/>
      <c r="AI720" s="31"/>
      <c r="AJ720" s="31"/>
      <c r="AK720" s="31"/>
      <c r="AL720" s="31"/>
      <c r="AM720" s="31"/>
      <c r="AN720" s="32" t="str">
        <f t="shared" si="711"/>
        <v/>
      </c>
      <c r="AO720" s="32" t="str">
        <f t="shared" si="699"/>
        <v/>
      </c>
      <c r="AP720" s="32" t="str">
        <f t="shared" si="699"/>
        <v/>
      </c>
      <c r="AQ720" s="32" t="str">
        <f t="shared" si="699"/>
        <v/>
      </c>
      <c r="AR720" s="32" t="str">
        <f t="shared" si="699"/>
        <v/>
      </c>
      <c r="AS720" s="32" t="str">
        <f t="shared" si="699"/>
        <v/>
      </c>
      <c r="AT720" s="32" t="str">
        <f t="shared" si="695"/>
        <v/>
      </c>
      <c r="AU720" s="32" t="str">
        <f t="shared" si="695"/>
        <v/>
      </c>
      <c r="AV720" s="32" t="str">
        <f t="shared" si="695"/>
        <v/>
      </c>
      <c r="AW720" s="32" t="str">
        <f t="shared" si="695"/>
        <v/>
      </c>
      <c r="AX720" s="32" t="str">
        <f t="shared" si="695"/>
        <v/>
      </c>
      <c r="AZ720" s="17" t="str">
        <f t="shared" si="700"/>
        <v/>
      </c>
      <c r="BA720" s="17" t="str">
        <f t="shared" si="700"/>
        <v/>
      </c>
      <c r="BB720" s="17" t="str">
        <f t="shared" si="700"/>
        <v/>
      </c>
      <c r="BC720" s="17" t="str">
        <f t="shared" si="700"/>
        <v/>
      </c>
      <c r="BD720" s="17" t="str">
        <f t="shared" si="700"/>
        <v/>
      </c>
      <c r="BE720" s="17" t="str">
        <f t="shared" si="696"/>
        <v/>
      </c>
      <c r="BF720" s="17" t="str">
        <f t="shared" si="696"/>
        <v/>
      </c>
      <c r="BG720" s="17" t="str">
        <f t="shared" si="696"/>
        <v/>
      </c>
      <c r="BH720" s="17" t="str">
        <f t="shared" si="696"/>
        <v/>
      </c>
      <c r="BI720" s="17" t="str">
        <f t="shared" si="696"/>
        <v/>
      </c>
    </row>
    <row r="721" spans="1:61" s="13" customFormat="1" ht="23.25" customHeight="1" x14ac:dyDescent="0.2">
      <c r="A721" s="1">
        <f ca="1">IF(COUNTIF($D722:$L728," ")=70,"",MAX($A$1:A720)+1)</f>
        <v>721</v>
      </c>
      <c r="B721" s="2" t="str">
        <f>IF($C721="","",$C721)</f>
        <v>Щукина В.И.</v>
      </c>
      <c r="C721" s="3" t="str">
        <f>IF(ISERROR(VLOOKUP((ROW()-1)/9+1,'[1]Преподавательский состав'!$A$2:$B$181,2,FALSE)),"",VLOOKUP((ROW()-1)/9+1,'[1]Преподавательский состав'!$A$2:$B$181,2,FALSE))</f>
        <v>Щукина В.И.</v>
      </c>
      <c r="D721" s="3" t="str">
        <f>IF($C721="","",T(" 8.00"))</f>
        <v xml:space="preserve"> 8.00</v>
      </c>
      <c r="E721" s="3" t="str">
        <f>IF($C721="","",T(" 9.40"))</f>
        <v xml:space="preserve"> 9.40</v>
      </c>
      <c r="F721" s="3" t="str">
        <f>IF($C721="","",T("11.20"))</f>
        <v>11.20</v>
      </c>
      <c r="G721" s="3" t="str">
        <f>IF($C721="","",T(""))</f>
        <v/>
      </c>
      <c r="H721" s="3" t="str">
        <f>IF($C721="","",T("13.30"))</f>
        <v>13.30</v>
      </c>
      <c r="I721" s="3" t="str">
        <f>IF($C721="","",T("15.10"))</f>
        <v>15.10</v>
      </c>
      <c r="J721" s="3" t="str">
        <f>IF($C721="","",T("17.00"))</f>
        <v>17.00</v>
      </c>
      <c r="K721" s="3" t="str">
        <f>IF($C721="","",T("18.40"))</f>
        <v>18.40</v>
      </c>
      <c r="L721" s="3"/>
      <c r="M721" s="25"/>
      <c r="O721" s="16"/>
      <c r="P721" s="16"/>
      <c r="R721" s="30"/>
      <c r="S721" s="30"/>
      <c r="T721" s="30"/>
      <c r="U721" s="30"/>
      <c r="V721" s="30"/>
      <c r="W721" s="30"/>
      <c r="X721" s="30"/>
      <c r="Y721" s="30"/>
      <c r="Z721" s="30"/>
      <c r="AA721" s="30"/>
      <c r="AB721" s="30"/>
      <c r="AD721" s="31"/>
      <c r="AE721" s="31"/>
      <c r="AF721" s="31"/>
      <c r="AG721" s="31"/>
      <c r="AH721" s="31"/>
      <c r="AI721" s="31"/>
      <c r="AJ721" s="31"/>
      <c r="AK721" s="31"/>
      <c r="AL721" s="31"/>
      <c r="AM721" s="31"/>
      <c r="AN721" s="32" t="str">
        <f t="shared" si="711"/>
        <v/>
      </c>
      <c r="AO721" s="32" t="str">
        <f t="shared" si="699"/>
        <v/>
      </c>
      <c r="AP721" s="32" t="str">
        <f t="shared" si="699"/>
        <v/>
      </c>
      <c r="AQ721" s="32" t="str">
        <f t="shared" si="699"/>
        <v/>
      </c>
      <c r="AR721" s="32" t="str">
        <f t="shared" si="699"/>
        <v/>
      </c>
      <c r="AS721" s="32" t="str">
        <f t="shared" si="699"/>
        <v/>
      </c>
      <c r="AT721" s="32" t="str">
        <f t="shared" si="695"/>
        <v/>
      </c>
      <c r="AU721" s="32" t="str">
        <f t="shared" si="695"/>
        <v/>
      </c>
      <c r="AV721" s="32" t="str">
        <f t="shared" si="695"/>
        <v/>
      </c>
      <c r="AW721" s="32" t="str">
        <f t="shared" si="695"/>
        <v/>
      </c>
      <c r="AX721" s="32" t="str">
        <f t="shared" si="695"/>
        <v/>
      </c>
      <c r="AZ721" s="17" t="str">
        <f t="shared" si="700"/>
        <v/>
      </c>
      <c r="BA721" s="17" t="str">
        <f t="shared" si="700"/>
        <v/>
      </c>
      <c r="BB721" s="17" t="str">
        <f t="shared" si="700"/>
        <v/>
      </c>
      <c r="BC721" s="17" t="str">
        <f t="shared" si="700"/>
        <v/>
      </c>
      <c r="BD721" s="17" t="str">
        <f t="shared" si="700"/>
        <v/>
      </c>
      <c r="BE721" s="17" t="str">
        <f t="shared" si="696"/>
        <v/>
      </c>
      <c r="BF721" s="17" t="str">
        <f t="shared" si="696"/>
        <v/>
      </c>
      <c r="BG721" s="17" t="str">
        <f t="shared" si="696"/>
        <v/>
      </c>
      <c r="BH721" s="17" t="str">
        <f t="shared" si="696"/>
        <v/>
      </c>
      <c r="BI721" s="17" t="str">
        <f t="shared" si="696"/>
        <v/>
      </c>
    </row>
    <row r="722" spans="1:61" s="13" customFormat="1" ht="23.25" customHeight="1" x14ac:dyDescent="0.2">
      <c r="A722" s="1">
        <f ca="1">IF(COUNTIF($D722:$L722," ")=10,"",IF(VLOOKUP(MAX($A$1:A721),$A$1:C721,3,FALSE)=0,"",MAX($A$1:A721)+1))</f>
        <v>722</v>
      </c>
      <c r="B722" s="13" t="str">
        <f>$B721</f>
        <v>Щукина В.И.</v>
      </c>
      <c r="C722" s="2" t="str">
        <f ca="1">IF($B722="","",$R$2)</f>
        <v>Пн 23.11.20</v>
      </c>
      <c r="D722" s="14" t="str">
        <f t="shared" ref="D722:K722" ca="1" si="725">IF($B722&gt;"",IF(ISERROR(SEARCH($B722,S$2))," ",MID(S$2,FIND("%курс ",S$2,FIND($B722,S$2))+6,7)&amp;"
("&amp;MID(S$2,FIND("ауд.",S$2,FIND($B722,S$2))+4,FIND("№",S$2,FIND("ауд.",S$2,FIND($B722,S$2)))-(FIND("ауд.",S$2,FIND($B722,S$2))+4))&amp;")"),"")</f>
        <v xml:space="preserve"> </v>
      </c>
      <c r="E722" s="14" t="str">
        <f t="shared" ca="1" si="725"/>
        <v xml:space="preserve"> </v>
      </c>
      <c r="F722" s="14" t="str">
        <f t="shared" ca="1" si="725"/>
        <v xml:space="preserve"> </v>
      </c>
      <c r="G722" s="14" t="str">
        <f t="shared" ca="1" si="725"/>
        <v xml:space="preserve"> </v>
      </c>
      <c r="H722" s="14" t="str">
        <f t="shared" ca="1" si="725"/>
        <v xml:space="preserve"> </v>
      </c>
      <c r="I722" s="14" t="str">
        <f t="shared" ca="1" si="725"/>
        <v xml:space="preserve"> </v>
      </c>
      <c r="J722" s="14" t="str">
        <f t="shared" ca="1" si="725"/>
        <v xml:space="preserve"> </v>
      </c>
      <c r="K722" s="14" t="str">
        <f t="shared" ca="1" si="725"/>
        <v xml:space="preserve"> </v>
      </c>
      <c r="L722" s="14"/>
      <c r="M722" s="17"/>
      <c r="O722" s="16"/>
      <c r="P722" s="16"/>
      <c r="R722" s="30"/>
      <c r="S722" s="30"/>
      <c r="T722" s="30"/>
      <c r="U722" s="30"/>
      <c r="V722" s="30"/>
      <c r="W722" s="30"/>
      <c r="X722" s="30"/>
      <c r="Y722" s="30"/>
      <c r="Z722" s="30"/>
      <c r="AA722" s="30"/>
      <c r="AB722" s="30"/>
      <c r="AD722" s="31" t="str">
        <f t="shared" ref="AD722:AJ728" ca="1" si="726">IF(D722=" ","",IF(D722="","",CONCATENATE($C722," ",D$1," ",MID(D722,10,5))))</f>
        <v/>
      </c>
      <c r="AE722" s="31" t="str">
        <f t="shared" ca="1" si="726"/>
        <v/>
      </c>
      <c r="AF722" s="31" t="str">
        <f t="shared" ca="1" si="726"/>
        <v/>
      </c>
      <c r="AG722" s="31" t="str">
        <f t="shared" ca="1" si="726"/>
        <v/>
      </c>
      <c r="AH722" s="31" t="str">
        <f t="shared" ca="1" si="726"/>
        <v/>
      </c>
      <c r="AI722" s="31" t="str">
        <f t="shared" ca="1" si="726"/>
        <v/>
      </c>
      <c r="AJ722" s="31" t="str">
        <f t="shared" ca="1" si="726"/>
        <v/>
      </c>
      <c r="AK722" s="31" t="e">
        <f>IF(#REF!=" ","",IF(#REF!="","",CONCATENATE($C722," ",#REF!," ",MID(#REF!,10,5))))</f>
        <v>#REF!</v>
      </c>
      <c r="AL722" s="31" t="str">
        <f t="shared" ca="1" si="713"/>
        <v/>
      </c>
      <c r="AM722" s="31" t="str">
        <f t="shared" si="713"/>
        <v/>
      </c>
      <c r="AN722" s="32" t="str">
        <f t="shared" ca="1" si="711"/>
        <v>Щукина</v>
      </c>
      <c r="AO722" s="32" t="str">
        <f t="shared" ca="1" si="699"/>
        <v/>
      </c>
      <c r="AP722" s="32" t="str">
        <f t="shared" ca="1" si="699"/>
        <v/>
      </c>
      <c r="AQ722" s="32" t="str">
        <f t="shared" ca="1" si="699"/>
        <v/>
      </c>
      <c r="AR722" s="32" t="str">
        <f t="shared" ca="1" si="699"/>
        <v/>
      </c>
      <c r="AS722" s="32" t="str">
        <f t="shared" ca="1" si="699"/>
        <v/>
      </c>
      <c r="AT722" s="32" t="str">
        <f t="shared" ca="1" si="695"/>
        <v/>
      </c>
      <c r="AU722" s="32" t="str">
        <f t="shared" ca="1" si="695"/>
        <v/>
      </c>
      <c r="AV722" s="32" t="e">
        <f t="shared" si="695"/>
        <v>#REF!</v>
      </c>
      <c r="AW722" s="32" t="str">
        <f t="shared" ca="1" si="695"/>
        <v/>
      </c>
      <c r="AX722" s="32" t="str">
        <f t="shared" si="695"/>
        <v/>
      </c>
      <c r="AZ722" s="17" t="str">
        <f t="shared" ca="1" si="700"/>
        <v/>
      </c>
      <c r="BA722" s="17" t="str">
        <f t="shared" ca="1" si="700"/>
        <v/>
      </c>
      <c r="BB722" s="17" t="str">
        <f t="shared" ca="1" si="700"/>
        <v/>
      </c>
      <c r="BC722" s="17" t="str">
        <f t="shared" ca="1" si="700"/>
        <v/>
      </c>
      <c r="BD722" s="17" t="str">
        <f t="shared" ca="1" si="700"/>
        <v/>
      </c>
      <c r="BE722" s="17" t="str">
        <f t="shared" ca="1" si="696"/>
        <v/>
      </c>
      <c r="BF722" s="17" t="str">
        <f t="shared" ca="1" si="696"/>
        <v/>
      </c>
      <c r="BG722" s="17" t="e">
        <f t="shared" si="696"/>
        <v>#REF!</v>
      </c>
      <c r="BH722" s="17" t="str">
        <f t="shared" ca="1" si="696"/>
        <v/>
      </c>
      <c r="BI722" s="17" t="str">
        <f t="shared" si="696"/>
        <v/>
      </c>
    </row>
    <row r="723" spans="1:61" s="13" customFormat="1" ht="23.25" customHeight="1" x14ac:dyDescent="0.2">
      <c r="A723" s="1">
        <f ca="1">IF(COUNTIF($D723:$L723," ")=10,"",IF(VLOOKUP(MAX($A$1:A722),$A$1:C722,3,FALSE)=0,"",MAX($A$1:A722)+1))</f>
        <v>723</v>
      </c>
      <c r="B723" s="13" t="str">
        <f>$B721</f>
        <v>Щукина В.И.</v>
      </c>
      <c r="C723" s="2" t="str">
        <f ca="1">IF($B723="","",$R$3)</f>
        <v>Вт 24.11.20</v>
      </c>
      <c r="D723" s="14" t="str">
        <f t="shared" ref="D723:K723" ca="1" si="727">IF($B723&gt;"",IF(ISERROR(SEARCH($B723,S$3))," ",MID(S$3,FIND("%курс ",S$3,FIND($B723,S$3))+6,7)&amp;"
("&amp;MID(S$3,FIND("ауд.",S$3,FIND($B723,S$3))+4,FIND("№",S$3,FIND("ауд.",S$3,FIND($B723,S$3)))-(FIND("ауд.",S$3,FIND($B723,S$3))+4))&amp;")"),"")</f>
        <v xml:space="preserve"> </v>
      </c>
      <c r="E723" s="14" t="str">
        <f t="shared" ca="1" si="727"/>
        <v xml:space="preserve"> </v>
      </c>
      <c r="F723" s="14" t="str">
        <f t="shared" ca="1" si="727"/>
        <v xml:space="preserve"> </v>
      </c>
      <c r="G723" s="14" t="str">
        <f t="shared" ca="1" si="727"/>
        <v xml:space="preserve"> </v>
      </c>
      <c r="H723" s="14" t="str">
        <f t="shared" ca="1" si="727"/>
        <v xml:space="preserve"> </v>
      </c>
      <c r="I723" s="14" t="str">
        <f t="shared" ca="1" si="727"/>
        <v xml:space="preserve"> </v>
      </c>
      <c r="J723" s="14" t="str">
        <f t="shared" ca="1" si="727"/>
        <v xml:space="preserve"> </v>
      </c>
      <c r="K723" s="14" t="str">
        <f t="shared" ca="1" si="727"/>
        <v xml:space="preserve"> </v>
      </c>
      <c r="L723" s="14"/>
      <c r="M723" s="25"/>
      <c r="O723" s="16"/>
      <c r="P723" s="16"/>
      <c r="R723" s="30"/>
      <c r="S723" s="30"/>
      <c r="T723" s="30"/>
      <c r="U723" s="30"/>
      <c r="V723" s="30"/>
      <c r="W723" s="30"/>
      <c r="X723" s="30"/>
      <c r="Y723" s="30"/>
      <c r="Z723" s="30"/>
      <c r="AA723" s="30"/>
      <c r="AB723" s="30"/>
      <c r="AD723" s="31" t="str">
        <f t="shared" ca="1" si="726"/>
        <v/>
      </c>
      <c r="AE723" s="31" t="str">
        <f t="shared" ca="1" si="726"/>
        <v/>
      </c>
      <c r="AF723" s="31" t="str">
        <f t="shared" ca="1" si="726"/>
        <v/>
      </c>
      <c r="AG723" s="31" t="str">
        <f t="shared" ca="1" si="726"/>
        <v/>
      </c>
      <c r="AH723" s="31" t="str">
        <f t="shared" ca="1" si="726"/>
        <v/>
      </c>
      <c r="AI723" s="31" t="str">
        <f t="shared" ca="1" si="726"/>
        <v/>
      </c>
      <c r="AJ723" s="31" t="str">
        <f t="shared" ca="1" si="726"/>
        <v/>
      </c>
      <c r="AK723" s="31" t="e">
        <f>IF(#REF!=" ","",IF(#REF!="","",CONCATENATE($C723," ",#REF!," ",MID(#REF!,10,5))))</f>
        <v>#REF!</v>
      </c>
      <c r="AL723" s="31" t="str">
        <f t="shared" ca="1" si="713"/>
        <v/>
      </c>
      <c r="AM723" s="31" t="str">
        <f t="shared" si="713"/>
        <v/>
      </c>
      <c r="AN723" s="32" t="str">
        <f t="shared" ca="1" si="711"/>
        <v>Щукина</v>
      </c>
      <c r="AO723" s="32" t="str">
        <f t="shared" ca="1" si="699"/>
        <v/>
      </c>
      <c r="AP723" s="32" t="str">
        <f t="shared" ca="1" si="699"/>
        <v/>
      </c>
      <c r="AQ723" s="32" t="str">
        <f t="shared" ca="1" si="699"/>
        <v/>
      </c>
      <c r="AR723" s="32" t="str">
        <f t="shared" ca="1" si="699"/>
        <v/>
      </c>
      <c r="AS723" s="32" t="str">
        <f t="shared" ca="1" si="699"/>
        <v/>
      </c>
      <c r="AT723" s="32" t="str">
        <f t="shared" ca="1" si="695"/>
        <v/>
      </c>
      <c r="AU723" s="32" t="str">
        <f t="shared" ca="1" si="695"/>
        <v/>
      </c>
      <c r="AV723" s="32" t="e">
        <f t="shared" si="695"/>
        <v>#REF!</v>
      </c>
      <c r="AW723" s="32" t="str">
        <f t="shared" ca="1" si="695"/>
        <v/>
      </c>
      <c r="AX723" s="32" t="str">
        <f t="shared" si="695"/>
        <v/>
      </c>
      <c r="AZ723" s="17" t="str">
        <f t="shared" ca="1" si="700"/>
        <v/>
      </c>
      <c r="BA723" s="17" t="str">
        <f t="shared" ca="1" si="700"/>
        <v/>
      </c>
      <c r="BB723" s="17" t="str">
        <f t="shared" ca="1" si="700"/>
        <v/>
      </c>
      <c r="BC723" s="17" t="str">
        <f t="shared" ca="1" si="700"/>
        <v/>
      </c>
      <c r="BD723" s="17" t="str">
        <f t="shared" ca="1" si="700"/>
        <v/>
      </c>
      <c r="BE723" s="17" t="str">
        <f t="shared" ca="1" si="696"/>
        <v/>
      </c>
      <c r="BF723" s="17" t="str">
        <f t="shared" ca="1" si="696"/>
        <v/>
      </c>
      <c r="BG723" s="17" t="e">
        <f t="shared" si="696"/>
        <v>#REF!</v>
      </c>
      <c r="BH723" s="17" t="str">
        <f t="shared" ca="1" si="696"/>
        <v/>
      </c>
      <c r="BI723" s="17" t="str">
        <f t="shared" si="696"/>
        <v/>
      </c>
    </row>
    <row r="724" spans="1:61" s="13" customFormat="1" ht="23.25" customHeight="1" x14ac:dyDescent="0.2">
      <c r="A724" s="1">
        <f ca="1">IF(COUNTIF($D724:$L724," ")=10,"",IF(VLOOKUP(MAX($A$1:A723),$A$1:C723,3,FALSE)=0,"",MAX($A$1:A723)+1))</f>
        <v>724</v>
      </c>
      <c r="B724" s="13" t="str">
        <f>$B721</f>
        <v>Щукина В.И.</v>
      </c>
      <c r="C724" s="2" t="str">
        <f ca="1">IF($B724="","",$R$4)</f>
        <v>Ср 25.11.20</v>
      </c>
      <c r="D724" s="14" t="str">
        <f t="shared" ref="D724:K724" ca="1" si="728">IF($B724&gt;"",IF(ISERROR(SEARCH($B724,S$4))," ",MID(S$4,FIND("%курс ",S$4,FIND($B724,S$4))+6,7)&amp;"
("&amp;MID(S$4,FIND("ауд.",S$4,FIND($B724,S$4))+4,FIND("№",S$4,FIND("ауд.",S$4,FIND($B724,S$4)))-(FIND("ауд.",S$4,FIND($B724,S$4))+4))&amp;")"),"")</f>
        <v xml:space="preserve"> </v>
      </c>
      <c r="E724" s="14" t="str">
        <f t="shared" ca="1" si="728"/>
        <v xml:space="preserve"> </v>
      </c>
      <c r="F724" s="14" t="str">
        <f t="shared" ca="1" si="728"/>
        <v xml:space="preserve"> </v>
      </c>
      <c r="G724" s="14" t="str">
        <f t="shared" ca="1" si="728"/>
        <v xml:space="preserve"> </v>
      </c>
      <c r="H724" s="14" t="str">
        <f t="shared" ca="1" si="728"/>
        <v xml:space="preserve"> </v>
      </c>
      <c r="I724" s="14" t="str">
        <f t="shared" ca="1" si="728"/>
        <v xml:space="preserve"> </v>
      </c>
      <c r="J724" s="14" t="str">
        <f t="shared" ca="1" si="728"/>
        <v xml:space="preserve"> </v>
      </c>
      <c r="K724" s="14" t="str">
        <f t="shared" ca="1" si="728"/>
        <v xml:space="preserve"> </v>
      </c>
      <c r="L724" s="14"/>
      <c r="M724" s="25"/>
      <c r="O724" s="16"/>
      <c r="P724" s="16"/>
      <c r="R724" s="30"/>
      <c r="S724" s="30"/>
      <c r="T724" s="30"/>
      <c r="U724" s="30"/>
      <c r="V724" s="30"/>
      <c r="W724" s="30"/>
      <c r="X724" s="30"/>
      <c r="Y724" s="30"/>
      <c r="Z724" s="30"/>
      <c r="AA724" s="30"/>
      <c r="AB724" s="30"/>
      <c r="AD724" s="31" t="str">
        <f t="shared" ca="1" si="726"/>
        <v/>
      </c>
      <c r="AE724" s="31" t="str">
        <f t="shared" ca="1" si="726"/>
        <v/>
      </c>
      <c r="AF724" s="31" t="str">
        <f t="shared" ca="1" si="726"/>
        <v/>
      </c>
      <c r="AG724" s="31" t="str">
        <f t="shared" ca="1" si="726"/>
        <v/>
      </c>
      <c r="AH724" s="31" t="str">
        <f t="shared" ca="1" si="726"/>
        <v/>
      </c>
      <c r="AI724" s="31" t="str">
        <f t="shared" ca="1" si="726"/>
        <v/>
      </c>
      <c r="AJ724" s="31" t="str">
        <f t="shared" ca="1" si="726"/>
        <v/>
      </c>
      <c r="AK724" s="31" t="e">
        <f>IF(#REF!=" ","",IF(#REF!="","",CONCATENATE($C724," ",#REF!," ",MID(#REF!,10,5))))</f>
        <v>#REF!</v>
      </c>
      <c r="AL724" s="31" t="str">
        <f t="shared" ca="1" si="713"/>
        <v/>
      </c>
      <c r="AM724" s="31" t="str">
        <f t="shared" si="713"/>
        <v/>
      </c>
      <c r="AN724" s="32" t="str">
        <f t="shared" ca="1" si="711"/>
        <v>Щукина</v>
      </c>
      <c r="AO724" s="32" t="str">
        <f t="shared" ca="1" si="699"/>
        <v/>
      </c>
      <c r="AP724" s="32" t="str">
        <f t="shared" ca="1" si="699"/>
        <v/>
      </c>
      <c r="AQ724" s="32" t="str">
        <f t="shared" ca="1" si="699"/>
        <v/>
      </c>
      <c r="AR724" s="32" t="str">
        <f t="shared" ca="1" si="699"/>
        <v/>
      </c>
      <c r="AS724" s="32" t="str">
        <f t="shared" ca="1" si="699"/>
        <v/>
      </c>
      <c r="AT724" s="32" t="str">
        <f t="shared" ca="1" si="695"/>
        <v/>
      </c>
      <c r="AU724" s="32" t="str">
        <f t="shared" ca="1" si="695"/>
        <v/>
      </c>
      <c r="AV724" s="32" t="e">
        <f t="shared" si="695"/>
        <v>#REF!</v>
      </c>
      <c r="AW724" s="32" t="str">
        <f t="shared" ca="1" si="695"/>
        <v/>
      </c>
      <c r="AX724" s="32" t="str">
        <f t="shared" si="695"/>
        <v/>
      </c>
      <c r="AZ724" s="17" t="str">
        <f t="shared" ca="1" si="700"/>
        <v/>
      </c>
      <c r="BA724" s="17" t="str">
        <f t="shared" ca="1" si="700"/>
        <v/>
      </c>
      <c r="BB724" s="17" t="str">
        <f t="shared" ca="1" si="700"/>
        <v/>
      </c>
      <c r="BC724" s="17" t="str">
        <f t="shared" ca="1" si="700"/>
        <v/>
      </c>
      <c r="BD724" s="17" t="str">
        <f t="shared" ca="1" si="700"/>
        <v/>
      </c>
      <c r="BE724" s="17" t="str">
        <f t="shared" ca="1" si="696"/>
        <v/>
      </c>
      <c r="BF724" s="17" t="str">
        <f t="shared" ca="1" si="696"/>
        <v/>
      </c>
      <c r="BG724" s="17" t="e">
        <f t="shared" si="696"/>
        <v>#REF!</v>
      </c>
      <c r="BH724" s="17" t="str">
        <f t="shared" ca="1" si="696"/>
        <v/>
      </c>
      <c r="BI724" s="17" t="str">
        <f t="shared" si="696"/>
        <v/>
      </c>
    </row>
    <row r="725" spans="1:61" s="13" customFormat="1" ht="23.25" customHeight="1" x14ac:dyDescent="0.2">
      <c r="A725" s="1">
        <f ca="1">IF(COUNTIF($D725:$L725," ")=10,"",IF(VLOOKUP(MAX($A$1:A724),$A$1:C724,3,FALSE)=0,"",MAX($A$1:A724)+1))</f>
        <v>725</v>
      </c>
      <c r="B725" s="13" t="str">
        <f>$B721</f>
        <v>Щукина В.И.</v>
      </c>
      <c r="C725" s="2" t="str">
        <f ca="1">IF($B725="","",$R$5)</f>
        <v>Чт 26.11.20</v>
      </c>
      <c r="D725" s="23" t="str">
        <f t="shared" ref="D725:K725" ca="1" si="729">IF($B725&gt;"",IF(ISERROR(SEARCH($B725,S$5))," ",MID(S$5,FIND("%курс ",S$5,FIND($B725,S$5))+6,7)&amp;"
("&amp;MID(S$5,FIND("ауд.",S$5,FIND($B725,S$5))+4,FIND("№",S$5,FIND("ауд.",S$5,FIND($B725,S$5)))-(FIND("ауд.",S$5,FIND($B725,S$5))+4))&amp;")"),"")</f>
        <v xml:space="preserve"> </v>
      </c>
      <c r="E725" s="23" t="str">
        <f t="shared" ca="1" si="729"/>
        <v xml:space="preserve"> </v>
      </c>
      <c r="F725" s="23" t="str">
        <f t="shared" ca="1" si="729"/>
        <v xml:space="preserve"> </v>
      </c>
      <c r="G725" s="23" t="str">
        <f t="shared" ca="1" si="729"/>
        <v xml:space="preserve"> </v>
      </c>
      <c r="H725" s="23" t="str">
        <f t="shared" ca="1" si="729"/>
        <v xml:space="preserve"> </v>
      </c>
      <c r="I725" s="23" t="str">
        <f t="shared" ca="1" si="729"/>
        <v xml:space="preserve"> </v>
      </c>
      <c r="J725" s="23" t="str">
        <f t="shared" ca="1" si="729"/>
        <v xml:space="preserve"> </v>
      </c>
      <c r="K725" s="23" t="str">
        <f t="shared" ca="1" si="729"/>
        <v xml:space="preserve"> </v>
      </c>
      <c r="L725" s="23"/>
      <c r="M725" s="25"/>
      <c r="O725" s="16"/>
      <c r="P725" s="16"/>
      <c r="R725" s="30"/>
      <c r="S725" s="30"/>
      <c r="T725" s="30"/>
      <c r="U725" s="30"/>
      <c r="V725" s="30"/>
      <c r="W725" s="30"/>
      <c r="X725" s="30"/>
      <c r="Y725" s="30"/>
      <c r="Z725" s="30"/>
      <c r="AA725" s="30"/>
      <c r="AB725" s="30"/>
      <c r="AD725" s="31" t="str">
        <f t="shared" ca="1" si="726"/>
        <v/>
      </c>
      <c r="AE725" s="31" t="str">
        <f t="shared" ca="1" si="726"/>
        <v/>
      </c>
      <c r="AF725" s="31" t="str">
        <f t="shared" ca="1" si="726"/>
        <v/>
      </c>
      <c r="AG725" s="31" t="str">
        <f t="shared" ca="1" si="726"/>
        <v/>
      </c>
      <c r="AH725" s="31" t="str">
        <f t="shared" ca="1" si="726"/>
        <v/>
      </c>
      <c r="AI725" s="31" t="str">
        <f t="shared" ca="1" si="726"/>
        <v/>
      </c>
      <c r="AJ725" s="31" t="str">
        <f t="shared" ca="1" si="726"/>
        <v/>
      </c>
      <c r="AK725" s="31" t="e">
        <f>IF(#REF!=" ","",IF(#REF!="","",CONCATENATE($C725," ",#REF!," ",MID(#REF!,10,5))))</f>
        <v>#REF!</v>
      </c>
      <c r="AL725" s="31" t="str">
        <f t="shared" ca="1" si="713"/>
        <v/>
      </c>
      <c r="AM725" s="31" t="str">
        <f t="shared" si="713"/>
        <v/>
      </c>
      <c r="AN725" s="32" t="str">
        <f t="shared" ca="1" si="711"/>
        <v>Щукина</v>
      </c>
      <c r="AO725" s="32" t="str">
        <f t="shared" ca="1" si="699"/>
        <v/>
      </c>
      <c r="AP725" s="32" t="str">
        <f t="shared" ca="1" si="699"/>
        <v/>
      </c>
      <c r="AQ725" s="32" t="str">
        <f t="shared" ca="1" si="699"/>
        <v/>
      </c>
      <c r="AR725" s="32" t="str">
        <f t="shared" ca="1" si="699"/>
        <v/>
      </c>
      <c r="AS725" s="32" t="str">
        <f t="shared" ca="1" si="699"/>
        <v/>
      </c>
      <c r="AT725" s="32" t="str">
        <f t="shared" ca="1" si="695"/>
        <v/>
      </c>
      <c r="AU725" s="32" t="str">
        <f t="shared" ca="1" si="695"/>
        <v/>
      </c>
      <c r="AV725" s="32" t="e">
        <f t="shared" si="695"/>
        <v>#REF!</v>
      </c>
      <c r="AW725" s="32" t="str">
        <f t="shared" ca="1" si="695"/>
        <v/>
      </c>
      <c r="AX725" s="32" t="str">
        <f t="shared" si="695"/>
        <v/>
      </c>
      <c r="AZ725" s="17" t="str">
        <f t="shared" ca="1" si="700"/>
        <v/>
      </c>
      <c r="BA725" s="17" t="str">
        <f t="shared" ca="1" si="700"/>
        <v/>
      </c>
      <c r="BB725" s="17" t="str">
        <f t="shared" ca="1" si="700"/>
        <v/>
      </c>
      <c r="BC725" s="17" t="str">
        <f t="shared" ca="1" si="700"/>
        <v/>
      </c>
      <c r="BD725" s="17" t="str">
        <f t="shared" ca="1" si="700"/>
        <v/>
      </c>
      <c r="BE725" s="17" t="str">
        <f t="shared" ca="1" si="696"/>
        <v/>
      </c>
      <c r="BF725" s="17" t="str">
        <f t="shared" ca="1" si="696"/>
        <v/>
      </c>
      <c r="BG725" s="17" t="e">
        <f t="shared" si="696"/>
        <v>#REF!</v>
      </c>
      <c r="BH725" s="17" t="str">
        <f t="shared" ca="1" si="696"/>
        <v/>
      </c>
      <c r="BI725" s="17" t="str">
        <f t="shared" si="696"/>
        <v/>
      </c>
    </row>
    <row r="726" spans="1:61" s="13" customFormat="1" ht="23.25" customHeight="1" x14ac:dyDescent="0.2">
      <c r="A726" s="1">
        <f ca="1">IF(COUNTIF($D726:$L726," ")=10,"",IF(VLOOKUP(MAX($A$1:A725),$A$1:C725,3,FALSE)=0,"",MAX($A$1:A725)+1))</f>
        <v>726</v>
      </c>
      <c r="B726" s="13" t="str">
        <f>$B721</f>
        <v>Щукина В.И.</v>
      </c>
      <c r="C726" s="2" t="str">
        <f ca="1">IF($B726="","",$R$6)</f>
        <v>Пт 27.11.20</v>
      </c>
      <c r="D726" s="23" t="str">
        <f t="shared" ref="D726:K726" ca="1" si="730">IF($B726&gt;"",IF(ISERROR(SEARCH($B726,S$6))," ",MID(S$6,FIND("%курс ",S$6,FIND($B726,S$6))+6,7)&amp;"
("&amp;MID(S$6,FIND("ауд.",S$6,FIND($B726,S$6))+4,FIND("№",S$6,FIND("ауд.",S$6,FIND($B726,S$6)))-(FIND("ауд.",S$6,FIND($B726,S$6))+4))&amp;")"),"")</f>
        <v xml:space="preserve"> </v>
      </c>
      <c r="E726" s="23" t="str">
        <f t="shared" ca="1" si="730"/>
        <v xml:space="preserve"> </v>
      </c>
      <c r="F726" s="23" t="str">
        <f t="shared" ca="1" si="730"/>
        <v xml:space="preserve"> </v>
      </c>
      <c r="G726" s="23" t="str">
        <f t="shared" ca="1" si="730"/>
        <v xml:space="preserve"> </v>
      </c>
      <c r="H726" s="23" t="str">
        <f t="shared" ca="1" si="730"/>
        <v xml:space="preserve"> </v>
      </c>
      <c r="I726" s="23" t="str">
        <f t="shared" ca="1" si="730"/>
        <v xml:space="preserve"> </v>
      </c>
      <c r="J726" s="23" t="str">
        <f t="shared" ca="1" si="730"/>
        <v xml:space="preserve"> </v>
      </c>
      <c r="K726" s="23" t="str">
        <f t="shared" ca="1" si="730"/>
        <v xml:space="preserve"> </v>
      </c>
      <c r="L726" s="23"/>
      <c r="M726" s="25"/>
      <c r="O726" s="16"/>
      <c r="P726" s="16"/>
      <c r="R726" s="30"/>
      <c r="S726" s="30"/>
      <c r="T726" s="30"/>
      <c r="U726" s="30"/>
      <c r="V726" s="30"/>
      <c r="W726" s="30"/>
      <c r="X726" s="30"/>
      <c r="Y726" s="30"/>
      <c r="Z726" s="30"/>
      <c r="AA726" s="30"/>
      <c r="AB726" s="30"/>
      <c r="AD726" s="31" t="str">
        <f t="shared" ca="1" si="726"/>
        <v/>
      </c>
      <c r="AE726" s="31" t="str">
        <f t="shared" ca="1" si="726"/>
        <v/>
      </c>
      <c r="AF726" s="31" t="str">
        <f t="shared" ca="1" si="726"/>
        <v/>
      </c>
      <c r="AG726" s="31" t="str">
        <f t="shared" ca="1" si="726"/>
        <v/>
      </c>
      <c r="AH726" s="31" t="str">
        <f t="shared" ca="1" si="726"/>
        <v/>
      </c>
      <c r="AI726" s="31" t="str">
        <f t="shared" ca="1" si="726"/>
        <v/>
      </c>
      <c r="AJ726" s="31" t="str">
        <f t="shared" ca="1" si="726"/>
        <v/>
      </c>
      <c r="AK726" s="31" t="e">
        <f>IF(#REF!=" ","",IF(#REF!="","",CONCATENATE($C726," ",#REF!," ",MID(#REF!,10,5))))</f>
        <v>#REF!</v>
      </c>
      <c r="AL726" s="31" t="str">
        <f t="shared" ca="1" si="713"/>
        <v/>
      </c>
      <c r="AM726" s="31" t="str">
        <f t="shared" si="713"/>
        <v/>
      </c>
      <c r="AN726" s="32" t="str">
        <f t="shared" ca="1" si="711"/>
        <v>Щукина</v>
      </c>
      <c r="AO726" s="32" t="str">
        <f t="shared" ca="1" si="699"/>
        <v/>
      </c>
      <c r="AP726" s="32" t="str">
        <f t="shared" ca="1" si="699"/>
        <v/>
      </c>
      <c r="AQ726" s="32" t="str">
        <f t="shared" ca="1" si="699"/>
        <v/>
      </c>
      <c r="AR726" s="32" t="str">
        <f t="shared" ca="1" si="699"/>
        <v/>
      </c>
      <c r="AS726" s="32" t="str">
        <f t="shared" ca="1" si="699"/>
        <v/>
      </c>
      <c r="AT726" s="32" t="str">
        <f t="shared" ca="1" si="695"/>
        <v/>
      </c>
      <c r="AU726" s="32" t="str">
        <f t="shared" ca="1" si="695"/>
        <v/>
      </c>
      <c r="AV726" s="32" t="e">
        <f t="shared" si="695"/>
        <v>#REF!</v>
      </c>
      <c r="AW726" s="32" t="str">
        <f t="shared" ca="1" si="695"/>
        <v/>
      </c>
      <c r="AX726" s="32" t="str">
        <f t="shared" si="695"/>
        <v/>
      </c>
      <c r="AZ726" s="17" t="str">
        <f t="shared" ca="1" si="700"/>
        <v/>
      </c>
      <c r="BA726" s="17" t="str">
        <f t="shared" ca="1" si="700"/>
        <v/>
      </c>
      <c r="BB726" s="17" t="str">
        <f t="shared" ca="1" si="700"/>
        <v/>
      </c>
      <c r="BC726" s="17" t="str">
        <f t="shared" ca="1" si="700"/>
        <v/>
      </c>
      <c r="BD726" s="17" t="str">
        <f t="shared" ca="1" si="700"/>
        <v/>
      </c>
      <c r="BE726" s="17" t="str">
        <f t="shared" ca="1" si="696"/>
        <v/>
      </c>
      <c r="BF726" s="17" t="str">
        <f t="shared" ca="1" si="696"/>
        <v/>
      </c>
      <c r="BG726" s="17" t="e">
        <f t="shared" si="696"/>
        <v>#REF!</v>
      </c>
      <c r="BH726" s="17" t="str">
        <f t="shared" ca="1" si="696"/>
        <v/>
      </c>
      <c r="BI726" s="17" t="str">
        <f t="shared" si="696"/>
        <v/>
      </c>
    </row>
    <row r="727" spans="1:61" s="13" customFormat="1" ht="23.25" customHeight="1" x14ac:dyDescent="0.2">
      <c r="A727" s="1">
        <f ca="1">IF(COUNTIF($D727:$L727," ")=10,"",IF(VLOOKUP(MAX($A$1:A726),$A$1:C726,3,FALSE)=0,"",MAX($A$1:A726)+1))</f>
        <v>727</v>
      </c>
      <c r="B727" s="13" t="str">
        <f>$B721</f>
        <v>Щукина В.И.</v>
      </c>
      <c r="C727" s="2" t="str">
        <f ca="1">IF($B727="","",$R$7)</f>
        <v>Сб 28.11.20</v>
      </c>
      <c r="D727" s="23" t="str">
        <f t="shared" ref="D727:K727" ca="1" si="731">IF($B727&gt;"",IF(ISERROR(SEARCH($B727,S$7))," ",MID(S$7,FIND("%курс ",S$7,FIND($B727,S$7))+6,7)&amp;"
("&amp;MID(S$7,FIND("ауд.",S$7,FIND($B727,S$7))+4,FIND("№",S$7,FIND("ауд.",S$7,FIND($B727,S$7)))-(FIND("ауд.",S$7,FIND($B727,S$7))+4))&amp;")"),"")</f>
        <v>ЗИ -9-2
(ДОТ)</v>
      </c>
      <c r="E727" s="23" t="str">
        <f t="shared" ca="1" si="731"/>
        <v>ЗИ -9-2
(ДОТ)</v>
      </c>
      <c r="F727" s="23" t="str">
        <f t="shared" ca="1" si="731"/>
        <v xml:space="preserve"> </v>
      </c>
      <c r="G727" s="23" t="str">
        <f t="shared" ca="1" si="731"/>
        <v xml:space="preserve"> </v>
      </c>
      <c r="H727" s="23" t="str">
        <f t="shared" ca="1" si="731"/>
        <v xml:space="preserve"> </v>
      </c>
      <c r="I727" s="23" t="str">
        <f t="shared" ca="1" si="731"/>
        <v xml:space="preserve"> </v>
      </c>
      <c r="J727" s="23" t="str">
        <f t="shared" ca="1" si="731"/>
        <v xml:space="preserve"> </v>
      </c>
      <c r="K727" s="23" t="str">
        <f t="shared" ca="1" si="731"/>
        <v xml:space="preserve"> </v>
      </c>
      <c r="L727" s="23"/>
      <c r="M727" s="25"/>
      <c r="O727" s="16"/>
      <c r="P727" s="16"/>
      <c r="R727" s="30"/>
      <c r="S727" s="30"/>
      <c r="T727" s="30"/>
      <c r="U727" s="30"/>
      <c r="V727" s="30"/>
      <c r="W727" s="30"/>
      <c r="X727" s="30"/>
      <c r="Y727" s="30"/>
      <c r="Z727" s="30"/>
      <c r="AA727" s="30"/>
      <c r="AB727" s="30"/>
      <c r="AD727" s="31" t="str">
        <f t="shared" ca="1" si="726"/>
        <v>Сб 28.11.20  8.00 ДОТ)</v>
      </c>
      <c r="AE727" s="31" t="str">
        <f t="shared" ca="1" si="726"/>
        <v>Сб 28.11.20  9.40 ДОТ)</v>
      </c>
      <c r="AF727" s="31" t="str">
        <f t="shared" ca="1" si="726"/>
        <v/>
      </c>
      <c r="AG727" s="31" t="str">
        <f t="shared" ca="1" si="726"/>
        <v/>
      </c>
      <c r="AH727" s="31" t="str">
        <f t="shared" ca="1" si="726"/>
        <v/>
      </c>
      <c r="AI727" s="31" t="str">
        <f t="shared" ca="1" si="726"/>
        <v/>
      </c>
      <c r="AJ727" s="31" t="str">
        <f t="shared" ca="1" si="726"/>
        <v/>
      </c>
      <c r="AK727" s="31" t="e">
        <f>IF(#REF!=" ","",IF(#REF!="","",CONCATENATE($C727," ",#REF!," ",MID(#REF!,10,5))))</f>
        <v>#REF!</v>
      </c>
      <c r="AL727" s="31" t="str">
        <f t="shared" ca="1" si="713"/>
        <v/>
      </c>
      <c r="AM727" s="31" t="str">
        <f t="shared" si="713"/>
        <v/>
      </c>
      <c r="AN727" s="32" t="str">
        <f t="shared" ca="1" si="711"/>
        <v>Щукина</v>
      </c>
      <c r="AO727" s="32" t="str">
        <f t="shared" ca="1" si="699"/>
        <v>Сб 28.11.20  8.00 ДОТ) Щукина</v>
      </c>
      <c r="AP727" s="32" t="str">
        <f t="shared" ca="1" si="699"/>
        <v>Сб 28.11.20  9.40 ДОТ) Щукина</v>
      </c>
      <c r="AQ727" s="32" t="str">
        <f t="shared" ca="1" si="699"/>
        <v/>
      </c>
      <c r="AR727" s="32" t="str">
        <f t="shared" ca="1" si="699"/>
        <v/>
      </c>
      <c r="AS727" s="32" t="str">
        <f t="shared" ca="1" si="699"/>
        <v/>
      </c>
      <c r="AT727" s="32" t="str">
        <f t="shared" ca="1" si="695"/>
        <v/>
      </c>
      <c r="AU727" s="32" t="str">
        <f t="shared" ca="1" si="695"/>
        <v/>
      </c>
      <c r="AV727" s="32" t="e">
        <f t="shared" si="695"/>
        <v>#REF!</v>
      </c>
      <c r="AW727" s="32" t="str">
        <f t="shared" ca="1" si="695"/>
        <v/>
      </c>
      <c r="AX727" s="32" t="str">
        <f t="shared" si="695"/>
        <v/>
      </c>
      <c r="AZ727" s="17">
        <f t="shared" ca="1" si="700"/>
        <v>727</v>
      </c>
      <c r="BA727" s="17">
        <f t="shared" ca="1" si="700"/>
        <v>727</v>
      </c>
      <c r="BB727" s="17" t="str">
        <f t="shared" ca="1" si="700"/>
        <v/>
      </c>
      <c r="BC727" s="17" t="str">
        <f t="shared" ca="1" si="700"/>
        <v/>
      </c>
      <c r="BD727" s="17" t="str">
        <f t="shared" ca="1" si="700"/>
        <v/>
      </c>
      <c r="BE727" s="17" t="str">
        <f t="shared" ca="1" si="696"/>
        <v/>
      </c>
      <c r="BF727" s="17" t="str">
        <f t="shared" ca="1" si="696"/>
        <v/>
      </c>
      <c r="BG727" s="17" t="e">
        <f t="shared" si="696"/>
        <v>#REF!</v>
      </c>
      <c r="BH727" s="17" t="str">
        <f t="shared" ca="1" si="696"/>
        <v/>
      </c>
      <c r="BI727" s="17" t="str">
        <f t="shared" si="696"/>
        <v/>
      </c>
    </row>
    <row r="728" spans="1:61" s="13" customFormat="1" ht="23.25" customHeight="1" x14ac:dyDescent="0.2">
      <c r="A728" s="1">
        <f ca="1">IF(COUNTIF($D728:$L728," ")=10,"",IF(VLOOKUP(MAX($A$1:A727),$A$1:C727,3,FALSE)=0,"",MAX($A$1:A727)+1))</f>
        <v>728</v>
      </c>
      <c r="B728" s="13" t="str">
        <f>$B721</f>
        <v>Щукина В.И.</v>
      </c>
      <c r="C728" s="2" t="str">
        <f ca="1">IF($B728="","",$R$8)</f>
        <v>Вс 29.11.20</v>
      </c>
      <c r="D728" s="23" t="str">
        <f t="shared" ref="D728:K728" ca="1" si="732">IF($B728&gt;"",IF(ISERROR(SEARCH($B728,S$8))," ",MID(S$8,FIND("%курс ",S$8,FIND($B728,S$8))+6,7)&amp;"
("&amp;MID(S$8,FIND("ауд.",S$8,FIND($B728,S$8))+4,FIND("№",S$8,FIND("ауд.",S$8,FIND($B728,S$8)))-(FIND("ауд.",S$8,FIND($B728,S$8))+4))&amp;")"),"")</f>
        <v xml:space="preserve"> </v>
      </c>
      <c r="E728" s="23" t="str">
        <f t="shared" ca="1" si="732"/>
        <v xml:space="preserve"> </v>
      </c>
      <c r="F728" s="23" t="str">
        <f t="shared" ca="1" si="732"/>
        <v xml:space="preserve"> </v>
      </c>
      <c r="G728" s="23" t="str">
        <f t="shared" ca="1" si="732"/>
        <v xml:space="preserve"> </v>
      </c>
      <c r="H728" s="23" t="str">
        <f t="shared" ca="1" si="732"/>
        <v xml:space="preserve"> </v>
      </c>
      <c r="I728" s="23" t="str">
        <f t="shared" ca="1" si="732"/>
        <v xml:space="preserve"> </v>
      </c>
      <c r="J728" s="23" t="str">
        <f t="shared" ca="1" si="732"/>
        <v xml:space="preserve"> </v>
      </c>
      <c r="K728" s="23" t="str">
        <f t="shared" ca="1" si="732"/>
        <v xml:space="preserve"> </v>
      </c>
      <c r="L728" s="23"/>
      <c r="M728" s="25"/>
      <c r="O728" s="16"/>
      <c r="P728" s="16"/>
      <c r="R728" s="30"/>
      <c r="S728" s="30"/>
      <c r="T728" s="30"/>
      <c r="U728" s="30"/>
      <c r="V728" s="30"/>
      <c r="W728" s="30"/>
      <c r="X728" s="30"/>
      <c r="Y728" s="30"/>
      <c r="Z728" s="30"/>
      <c r="AA728" s="30"/>
      <c r="AB728" s="30"/>
      <c r="AD728" s="31" t="str">
        <f t="shared" ca="1" si="726"/>
        <v/>
      </c>
      <c r="AE728" s="31" t="str">
        <f t="shared" ca="1" si="726"/>
        <v/>
      </c>
      <c r="AF728" s="31" t="str">
        <f t="shared" ca="1" si="726"/>
        <v/>
      </c>
      <c r="AG728" s="31" t="str">
        <f t="shared" ca="1" si="726"/>
        <v/>
      </c>
      <c r="AH728" s="31" t="str">
        <f t="shared" ca="1" si="726"/>
        <v/>
      </c>
      <c r="AI728" s="31" t="str">
        <f t="shared" ca="1" si="726"/>
        <v/>
      </c>
      <c r="AJ728" s="31" t="str">
        <f t="shared" ca="1" si="726"/>
        <v/>
      </c>
      <c r="AK728" s="31" t="e">
        <f>IF(#REF!=" ","",IF(#REF!="","",CONCATENATE($C728," ",#REF!," ",MID(#REF!,10,5))))</f>
        <v>#REF!</v>
      </c>
      <c r="AL728" s="31" t="str">
        <f t="shared" ca="1" si="713"/>
        <v/>
      </c>
      <c r="AM728" s="31" t="str">
        <f t="shared" si="713"/>
        <v/>
      </c>
      <c r="AN728" s="32" t="str">
        <f t="shared" ca="1" si="711"/>
        <v>Щукина</v>
      </c>
      <c r="AO728" s="32" t="str">
        <f t="shared" ca="1" si="699"/>
        <v/>
      </c>
      <c r="AP728" s="32" t="str">
        <f t="shared" ca="1" si="699"/>
        <v/>
      </c>
      <c r="AQ728" s="32" t="str">
        <f t="shared" ca="1" si="699"/>
        <v/>
      </c>
      <c r="AR728" s="32" t="str">
        <f t="shared" ca="1" si="699"/>
        <v/>
      </c>
      <c r="AS728" s="32" t="str">
        <f t="shared" ca="1" si="699"/>
        <v/>
      </c>
      <c r="AT728" s="32" t="str">
        <f t="shared" ca="1" si="695"/>
        <v/>
      </c>
      <c r="AU728" s="32" t="str">
        <f t="shared" ca="1" si="695"/>
        <v/>
      </c>
      <c r="AV728" s="32" t="e">
        <f t="shared" si="695"/>
        <v>#REF!</v>
      </c>
      <c r="AW728" s="32" t="str">
        <f t="shared" ca="1" si="695"/>
        <v/>
      </c>
      <c r="AX728" s="32" t="str">
        <f t="shared" si="695"/>
        <v/>
      </c>
      <c r="AZ728" s="17" t="str">
        <f t="shared" ca="1" si="700"/>
        <v/>
      </c>
      <c r="BA728" s="17" t="str">
        <f t="shared" ca="1" si="700"/>
        <v/>
      </c>
      <c r="BB728" s="17" t="str">
        <f t="shared" ca="1" si="700"/>
        <v/>
      </c>
      <c r="BC728" s="17" t="str">
        <f t="shared" ca="1" si="700"/>
        <v/>
      </c>
      <c r="BD728" s="17" t="str">
        <f t="shared" ca="1" si="700"/>
        <v/>
      </c>
      <c r="BE728" s="17" t="str">
        <f t="shared" ca="1" si="696"/>
        <v/>
      </c>
      <c r="BF728" s="17" t="str">
        <f t="shared" ca="1" si="696"/>
        <v/>
      </c>
      <c r="BG728" s="17" t="e">
        <f t="shared" si="696"/>
        <v>#REF!</v>
      </c>
      <c r="BH728" s="17" t="str">
        <f t="shared" ca="1" si="696"/>
        <v/>
      </c>
      <c r="BI728" s="17" t="str">
        <f t="shared" si="696"/>
        <v/>
      </c>
    </row>
    <row r="729" spans="1:61" s="13" customFormat="1" ht="23.25" customHeight="1" x14ac:dyDescent="0.2">
      <c r="A729" s="1">
        <f ca="1">IF(COUNTIF($D729:$L729," ")=10,"",IF(VLOOKUP(MAX($A$1:A728),$A$1:C728,3,FALSE)=0,"",MAX($A$1:A728)+1))</f>
        <v>729</v>
      </c>
      <c r="C729" s="2"/>
      <c r="D729" s="23"/>
      <c r="E729" s="23"/>
      <c r="F729" s="23"/>
      <c r="G729" s="23"/>
      <c r="H729" s="23"/>
      <c r="I729" s="23"/>
      <c r="J729" s="23"/>
      <c r="K729" s="23"/>
      <c r="L729" s="23"/>
      <c r="M729" s="25"/>
      <c r="O729" s="16"/>
      <c r="P729" s="16"/>
      <c r="R729" s="30"/>
      <c r="S729" s="30"/>
      <c r="T729" s="30"/>
      <c r="U729" s="30"/>
      <c r="V729" s="30"/>
      <c r="W729" s="30"/>
      <c r="X729" s="30"/>
      <c r="Y729" s="30"/>
      <c r="Z729" s="30"/>
      <c r="AA729" s="30"/>
      <c r="AB729" s="30"/>
      <c r="AD729" s="31"/>
      <c r="AE729" s="31"/>
      <c r="AF729" s="31"/>
      <c r="AG729" s="31"/>
      <c r="AH729" s="31"/>
      <c r="AI729" s="31"/>
      <c r="AJ729" s="31"/>
      <c r="AK729" s="31"/>
      <c r="AL729" s="31"/>
      <c r="AM729" s="31"/>
      <c r="AN729" s="32" t="str">
        <f t="shared" si="711"/>
        <v/>
      </c>
      <c r="AO729" s="32" t="str">
        <f t="shared" si="699"/>
        <v/>
      </c>
      <c r="AP729" s="32" t="str">
        <f t="shared" si="699"/>
        <v/>
      </c>
      <c r="AQ729" s="32" t="str">
        <f t="shared" si="699"/>
        <v/>
      </c>
      <c r="AR729" s="32" t="str">
        <f t="shared" si="699"/>
        <v/>
      </c>
      <c r="AS729" s="32" t="str">
        <f t="shared" si="699"/>
        <v/>
      </c>
      <c r="AT729" s="32" t="str">
        <f t="shared" si="695"/>
        <v/>
      </c>
      <c r="AU729" s="32" t="str">
        <f t="shared" si="695"/>
        <v/>
      </c>
      <c r="AV729" s="32" t="str">
        <f t="shared" si="695"/>
        <v/>
      </c>
      <c r="AW729" s="32" t="str">
        <f t="shared" si="695"/>
        <v/>
      </c>
      <c r="AX729" s="32" t="str">
        <f t="shared" si="695"/>
        <v/>
      </c>
      <c r="AZ729" s="17" t="str">
        <f t="shared" si="700"/>
        <v/>
      </c>
      <c r="BA729" s="17" t="str">
        <f t="shared" si="700"/>
        <v/>
      </c>
      <c r="BB729" s="17" t="str">
        <f t="shared" si="700"/>
        <v/>
      </c>
      <c r="BC729" s="17" t="str">
        <f t="shared" si="700"/>
        <v/>
      </c>
      <c r="BD729" s="17" t="str">
        <f t="shared" si="700"/>
        <v/>
      </c>
      <c r="BE729" s="17" t="str">
        <f t="shared" si="696"/>
        <v/>
      </c>
      <c r="BF729" s="17" t="str">
        <f t="shared" si="696"/>
        <v/>
      </c>
      <c r="BG729" s="17" t="str">
        <f t="shared" si="696"/>
        <v/>
      </c>
      <c r="BH729" s="17" t="str">
        <f t="shared" si="696"/>
        <v/>
      </c>
      <c r="BI729" s="17" t="str">
        <f t="shared" si="696"/>
        <v/>
      </c>
    </row>
    <row r="730" spans="1:61" s="13" customFormat="1" ht="23.25" customHeight="1" x14ac:dyDescent="0.2">
      <c r="A730" s="1">
        <f ca="1">IF(COUNTIF($D731:$L737," ")=70,"",MAX($A$1:A729)+1)</f>
        <v>730</v>
      </c>
      <c r="B730" s="2" t="str">
        <f>IF($C730="","",$C730)</f>
        <v>Рогачёва Е.А.</v>
      </c>
      <c r="C730" s="3" t="s">
        <v>7</v>
      </c>
      <c r="D730" s="3" t="str">
        <f>IF($C730="","",T(" 8.00"))</f>
        <v xml:space="preserve"> 8.00</v>
      </c>
      <c r="E730" s="3" t="str">
        <f>IF($C730="","",T(" 9.40"))</f>
        <v xml:space="preserve"> 9.40</v>
      </c>
      <c r="F730" s="3" t="str">
        <f>IF($C730="","",T("11.50"))</f>
        <v>11.50</v>
      </c>
      <c r="G730" s="3" t="str">
        <f>IF($C730="","",T(""))</f>
        <v/>
      </c>
      <c r="H730" s="3" t="str">
        <f>IF($C730="","",T("13.30"))</f>
        <v>13.30</v>
      </c>
      <c r="I730" s="3" t="str">
        <f>IF($C730="","",T("15.10"))</f>
        <v>15.10</v>
      </c>
      <c r="J730" s="3" t="str">
        <f>IF($C730="","",T("16.50"))</f>
        <v>16.50</v>
      </c>
      <c r="K730" s="3" t="str">
        <f>IF($C730="","",T("16.50"))</f>
        <v>16.50</v>
      </c>
      <c r="L730" s="3"/>
      <c r="M730" s="17"/>
      <c r="O730" s="16"/>
      <c r="P730" s="16"/>
      <c r="R730" s="30"/>
      <c r="S730" s="30"/>
      <c r="T730" s="30"/>
      <c r="U730" s="30"/>
      <c r="V730" s="30"/>
      <c r="W730" s="30"/>
      <c r="X730" s="30"/>
      <c r="Y730" s="30"/>
      <c r="Z730" s="30"/>
      <c r="AA730" s="30"/>
      <c r="AB730" s="30"/>
      <c r="AD730" s="31"/>
      <c r="AE730" s="31"/>
      <c r="AF730" s="31"/>
      <c r="AG730" s="31"/>
      <c r="AH730" s="31"/>
      <c r="AI730" s="31"/>
      <c r="AJ730" s="31"/>
      <c r="AK730" s="31"/>
      <c r="AL730" s="31"/>
      <c r="AM730" s="31"/>
      <c r="AN730" s="32" t="str">
        <f t="shared" si="711"/>
        <v/>
      </c>
      <c r="AO730" s="32" t="str">
        <f t="shared" si="699"/>
        <v/>
      </c>
      <c r="AP730" s="32" t="str">
        <f t="shared" si="699"/>
        <v/>
      </c>
      <c r="AQ730" s="32" t="str">
        <f t="shared" si="699"/>
        <v/>
      </c>
      <c r="AR730" s="32" t="str">
        <f t="shared" si="699"/>
        <v/>
      </c>
      <c r="AS730" s="32" t="str">
        <f t="shared" si="699"/>
        <v/>
      </c>
      <c r="AT730" s="32" t="str">
        <f t="shared" si="695"/>
        <v/>
      </c>
      <c r="AU730" s="32" t="str">
        <f t="shared" si="695"/>
        <v/>
      </c>
      <c r="AV730" s="32" t="str">
        <f t="shared" si="695"/>
        <v/>
      </c>
      <c r="AW730" s="32" t="str">
        <f t="shared" si="695"/>
        <v/>
      </c>
      <c r="AX730" s="32" t="str">
        <f t="shared" si="695"/>
        <v/>
      </c>
      <c r="AZ730" s="17" t="str">
        <f t="shared" si="700"/>
        <v/>
      </c>
      <c r="BA730" s="17" t="str">
        <f t="shared" si="700"/>
        <v/>
      </c>
      <c r="BB730" s="17" t="str">
        <f t="shared" si="700"/>
        <v/>
      </c>
      <c r="BC730" s="17" t="str">
        <f t="shared" si="700"/>
        <v/>
      </c>
      <c r="BD730" s="17" t="str">
        <f t="shared" si="700"/>
        <v/>
      </c>
      <c r="BE730" s="17" t="str">
        <f t="shared" si="696"/>
        <v/>
      </c>
      <c r="BF730" s="17" t="str">
        <f t="shared" si="696"/>
        <v/>
      </c>
      <c r="BG730" s="17" t="str">
        <f t="shared" si="696"/>
        <v/>
      </c>
      <c r="BH730" s="17" t="str">
        <f t="shared" si="696"/>
        <v/>
      </c>
      <c r="BI730" s="17" t="str">
        <f t="shared" si="696"/>
        <v/>
      </c>
    </row>
    <row r="731" spans="1:61" s="13" customFormat="1" ht="23.25" customHeight="1" x14ac:dyDescent="0.2">
      <c r="A731" s="1">
        <f ca="1">IF(COUNTIF($D731:$L731," ")=10,"",IF(VLOOKUP(MAX($A$1:A730),$A$1:C730,3,FALSE)=0,"",MAX($A$1:A730)+1))</f>
        <v>731</v>
      </c>
      <c r="B731" s="13" t="str">
        <f>$B730</f>
        <v>Рогачёва Е.А.</v>
      </c>
      <c r="C731" s="2" t="str">
        <f ca="1">IF($B731="","",$R$2)</f>
        <v>Пн 23.11.20</v>
      </c>
      <c r="D731" s="14" t="str">
        <f t="shared" ref="D731:K731" ca="1" si="733">IF($B731&gt;"",IF(ISERROR(SEARCH($B731,S$2))," ",MID(S$2,FIND("%курс ",S$2,FIND($B731,S$2))+6,7)&amp;"
("&amp;MID(S$2,FIND("ауд.",S$2,FIND($B731,S$2))+4,FIND("№",S$2,FIND("ауд.",S$2,FIND($B731,S$2)))-(FIND("ауд.",S$2,FIND($B731,S$2))+4))&amp;")"),"")</f>
        <v xml:space="preserve"> </v>
      </c>
      <c r="E731" s="14" t="str">
        <f t="shared" ca="1" si="733"/>
        <v xml:space="preserve"> </v>
      </c>
      <c r="F731" s="14" t="str">
        <f t="shared" ca="1" si="733"/>
        <v>ЗИ -9-1
(П-107)</v>
      </c>
      <c r="G731" s="14" t="str">
        <f t="shared" ca="1" si="733"/>
        <v xml:space="preserve"> </v>
      </c>
      <c r="H731" s="14" t="str">
        <f t="shared" ca="1" si="733"/>
        <v>С -11-1
(П-203)</v>
      </c>
      <c r="I731" s="14" t="str">
        <f t="shared" ca="1" si="733"/>
        <v xml:space="preserve"> </v>
      </c>
      <c r="J731" s="14" t="str">
        <f t="shared" ca="1" si="733"/>
        <v xml:space="preserve"> </v>
      </c>
      <c r="K731" s="14" t="str">
        <f t="shared" ca="1" si="733"/>
        <v xml:space="preserve"> </v>
      </c>
      <c r="L731" s="14"/>
      <c r="M731" s="25"/>
      <c r="O731" s="16"/>
      <c r="P731" s="16"/>
      <c r="R731" s="30"/>
      <c r="S731" s="30"/>
      <c r="T731" s="30"/>
      <c r="U731" s="30"/>
      <c r="V731" s="30"/>
      <c r="W731" s="30"/>
      <c r="X731" s="30"/>
      <c r="Y731" s="30"/>
      <c r="Z731" s="30"/>
      <c r="AA731" s="30"/>
      <c r="AB731" s="30"/>
      <c r="AD731" s="31" t="str">
        <f t="shared" ref="AD731:AJ737" ca="1" si="734">IF(D731=" ","",IF(D731="","",CONCATENATE($C731," ",D$1," ",MID(D731,10,5))))</f>
        <v/>
      </c>
      <c r="AE731" s="31" t="str">
        <f t="shared" ca="1" si="734"/>
        <v/>
      </c>
      <c r="AF731" s="31" t="str">
        <f t="shared" ca="1" si="734"/>
        <v>Пн 23.11.20 11.20 П-107</v>
      </c>
      <c r="AG731" s="31" t="str">
        <f t="shared" ca="1" si="734"/>
        <v/>
      </c>
      <c r="AH731" s="31" t="str">
        <f t="shared" ca="1" si="734"/>
        <v>Пн 23.11.20 13.30 П-203</v>
      </c>
      <c r="AI731" s="31" t="str">
        <f t="shared" ca="1" si="734"/>
        <v/>
      </c>
      <c r="AJ731" s="31" t="str">
        <f t="shared" ca="1" si="734"/>
        <v/>
      </c>
      <c r="AK731" s="31" t="e">
        <f>IF(#REF!=" ","",IF(#REF!="","",CONCATENATE($C731," ",#REF!," ",MID(#REF!,10,5))))</f>
        <v>#REF!</v>
      </c>
      <c r="AL731" s="31" t="str">
        <f t="shared" ca="1" si="713"/>
        <v/>
      </c>
      <c r="AM731" s="31" t="str">
        <f t="shared" si="713"/>
        <v/>
      </c>
      <c r="AN731" s="32" t="str">
        <f t="shared" ca="1" si="711"/>
        <v>Рогачёва</v>
      </c>
      <c r="AO731" s="32" t="str">
        <f t="shared" ca="1" si="699"/>
        <v/>
      </c>
      <c r="AP731" s="32" t="str">
        <f t="shared" ca="1" si="699"/>
        <v/>
      </c>
      <c r="AQ731" s="32" t="str">
        <f t="shared" ca="1" si="699"/>
        <v>Пн 23.11.20 11.20 П-107 Рогачёва</v>
      </c>
      <c r="AR731" s="32" t="str">
        <f t="shared" ca="1" si="699"/>
        <v/>
      </c>
      <c r="AS731" s="32" t="str">
        <f t="shared" ca="1" si="699"/>
        <v>Пн 23.11.20 13.30 П-203 Рогачёва</v>
      </c>
      <c r="AT731" s="32" t="str">
        <f t="shared" ca="1" si="695"/>
        <v/>
      </c>
      <c r="AU731" s="32" t="str">
        <f t="shared" ca="1" si="695"/>
        <v/>
      </c>
      <c r="AV731" s="32" t="e">
        <f t="shared" si="695"/>
        <v>#REF!</v>
      </c>
      <c r="AW731" s="32" t="str">
        <f t="shared" ca="1" si="695"/>
        <v/>
      </c>
      <c r="AX731" s="32" t="str">
        <f t="shared" si="695"/>
        <v/>
      </c>
      <c r="AZ731" s="17" t="str">
        <f t="shared" ca="1" si="700"/>
        <v/>
      </c>
      <c r="BA731" s="17" t="str">
        <f t="shared" ca="1" si="700"/>
        <v/>
      </c>
      <c r="BB731" s="17">
        <f t="shared" ca="1" si="700"/>
        <v>731</v>
      </c>
      <c r="BC731" s="17" t="str">
        <f t="shared" ca="1" si="700"/>
        <v/>
      </c>
      <c r="BD731" s="17">
        <f t="shared" ca="1" si="700"/>
        <v>731</v>
      </c>
      <c r="BE731" s="17" t="str">
        <f t="shared" ca="1" si="696"/>
        <v/>
      </c>
      <c r="BF731" s="17" t="str">
        <f t="shared" ca="1" si="696"/>
        <v/>
      </c>
      <c r="BG731" s="17" t="e">
        <f t="shared" si="696"/>
        <v>#REF!</v>
      </c>
      <c r="BH731" s="17" t="str">
        <f t="shared" ca="1" si="696"/>
        <v/>
      </c>
      <c r="BI731" s="17" t="str">
        <f t="shared" si="696"/>
        <v/>
      </c>
    </row>
    <row r="732" spans="1:61" s="13" customFormat="1" ht="23.25" customHeight="1" x14ac:dyDescent="0.2">
      <c r="A732" s="1">
        <f ca="1">IF(COUNTIF($D732:$L732," ")=10,"",IF(VLOOKUP(MAX($A$1:A731),$A$1:C731,3,FALSE)=0,"",MAX($A$1:A731)+1))</f>
        <v>732</v>
      </c>
      <c r="B732" s="13" t="str">
        <f>$B730</f>
        <v>Рогачёва Е.А.</v>
      </c>
      <c r="C732" s="2" t="str">
        <f ca="1">IF($B732="","",$R$3)</f>
        <v>Вт 24.11.20</v>
      </c>
      <c r="D732" s="14" t="str">
        <f t="shared" ref="D732:K732" ca="1" si="735">IF($B732&gt;"",IF(ISERROR(SEARCH($B732,S$3))," ",MID(S$3,FIND("%курс ",S$3,FIND($B732,S$3))+6,7)&amp;"
("&amp;MID(S$3,FIND("ауд.",S$3,FIND($B732,S$3))+4,FIND("№",S$3,FIND("ауд.",S$3,FIND($B732,S$3)))-(FIND("ауд.",S$3,FIND($B732,S$3))+4))&amp;")"),"")</f>
        <v xml:space="preserve"> </v>
      </c>
      <c r="E732" s="14" t="str">
        <f t="shared" ca="1" si="735"/>
        <v xml:space="preserve"> </v>
      </c>
      <c r="F732" s="14" t="str">
        <f t="shared" ca="1" si="735"/>
        <v xml:space="preserve"> </v>
      </c>
      <c r="G732" s="14" t="str">
        <f t="shared" ca="1" si="735"/>
        <v xml:space="preserve"> </v>
      </c>
      <c r="H732" s="14" t="str">
        <f t="shared" ca="1" si="735"/>
        <v>С -11-1
(П-407)</v>
      </c>
      <c r="I732" s="14" t="str">
        <f t="shared" ca="1" si="735"/>
        <v xml:space="preserve"> </v>
      </c>
      <c r="J732" s="14" t="str">
        <f t="shared" ca="1" si="735"/>
        <v xml:space="preserve"> </v>
      </c>
      <c r="K732" s="14" t="str">
        <f t="shared" ca="1" si="735"/>
        <v xml:space="preserve"> </v>
      </c>
      <c r="L732" s="14"/>
      <c r="M732" s="25"/>
      <c r="O732" s="16"/>
      <c r="P732" s="16"/>
      <c r="R732" s="30"/>
      <c r="S732" s="30"/>
      <c r="T732" s="30"/>
      <c r="U732" s="30"/>
      <c r="V732" s="30"/>
      <c r="W732" s="30"/>
      <c r="X732" s="30"/>
      <c r="Y732" s="30"/>
      <c r="Z732" s="30"/>
      <c r="AA732" s="30"/>
      <c r="AB732" s="30"/>
      <c r="AD732" s="31" t="str">
        <f t="shared" ca="1" si="734"/>
        <v/>
      </c>
      <c r="AE732" s="31" t="str">
        <f t="shared" ca="1" si="734"/>
        <v/>
      </c>
      <c r="AF732" s="31" t="str">
        <f t="shared" ca="1" si="734"/>
        <v/>
      </c>
      <c r="AG732" s="31" t="str">
        <f t="shared" ca="1" si="734"/>
        <v/>
      </c>
      <c r="AH732" s="31" t="str">
        <f t="shared" ca="1" si="734"/>
        <v>Вт 24.11.20 13.30 П-407</v>
      </c>
      <c r="AI732" s="31" t="str">
        <f t="shared" ca="1" si="734"/>
        <v/>
      </c>
      <c r="AJ732" s="31" t="str">
        <f t="shared" ca="1" si="734"/>
        <v/>
      </c>
      <c r="AK732" s="31" t="e">
        <f>IF(#REF!=" ","",IF(#REF!="","",CONCATENATE($C732," ",#REF!," ",MID(#REF!,10,5))))</f>
        <v>#REF!</v>
      </c>
      <c r="AL732" s="31" t="str">
        <f t="shared" ca="1" si="713"/>
        <v/>
      </c>
      <c r="AM732" s="31" t="str">
        <f t="shared" si="713"/>
        <v/>
      </c>
      <c r="AN732" s="32" t="str">
        <f t="shared" ca="1" si="711"/>
        <v>Рогачёва</v>
      </c>
      <c r="AO732" s="32" t="str">
        <f t="shared" ca="1" si="699"/>
        <v/>
      </c>
      <c r="AP732" s="32" t="str">
        <f t="shared" ca="1" si="699"/>
        <v/>
      </c>
      <c r="AQ732" s="32" t="str">
        <f t="shared" ca="1" si="699"/>
        <v/>
      </c>
      <c r="AR732" s="32" t="str">
        <f t="shared" ca="1" si="699"/>
        <v/>
      </c>
      <c r="AS732" s="32" t="str">
        <f t="shared" ca="1" si="699"/>
        <v>Вт 24.11.20 13.30 П-407 Рогачёва</v>
      </c>
      <c r="AT732" s="32" t="str">
        <f t="shared" ca="1" si="695"/>
        <v/>
      </c>
      <c r="AU732" s="32" t="str">
        <f t="shared" ca="1" si="695"/>
        <v/>
      </c>
      <c r="AV732" s="32" t="e">
        <f t="shared" si="695"/>
        <v>#REF!</v>
      </c>
      <c r="AW732" s="32" t="str">
        <f t="shared" ca="1" si="695"/>
        <v/>
      </c>
      <c r="AX732" s="32" t="str">
        <f t="shared" si="695"/>
        <v/>
      </c>
      <c r="AZ732" s="17" t="str">
        <f t="shared" ca="1" si="700"/>
        <v/>
      </c>
      <c r="BA732" s="17" t="str">
        <f t="shared" ca="1" si="700"/>
        <v/>
      </c>
      <c r="BB732" s="17" t="str">
        <f t="shared" ca="1" si="700"/>
        <v/>
      </c>
      <c r="BC732" s="17" t="str">
        <f t="shared" ca="1" si="700"/>
        <v/>
      </c>
      <c r="BD732" s="17">
        <f t="shared" ca="1" si="700"/>
        <v>732</v>
      </c>
      <c r="BE732" s="17" t="str">
        <f t="shared" ca="1" si="696"/>
        <v/>
      </c>
      <c r="BF732" s="17" t="str">
        <f t="shared" ca="1" si="696"/>
        <v/>
      </c>
      <c r="BG732" s="17" t="e">
        <f t="shared" si="696"/>
        <v>#REF!</v>
      </c>
      <c r="BH732" s="17" t="str">
        <f t="shared" ca="1" si="696"/>
        <v/>
      </c>
      <c r="BI732" s="17" t="str">
        <f t="shared" si="696"/>
        <v/>
      </c>
    </row>
    <row r="733" spans="1:61" s="13" customFormat="1" ht="23.25" customHeight="1" x14ac:dyDescent="0.2">
      <c r="A733" s="1">
        <f ca="1">IF(COUNTIF($D733:$L733," ")=10,"",IF(VLOOKUP(MAX($A$1:A732),$A$1:C732,3,FALSE)=0,"",MAX($A$1:A732)+1))</f>
        <v>733</v>
      </c>
      <c r="B733" s="13" t="str">
        <f>$B730</f>
        <v>Рогачёва Е.А.</v>
      </c>
      <c r="C733" s="2" t="str">
        <f ca="1">IF($B733="","",$R$4)</f>
        <v>Ср 25.11.20</v>
      </c>
      <c r="D733" s="14" t="str">
        <f t="shared" ref="D733:K733" ca="1" si="736">IF($B733&gt;"",IF(ISERROR(SEARCH($B733,S$4))," ",MID(S$4,FIND("%курс ",S$4,FIND($B733,S$4))+6,7)&amp;"
("&amp;MID(S$4,FIND("ауд.",S$4,FIND($B733,S$4))+4,FIND("№",S$4,FIND("ауд.",S$4,FIND($B733,S$4)))-(FIND("ауд.",S$4,FIND($B733,S$4))+4))&amp;")"),"")</f>
        <v xml:space="preserve"> </v>
      </c>
      <c r="E733" s="14" t="str">
        <f t="shared" ca="1" si="736"/>
        <v>П -9 -1
(П-202)</v>
      </c>
      <c r="F733" s="14" t="str">
        <f t="shared" ca="1" si="736"/>
        <v xml:space="preserve"> </v>
      </c>
      <c r="G733" s="14" t="str">
        <f t="shared" ca="1" si="736"/>
        <v xml:space="preserve"> </v>
      </c>
      <c r="H733" s="14" t="str">
        <f t="shared" ca="1" si="736"/>
        <v>С -11-1
(П-102)</v>
      </c>
      <c r="I733" s="14" t="str">
        <f t="shared" ca="1" si="736"/>
        <v xml:space="preserve"> </v>
      </c>
      <c r="J733" s="14" t="str">
        <f t="shared" ca="1" si="736"/>
        <v xml:space="preserve"> </v>
      </c>
      <c r="K733" s="14" t="str">
        <f t="shared" ca="1" si="736"/>
        <v xml:space="preserve"> </v>
      </c>
      <c r="L733" s="14"/>
      <c r="M733" s="25"/>
      <c r="O733" s="16"/>
      <c r="P733" s="16"/>
      <c r="R733" s="30"/>
      <c r="S733" s="30"/>
      <c r="T733" s="30"/>
      <c r="U733" s="30"/>
      <c r="V733" s="30"/>
      <c r="W733" s="30"/>
      <c r="X733" s="30"/>
      <c r="Y733" s="30"/>
      <c r="Z733" s="30"/>
      <c r="AA733" s="30"/>
      <c r="AB733" s="30"/>
      <c r="AD733" s="31" t="str">
        <f t="shared" ca="1" si="734"/>
        <v/>
      </c>
      <c r="AE733" s="31" t="str">
        <f t="shared" ca="1" si="734"/>
        <v>Ср 25.11.20  9.40 П-202</v>
      </c>
      <c r="AF733" s="31" t="str">
        <f t="shared" ca="1" si="734"/>
        <v/>
      </c>
      <c r="AG733" s="31" t="str">
        <f t="shared" ca="1" si="734"/>
        <v/>
      </c>
      <c r="AH733" s="31" t="str">
        <f t="shared" ca="1" si="734"/>
        <v>Ср 25.11.20 13.30 П-102</v>
      </c>
      <c r="AI733" s="31" t="str">
        <f t="shared" ca="1" si="734"/>
        <v/>
      </c>
      <c r="AJ733" s="31" t="str">
        <f t="shared" ca="1" si="734"/>
        <v/>
      </c>
      <c r="AK733" s="31" t="e">
        <f>IF(#REF!=" ","",IF(#REF!="","",CONCATENATE($C733," ",#REF!," ",MID(#REF!,10,5))))</f>
        <v>#REF!</v>
      </c>
      <c r="AL733" s="31" t="str">
        <f t="shared" ca="1" si="713"/>
        <v/>
      </c>
      <c r="AM733" s="31" t="str">
        <f t="shared" si="713"/>
        <v/>
      </c>
      <c r="AN733" s="32" t="str">
        <f t="shared" ca="1" si="711"/>
        <v>Рогачёва</v>
      </c>
      <c r="AO733" s="32" t="str">
        <f t="shared" ca="1" si="699"/>
        <v/>
      </c>
      <c r="AP733" s="32" t="str">
        <f t="shared" ca="1" si="699"/>
        <v>Ср 25.11.20  9.40 П-202 Рогачёва</v>
      </c>
      <c r="AQ733" s="32" t="str">
        <f t="shared" ca="1" si="699"/>
        <v/>
      </c>
      <c r="AR733" s="32" t="str">
        <f t="shared" ca="1" si="699"/>
        <v/>
      </c>
      <c r="AS733" s="32" t="str">
        <f t="shared" ca="1" si="699"/>
        <v>Ср 25.11.20 13.30 П-102 Рогачёва</v>
      </c>
      <c r="AT733" s="32" t="str">
        <f t="shared" ca="1" si="695"/>
        <v/>
      </c>
      <c r="AU733" s="32" t="str">
        <f t="shared" ca="1" si="695"/>
        <v/>
      </c>
      <c r="AV733" s="32" t="e">
        <f t="shared" si="695"/>
        <v>#REF!</v>
      </c>
      <c r="AW733" s="32" t="str">
        <f t="shared" ca="1" si="695"/>
        <v/>
      </c>
      <c r="AX733" s="32" t="str">
        <f t="shared" si="695"/>
        <v/>
      </c>
      <c r="AZ733" s="17" t="str">
        <f t="shared" ca="1" si="700"/>
        <v/>
      </c>
      <c r="BA733" s="17">
        <f t="shared" ca="1" si="700"/>
        <v>733</v>
      </c>
      <c r="BB733" s="17" t="str">
        <f t="shared" ca="1" si="700"/>
        <v/>
      </c>
      <c r="BC733" s="17" t="str">
        <f t="shared" ca="1" si="700"/>
        <v/>
      </c>
      <c r="BD733" s="17">
        <f t="shared" ca="1" si="700"/>
        <v>733</v>
      </c>
      <c r="BE733" s="17" t="str">
        <f t="shared" ca="1" si="696"/>
        <v/>
      </c>
      <c r="BF733" s="17" t="str">
        <f t="shared" ca="1" si="696"/>
        <v/>
      </c>
      <c r="BG733" s="17" t="e">
        <f t="shared" si="696"/>
        <v>#REF!</v>
      </c>
      <c r="BH733" s="17" t="str">
        <f t="shared" ca="1" si="696"/>
        <v/>
      </c>
      <c r="BI733" s="17" t="str">
        <f t="shared" si="696"/>
        <v/>
      </c>
    </row>
    <row r="734" spans="1:61" s="13" customFormat="1" ht="23.25" customHeight="1" x14ac:dyDescent="0.2">
      <c r="A734" s="1">
        <f ca="1">IF(COUNTIF($D734:$L734," ")=10,"",IF(VLOOKUP(MAX($A$1:A733),$A$1:C733,3,FALSE)=0,"",MAX($A$1:A733)+1))</f>
        <v>734</v>
      </c>
      <c r="B734" s="13" t="str">
        <f>$B730</f>
        <v>Рогачёва Е.А.</v>
      </c>
      <c r="C734" s="2" t="str">
        <f ca="1">IF($B734="","",$R$5)</f>
        <v>Чт 26.11.20</v>
      </c>
      <c r="D734" s="23" t="str">
        <f t="shared" ref="D734:K734" ca="1" si="737">IF($B734&gt;"",IF(ISERROR(SEARCH($B734,S$5))," ",MID(S$5,FIND("%курс ",S$5,FIND($B734,S$5))+6,7)&amp;"
("&amp;MID(S$5,FIND("ауд.",S$5,FIND($B734,S$5))+4,FIND("№",S$5,FIND("ауд.",S$5,FIND($B734,S$5)))-(FIND("ауд.",S$5,FIND($B734,S$5))+4))&amp;")"),"")</f>
        <v>П -9 -1
(П-102)</v>
      </c>
      <c r="E734" s="23" t="str">
        <f t="shared" ca="1" si="737"/>
        <v>П -9 -1
(П-309)</v>
      </c>
      <c r="F734" s="23" t="str">
        <f t="shared" ca="1" si="737"/>
        <v xml:space="preserve"> </v>
      </c>
      <c r="G734" s="23" t="str">
        <f t="shared" ca="1" si="737"/>
        <v xml:space="preserve"> </v>
      </c>
      <c r="H734" s="23" t="str">
        <f t="shared" ca="1" si="737"/>
        <v>С -11-1
(П-205)</v>
      </c>
      <c r="I734" s="23" t="str">
        <f t="shared" ca="1" si="737"/>
        <v>С -11-1
(П-304)</v>
      </c>
      <c r="J734" s="23" t="str">
        <f t="shared" ca="1" si="737"/>
        <v xml:space="preserve"> </v>
      </c>
      <c r="K734" s="23" t="str">
        <f t="shared" ca="1" si="737"/>
        <v xml:space="preserve"> </v>
      </c>
      <c r="L734" s="23"/>
      <c r="M734" s="25"/>
      <c r="O734" s="16"/>
      <c r="P734" s="16"/>
      <c r="R734" s="30"/>
      <c r="S734" s="30"/>
      <c r="T734" s="30"/>
      <c r="U734" s="30"/>
      <c r="V734" s="30"/>
      <c r="W734" s="30"/>
      <c r="X734" s="30"/>
      <c r="Y734" s="30"/>
      <c r="Z734" s="30"/>
      <c r="AA734" s="30"/>
      <c r="AB734" s="30"/>
      <c r="AD734" s="31" t="str">
        <f t="shared" ca="1" si="734"/>
        <v>Чт 26.11.20  8.00 П-102</v>
      </c>
      <c r="AE734" s="31" t="str">
        <f t="shared" ca="1" si="734"/>
        <v>Чт 26.11.20  9.40 П-309</v>
      </c>
      <c r="AF734" s="31" t="str">
        <f t="shared" ca="1" si="734"/>
        <v/>
      </c>
      <c r="AG734" s="31" t="str">
        <f t="shared" ca="1" si="734"/>
        <v/>
      </c>
      <c r="AH734" s="31" t="str">
        <f t="shared" ca="1" si="734"/>
        <v>Чт 26.11.20 13.30 П-205</v>
      </c>
      <c r="AI734" s="31" t="str">
        <f t="shared" ca="1" si="734"/>
        <v>Чт 26.11.20 15.10 П-304</v>
      </c>
      <c r="AJ734" s="31" t="str">
        <f t="shared" ca="1" si="734"/>
        <v/>
      </c>
      <c r="AK734" s="31" t="e">
        <f>IF(#REF!=" ","",IF(#REF!="","",CONCATENATE($C734," ",#REF!," ",MID(#REF!,10,5))))</f>
        <v>#REF!</v>
      </c>
      <c r="AL734" s="31" t="str">
        <f t="shared" ca="1" si="713"/>
        <v/>
      </c>
      <c r="AM734" s="31" t="str">
        <f t="shared" si="713"/>
        <v/>
      </c>
      <c r="AN734" s="32" t="str">
        <f t="shared" ca="1" si="711"/>
        <v>Рогачёва</v>
      </c>
      <c r="AO734" s="32" t="str">
        <f t="shared" ca="1" si="699"/>
        <v>Чт 26.11.20  8.00 П-102 Рогачёва</v>
      </c>
      <c r="AP734" s="32" t="str">
        <f t="shared" ca="1" si="699"/>
        <v>Чт 26.11.20  9.40 П-309 Рогачёва</v>
      </c>
      <c r="AQ734" s="32" t="str">
        <f t="shared" ca="1" si="699"/>
        <v/>
      </c>
      <c r="AR734" s="32" t="str">
        <f t="shared" ca="1" si="699"/>
        <v/>
      </c>
      <c r="AS734" s="32" t="str">
        <f t="shared" ca="1" si="699"/>
        <v>Чт 26.11.20 13.30 П-205 Рогачёва</v>
      </c>
      <c r="AT734" s="32" t="str">
        <f t="shared" ca="1" si="695"/>
        <v>Чт 26.11.20 15.10 П-304 Рогачёва</v>
      </c>
      <c r="AU734" s="32" t="str">
        <f t="shared" ca="1" si="695"/>
        <v/>
      </c>
      <c r="AV734" s="32" t="e">
        <f t="shared" si="695"/>
        <v>#REF!</v>
      </c>
      <c r="AW734" s="32" t="str">
        <f t="shared" ca="1" si="695"/>
        <v/>
      </c>
      <c r="AX734" s="32" t="str">
        <f t="shared" si="695"/>
        <v/>
      </c>
      <c r="AZ734" s="17">
        <f t="shared" ca="1" si="700"/>
        <v>734</v>
      </c>
      <c r="BA734" s="17">
        <f t="shared" ca="1" si="700"/>
        <v>734</v>
      </c>
      <c r="BB734" s="17" t="str">
        <f t="shared" ca="1" si="700"/>
        <v/>
      </c>
      <c r="BC734" s="17" t="str">
        <f t="shared" ca="1" si="700"/>
        <v/>
      </c>
      <c r="BD734" s="17">
        <f t="shared" ca="1" si="700"/>
        <v>734</v>
      </c>
      <c r="BE734" s="17">
        <f t="shared" ca="1" si="696"/>
        <v>734</v>
      </c>
      <c r="BF734" s="17" t="str">
        <f t="shared" ca="1" si="696"/>
        <v/>
      </c>
      <c r="BG734" s="17" t="e">
        <f t="shared" si="696"/>
        <v>#REF!</v>
      </c>
      <c r="BH734" s="17" t="str">
        <f t="shared" ca="1" si="696"/>
        <v/>
      </c>
      <c r="BI734" s="17" t="str">
        <f t="shared" si="696"/>
        <v/>
      </c>
    </row>
    <row r="735" spans="1:61" s="13" customFormat="1" ht="23.25" customHeight="1" x14ac:dyDescent="0.2">
      <c r="A735" s="1">
        <f ca="1">IF(COUNTIF($D735:$L735," ")=10,"",IF(VLOOKUP(MAX($A$1:A734),$A$1:C734,3,FALSE)=0,"",MAX($A$1:A734)+1))</f>
        <v>735</v>
      </c>
      <c r="B735" s="13" t="str">
        <f>$B730</f>
        <v>Рогачёва Е.А.</v>
      </c>
      <c r="C735" s="2" t="str">
        <f ca="1">IF($B735="","",$R$6)</f>
        <v>Пт 27.11.20</v>
      </c>
      <c r="D735" s="23" t="str">
        <f t="shared" ref="D735:K735" ca="1" si="738">IF($B735&gt;"",IF(ISERROR(SEARCH($B735,S$6))," ",MID(S$6,FIND("%курс ",S$6,FIND($B735,S$6))+6,7)&amp;"
("&amp;MID(S$6,FIND("ауд.",S$6,FIND($B735,S$6))+4,FIND("№",S$6,FIND("ауд.",S$6,FIND($B735,S$6)))-(FIND("ауд.",S$6,FIND($B735,S$6))+4))&amp;")"),"")</f>
        <v xml:space="preserve"> </v>
      </c>
      <c r="E735" s="23" t="str">
        <f t="shared" ca="1" si="738"/>
        <v xml:space="preserve"> </v>
      </c>
      <c r="F735" s="23" t="str">
        <f t="shared" ca="1" si="738"/>
        <v xml:space="preserve"> </v>
      </c>
      <c r="G735" s="23" t="str">
        <f t="shared" ca="1" si="738"/>
        <v xml:space="preserve"> </v>
      </c>
      <c r="H735" s="23" t="str">
        <f t="shared" ca="1" si="738"/>
        <v>С -11-1
(П-410)</v>
      </c>
      <c r="I735" s="23" t="str">
        <f t="shared" ca="1" si="738"/>
        <v>С -11-1
(П-304)</v>
      </c>
      <c r="J735" s="23" t="str">
        <f t="shared" ca="1" si="738"/>
        <v>С -11-1
(П-107)</v>
      </c>
      <c r="K735" s="23" t="str">
        <f t="shared" ca="1" si="738"/>
        <v xml:space="preserve"> </v>
      </c>
      <c r="L735" s="23"/>
      <c r="M735" s="25"/>
      <c r="O735" s="16"/>
      <c r="P735" s="16"/>
      <c r="R735" s="30"/>
      <c r="S735" s="30"/>
      <c r="T735" s="30"/>
      <c r="U735" s="30"/>
      <c r="V735" s="30"/>
      <c r="W735" s="30"/>
      <c r="X735" s="30"/>
      <c r="Y735" s="30"/>
      <c r="Z735" s="30"/>
      <c r="AA735" s="30"/>
      <c r="AB735" s="30"/>
      <c r="AD735" s="31" t="str">
        <f t="shared" ca="1" si="734"/>
        <v/>
      </c>
      <c r="AE735" s="31" t="str">
        <f t="shared" ca="1" si="734"/>
        <v/>
      </c>
      <c r="AF735" s="31" t="str">
        <f t="shared" ca="1" si="734"/>
        <v/>
      </c>
      <c r="AG735" s="31" t="str">
        <f t="shared" ca="1" si="734"/>
        <v/>
      </c>
      <c r="AH735" s="31" t="str">
        <f t="shared" ca="1" si="734"/>
        <v>Пт 27.11.20 13.30 П-410</v>
      </c>
      <c r="AI735" s="31" t="str">
        <f t="shared" ca="1" si="734"/>
        <v>Пт 27.11.20 15.10 П-304</v>
      </c>
      <c r="AJ735" s="31" t="str">
        <f t="shared" ca="1" si="734"/>
        <v>Пт 27.11.20 17.00 П-107</v>
      </c>
      <c r="AK735" s="31" t="e">
        <f>IF(#REF!=" ","",IF(#REF!="","",CONCATENATE($C735," ",#REF!," ",MID(#REF!,10,5))))</f>
        <v>#REF!</v>
      </c>
      <c r="AL735" s="31" t="str">
        <f t="shared" ca="1" si="713"/>
        <v/>
      </c>
      <c r="AM735" s="31" t="str">
        <f t="shared" si="713"/>
        <v/>
      </c>
      <c r="AN735" s="32" t="str">
        <f t="shared" ca="1" si="711"/>
        <v>Рогачёва</v>
      </c>
      <c r="AO735" s="32" t="str">
        <f t="shared" ca="1" si="699"/>
        <v/>
      </c>
      <c r="AP735" s="32" t="str">
        <f t="shared" ca="1" si="699"/>
        <v/>
      </c>
      <c r="AQ735" s="32" t="str">
        <f t="shared" ca="1" si="699"/>
        <v/>
      </c>
      <c r="AR735" s="32" t="str">
        <f t="shared" ca="1" si="699"/>
        <v/>
      </c>
      <c r="AS735" s="32" t="str">
        <f t="shared" ca="1" si="699"/>
        <v>Пт 27.11.20 13.30 П-410 Рогачёва</v>
      </c>
      <c r="AT735" s="32" t="str">
        <f t="shared" ca="1" si="695"/>
        <v>Пт 27.11.20 15.10 П-304 Рогачёва</v>
      </c>
      <c r="AU735" s="32" t="str">
        <f t="shared" ca="1" si="695"/>
        <v>Пт 27.11.20 17.00 П-107 Рогачёва</v>
      </c>
      <c r="AV735" s="32" t="e">
        <f t="shared" si="695"/>
        <v>#REF!</v>
      </c>
      <c r="AW735" s="32" t="str">
        <f t="shared" ca="1" si="695"/>
        <v/>
      </c>
      <c r="AX735" s="32" t="str">
        <f t="shared" si="695"/>
        <v/>
      </c>
      <c r="AZ735" s="17" t="str">
        <f t="shared" ca="1" si="700"/>
        <v/>
      </c>
      <c r="BA735" s="17" t="str">
        <f t="shared" ca="1" si="700"/>
        <v/>
      </c>
      <c r="BB735" s="17" t="str">
        <f t="shared" ca="1" si="700"/>
        <v/>
      </c>
      <c r="BC735" s="17" t="str">
        <f t="shared" ca="1" si="700"/>
        <v/>
      </c>
      <c r="BD735" s="17">
        <f t="shared" ca="1" si="700"/>
        <v>735</v>
      </c>
      <c r="BE735" s="17">
        <f t="shared" ca="1" si="696"/>
        <v>735</v>
      </c>
      <c r="BF735" s="17">
        <f t="shared" ca="1" si="696"/>
        <v>735</v>
      </c>
      <c r="BG735" s="17" t="e">
        <f t="shared" si="696"/>
        <v>#REF!</v>
      </c>
      <c r="BH735" s="17" t="str">
        <f t="shared" ca="1" si="696"/>
        <v/>
      </c>
      <c r="BI735" s="17" t="str">
        <f t="shared" si="696"/>
        <v/>
      </c>
    </row>
    <row r="736" spans="1:61" s="13" customFormat="1" ht="23.25" customHeight="1" x14ac:dyDescent="0.2">
      <c r="A736" s="1">
        <f ca="1">IF(COUNTIF($D736:$L736," ")=10,"",IF(VLOOKUP(MAX($A$1:A735),$A$1:C735,3,FALSE)=0,"",MAX($A$1:A735)+1))</f>
        <v>736</v>
      </c>
      <c r="B736" s="13" t="str">
        <f>$B730</f>
        <v>Рогачёва Е.А.</v>
      </c>
      <c r="C736" s="2" t="str">
        <f ca="1">IF($B736="","",$R$7)</f>
        <v>Сб 28.11.20</v>
      </c>
      <c r="D736" s="23" t="str">
        <f t="shared" ref="D736:K736" ca="1" si="739">IF($B736&gt;"",IF(ISERROR(SEARCH($B736,S$7))," ",MID(S$7,FIND("%курс ",S$7,FIND($B736,S$7))+6,7)&amp;"
("&amp;MID(S$7,FIND("ауд.",S$7,FIND($B736,S$7))+4,FIND("№",S$7,FIND("ауд.",S$7,FIND($B736,S$7)))-(FIND("ауд.",S$7,FIND($B736,S$7))+4))&amp;")"),"")</f>
        <v xml:space="preserve"> </v>
      </c>
      <c r="E736" s="23" t="str">
        <f t="shared" ca="1" si="739"/>
        <v xml:space="preserve"> </v>
      </c>
      <c r="F736" s="23" t="str">
        <f t="shared" ca="1" si="739"/>
        <v xml:space="preserve"> </v>
      </c>
      <c r="G736" s="23" t="str">
        <f t="shared" ca="1" si="739"/>
        <v xml:space="preserve"> </v>
      </c>
      <c r="H736" s="23" t="str">
        <f t="shared" ca="1" si="739"/>
        <v xml:space="preserve"> </v>
      </c>
      <c r="I736" s="23" t="str">
        <f t="shared" ca="1" si="739"/>
        <v xml:space="preserve"> </v>
      </c>
      <c r="J736" s="23" t="str">
        <f t="shared" ca="1" si="739"/>
        <v xml:space="preserve"> </v>
      </c>
      <c r="K736" s="23" t="str">
        <f t="shared" ca="1" si="739"/>
        <v xml:space="preserve"> </v>
      </c>
      <c r="L736" s="23"/>
      <c r="M736" s="25"/>
      <c r="O736" s="16"/>
      <c r="P736" s="16"/>
      <c r="R736" s="30"/>
      <c r="S736" s="30"/>
      <c r="T736" s="30"/>
      <c r="U736" s="30"/>
      <c r="V736" s="30"/>
      <c r="W736" s="30"/>
      <c r="X736" s="30"/>
      <c r="Y736" s="30"/>
      <c r="Z736" s="30"/>
      <c r="AA736" s="30"/>
      <c r="AB736" s="30"/>
      <c r="AD736" s="31" t="str">
        <f t="shared" ca="1" si="734"/>
        <v/>
      </c>
      <c r="AE736" s="31" t="str">
        <f t="shared" ca="1" si="734"/>
        <v/>
      </c>
      <c r="AF736" s="31" t="str">
        <f t="shared" ca="1" si="734"/>
        <v/>
      </c>
      <c r="AG736" s="31" t="str">
        <f t="shared" ca="1" si="734"/>
        <v/>
      </c>
      <c r="AH736" s="31" t="str">
        <f t="shared" ca="1" si="734"/>
        <v/>
      </c>
      <c r="AI736" s="31" t="str">
        <f t="shared" ca="1" si="734"/>
        <v/>
      </c>
      <c r="AJ736" s="31" t="str">
        <f t="shared" ca="1" si="734"/>
        <v/>
      </c>
      <c r="AK736" s="31" t="e">
        <f>IF(#REF!=" ","",IF(#REF!="","",CONCATENATE($C736," ",#REF!," ",MID(#REF!,10,5))))</f>
        <v>#REF!</v>
      </c>
      <c r="AL736" s="31" t="str">
        <f t="shared" ca="1" si="713"/>
        <v/>
      </c>
      <c r="AM736" s="31" t="str">
        <f t="shared" si="713"/>
        <v/>
      </c>
      <c r="AN736" s="32" t="str">
        <f t="shared" ca="1" si="711"/>
        <v>Рогачёва</v>
      </c>
      <c r="AO736" s="32" t="str">
        <f t="shared" ca="1" si="699"/>
        <v/>
      </c>
      <c r="AP736" s="32" t="str">
        <f t="shared" ca="1" si="699"/>
        <v/>
      </c>
      <c r="AQ736" s="32" t="str">
        <f t="shared" ca="1" si="699"/>
        <v/>
      </c>
      <c r="AR736" s="32" t="str">
        <f t="shared" ca="1" si="699"/>
        <v/>
      </c>
      <c r="AS736" s="32" t="str">
        <f t="shared" ca="1" si="699"/>
        <v/>
      </c>
      <c r="AT736" s="32" t="str">
        <f t="shared" ca="1" si="695"/>
        <v/>
      </c>
      <c r="AU736" s="32" t="str">
        <f t="shared" ca="1" si="695"/>
        <v/>
      </c>
      <c r="AV736" s="32" t="e">
        <f t="shared" si="695"/>
        <v>#REF!</v>
      </c>
      <c r="AW736" s="32" t="str">
        <f t="shared" ca="1" si="695"/>
        <v/>
      </c>
      <c r="AX736" s="32" t="str">
        <f t="shared" si="695"/>
        <v/>
      </c>
      <c r="AZ736" s="17" t="str">
        <f t="shared" ca="1" si="700"/>
        <v/>
      </c>
      <c r="BA736" s="17" t="str">
        <f t="shared" ca="1" si="700"/>
        <v/>
      </c>
      <c r="BB736" s="17" t="str">
        <f t="shared" ca="1" si="700"/>
        <v/>
      </c>
      <c r="BC736" s="17" t="str">
        <f t="shared" ca="1" si="700"/>
        <v/>
      </c>
      <c r="BD736" s="17" t="str">
        <f t="shared" ca="1" si="700"/>
        <v/>
      </c>
      <c r="BE736" s="17" t="str">
        <f t="shared" ca="1" si="696"/>
        <v/>
      </c>
      <c r="BF736" s="17" t="str">
        <f t="shared" ca="1" si="696"/>
        <v/>
      </c>
      <c r="BG736" s="17" t="e">
        <f t="shared" si="696"/>
        <v>#REF!</v>
      </c>
      <c r="BH736" s="17" t="str">
        <f t="shared" ca="1" si="696"/>
        <v/>
      </c>
      <c r="BI736" s="17" t="str">
        <f t="shared" si="696"/>
        <v/>
      </c>
    </row>
    <row r="737" spans="1:61" s="13" customFormat="1" ht="23.25" customHeight="1" x14ac:dyDescent="0.2">
      <c r="A737" s="1">
        <f ca="1">IF(COUNTIF($D737:$L737," ")=10,"",IF(VLOOKUP(MAX($A$1:A736),$A$1:C736,3,FALSE)=0,"",MAX($A$1:A736)+1))</f>
        <v>737</v>
      </c>
      <c r="B737" s="13" t="str">
        <f>$B730</f>
        <v>Рогачёва Е.А.</v>
      </c>
      <c r="C737" s="2" t="str">
        <f ca="1">IF($B737="","",$R$8)</f>
        <v>Вс 29.11.20</v>
      </c>
      <c r="D737" s="23" t="str">
        <f t="shared" ref="D737:K737" ca="1" si="740">IF($B737&gt;"",IF(ISERROR(SEARCH($B737,S$8))," ",MID(S$8,FIND("%курс ",S$8,FIND($B737,S$8))+6,7)&amp;"
("&amp;MID(S$8,FIND("ауд.",S$8,FIND($B737,S$8))+4,FIND("№",S$8,FIND("ауд.",S$8,FIND($B737,S$8)))-(FIND("ауд.",S$8,FIND($B737,S$8))+4))&amp;")"),"")</f>
        <v xml:space="preserve"> </v>
      </c>
      <c r="E737" s="23" t="str">
        <f t="shared" ca="1" si="740"/>
        <v xml:space="preserve"> </v>
      </c>
      <c r="F737" s="23" t="str">
        <f t="shared" ca="1" si="740"/>
        <v xml:space="preserve"> </v>
      </c>
      <c r="G737" s="23" t="str">
        <f t="shared" ca="1" si="740"/>
        <v xml:space="preserve"> </v>
      </c>
      <c r="H737" s="23" t="str">
        <f t="shared" ca="1" si="740"/>
        <v xml:space="preserve"> </v>
      </c>
      <c r="I737" s="23" t="str">
        <f t="shared" ca="1" si="740"/>
        <v xml:space="preserve"> </v>
      </c>
      <c r="J737" s="23" t="str">
        <f t="shared" ca="1" si="740"/>
        <v xml:space="preserve"> </v>
      </c>
      <c r="K737" s="23" t="str">
        <f t="shared" ca="1" si="740"/>
        <v xml:space="preserve"> </v>
      </c>
      <c r="L737" s="23"/>
      <c r="M737" s="25"/>
      <c r="O737" s="16"/>
      <c r="P737" s="16"/>
      <c r="R737" s="30"/>
      <c r="S737" s="30"/>
      <c r="T737" s="30"/>
      <c r="U737" s="30"/>
      <c r="V737" s="30"/>
      <c r="W737" s="30"/>
      <c r="X737" s="30"/>
      <c r="Y737" s="30"/>
      <c r="Z737" s="30"/>
      <c r="AA737" s="30"/>
      <c r="AB737" s="30"/>
      <c r="AD737" s="31" t="str">
        <f t="shared" ca="1" si="734"/>
        <v/>
      </c>
      <c r="AE737" s="31" t="str">
        <f t="shared" ca="1" si="734"/>
        <v/>
      </c>
      <c r="AF737" s="31" t="str">
        <f t="shared" ca="1" si="734"/>
        <v/>
      </c>
      <c r="AG737" s="31" t="str">
        <f t="shared" ca="1" si="734"/>
        <v/>
      </c>
      <c r="AH737" s="31" t="str">
        <f t="shared" ca="1" si="734"/>
        <v/>
      </c>
      <c r="AI737" s="31" t="str">
        <f t="shared" ca="1" si="734"/>
        <v/>
      </c>
      <c r="AJ737" s="31" t="str">
        <f t="shared" ca="1" si="734"/>
        <v/>
      </c>
      <c r="AK737" s="31" t="e">
        <f>IF(#REF!=" ","",IF(#REF!="","",CONCATENATE($C737," ",#REF!," ",MID(#REF!,10,5))))</f>
        <v>#REF!</v>
      </c>
      <c r="AL737" s="31" t="str">
        <f t="shared" ca="1" si="713"/>
        <v/>
      </c>
      <c r="AM737" s="31" t="str">
        <f t="shared" si="713"/>
        <v/>
      </c>
      <c r="AN737" s="32" t="str">
        <f t="shared" ca="1" si="711"/>
        <v>Рогачёва</v>
      </c>
      <c r="AO737" s="32" t="str">
        <f t="shared" ca="1" si="699"/>
        <v/>
      </c>
      <c r="AP737" s="32" t="str">
        <f t="shared" ca="1" si="699"/>
        <v/>
      </c>
      <c r="AQ737" s="32" t="str">
        <f t="shared" ca="1" si="699"/>
        <v/>
      </c>
      <c r="AR737" s="32" t="str">
        <f t="shared" ca="1" si="699"/>
        <v/>
      </c>
      <c r="AS737" s="32" t="str">
        <f t="shared" ca="1" si="699"/>
        <v/>
      </c>
      <c r="AT737" s="32" t="str">
        <f t="shared" ca="1" si="695"/>
        <v/>
      </c>
      <c r="AU737" s="32" t="str">
        <f t="shared" ca="1" si="695"/>
        <v/>
      </c>
      <c r="AV737" s="32" t="e">
        <f t="shared" si="695"/>
        <v>#REF!</v>
      </c>
      <c r="AW737" s="32" t="str">
        <f t="shared" ca="1" si="695"/>
        <v/>
      </c>
      <c r="AX737" s="32" t="str">
        <f t="shared" si="695"/>
        <v/>
      </c>
      <c r="AZ737" s="17" t="str">
        <f t="shared" ca="1" si="700"/>
        <v/>
      </c>
      <c r="BA737" s="17" t="str">
        <f t="shared" ca="1" si="700"/>
        <v/>
      </c>
      <c r="BB737" s="17" t="str">
        <f t="shared" ca="1" si="700"/>
        <v/>
      </c>
      <c r="BC737" s="17" t="str">
        <f t="shared" ca="1" si="700"/>
        <v/>
      </c>
      <c r="BD737" s="17" t="str">
        <f t="shared" ca="1" si="700"/>
        <v/>
      </c>
      <c r="BE737" s="17" t="str">
        <f t="shared" ca="1" si="696"/>
        <v/>
      </c>
      <c r="BF737" s="17" t="str">
        <f t="shared" ca="1" si="696"/>
        <v/>
      </c>
      <c r="BG737" s="17" t="e">
        <f t="shared" si="696"/>
        <v>#REF!</v>
      </c>
      <c r="BH737" s="17" t="str">
        <f t="shared" ca="1" si="696"/>
        <v/>
      </c>
      <c r="BI737" s="17" t="str">
        <f t="shared" si="696"/>
        <v/>
      </c>
    </row>
    <row r="738" spans="1:61" s="13" customFormat="1" ht="23.25" customHeight="1" x14ac:dyDescent="0.2">
      <c r="A738" s="1">
        <f ca="1">IF(COUNTIF($D738:$L738," ")=10,"",IF(VLOOKUP(MAX($A$1:A737),$A$1:C737,3,FALSE)=0,"",MAX($A$1:A737)+1))</f>
        <v>738</v>
      </c>
      <c r="C738" s="2"/>
      <c r="D738" s="23"/>
      <c r="E738" s="23"/>
      <c r="F738" s="23"/>
      <c r="G738" s="23"/>
      <c r="H738" s="23"/>
      <c r="I738" s="23"/>
      <c r="J738" s="23"/>
      <c r="K738" s="23"/>
      <c r="L738" s="23"/>
      <c r="M738" s="17"/>
      <c r="O738" s="16"/>
      <c r="P738" s="16"/>
      <c r="R738" s="30"/>
      <c r="S738" s="30"/>
      <c r="T738" s="30"/>
      <c r="U738" s="30"/>
      <c r="V738" s="30"/>
      <c r="W738" s="30"/>
      <c r="X738" s="30"/>
      <c r="Y738" s="30"/>
      <c r="Z738" s="30"/>
      <c r="AA738" s="30"/>
      <c r="AB738" s="30"/>
      <c r="AD738" s="31"/>
      <c r="AE738" s="31"/>
      <c r="AF738" s="31"/>
      <c r="AG738" s="31"/>
      <c r="AH738" s="31"/>
      <c r="AI738" s="31"/>
      <c r="AJ738" s="31"/>
      <c r="AK738" s="31"/>
      <c r="AL738" s="31"/>
      <c r="AM738" s="31"/>
      <c r="AN738" s="32" t="str">
        <f t="shared" si="711"/>
        <v/>
      </c>
      <c r="AO738" s="32" t="str">
        <f t="shared" si="699"/>
        <v/>
      </c>
      <c r="AP738" s="32" t="str">
        <f t="shared" si="699"/>
        <v/>
      </c>
      <c r="AQ738" s="32" t="str">
        <f t="shared" si="699"/>
        <v/>
      </c>
      <c r="AR738" s="32" t="str">
        <f t="shared" si="699"/>
        <v/>
      </c>
      <c r="AS738" s="32" t="str">
        <f t="shared" si="699"/>
        <v/>
      </c>
      <c r="AT738" s="32" t="str">
        <f t="shared" si="695"/>
        <v/>
      </c>
      <c r="AU738" s="32" t="str">
        <f t="shared" si="695"/>
        <v/>
      </c>
      <c r="AV738" s="32" t="str">
        <f t="shared" si="695"/>
        <v/>
      </c>
      <c r="AW738" s="32" t="str">
        <f t="shared" si="695"/>
        <v/>
      </c>
      <c r="AX738" s="32" t="str">
        <f t="shared" si="695"/>
        <v/>
      </c>
      <c r="AZ738" s="17" t="str">
        <f t="shared" si="700"/>
        <v/>
      </c>
      <c r="BA738" s="17" t="str">
        <f t="shared" si="700"/>
        <v/>
      </c>
      <c r="BB738" s="17" t="str">
        <f t="shared" si="700"/>
        <v/>
      </c>
      <c r="BC738" s="17" t="str">
        <f t="shared" si="700"/>
        <v/>
      </c>
      <c r="BD738" s="17" t="str">
        <f t="shared" si="700"/>
        <v/>
      </c>
      <c r="BE738" s="17" t="str">
        <f t="shared" si="696"/>
        <v/>
      </c>
      <c r="BF738" s="17" t="str">
        <f t="shared" si="696"/>
        <v/>
      </c>
      <c r="BG738" s="17" t="str">
        <f t="shared" si="696"/>
        <v/>
      </c>
      <c r="BH738" s="17" t="str">
        <f t="shared" si="696"/>
        <v/>
      </c>
      <c r="BI738" s="17" t="str">
        <f t="shared" si="696"/>
        <v/>
      </c>
    </row>
    <row r="739" spans="1:61" s="13" customFormat="1" ht="23.25" customHeight="1" x14ac:dyDescent="0.2">
      <c r="A739" s="1">
        <f ca="1">IF(COUNTIF($D740:$L746," ")=70,"",MAX($A$1:A738)+1)</f>
        <v>739</v>
      </c>
      <c r="B739" s="2" t="str">
        <f>IF($C739="","",$C739)</f>
        <v/>
      </c>
      <c r="C739" s="3" t="str">
        <f>IF(ISERROR(VLOOKUP((ROW()-1)/9+1,'[1]Преподавательский состав'!$A$2:$B$181,2,FALSE)),"",VLOOKUP((ROW()-1)/9+1,'[1]Преподавательский состав'!$A$2:$B$181,2,FALSE))</f>
        <v/>
      </c>
      <c r="D739" s="3" t="str">
        <f>IF($C739="","",T(" 8.00"))</f>
        <v/>
      </c>
      <c r="E739" s="3" t="str">
        <f>IF($C739="","",T(" 9.40"))</f>
        <v/>
      </c>
      <c r="F739" s="3" t="str">
        <f>IF($C739="","",T("11.50"))</f>
        <v/>
      </c>
      <c r="G739" s="3" t="str">
        <f>IF($C739="","",T(""))</f>
        <v/>
      </c>
      <c r="H739" s="3" t="str">
        <f>IF($C739="","",T("13.30"))</f>
        <v/>
      </c>
      <c r="I739" s="3" t="str">
        <f>IF($C739="","",T("15.10"))</f>
        <v/>
      </c>
      <c r="J739" s="3" t="str">
        <f>IF($C739="","",T("16.50"))</f>
        <v/>
      </c>
      <c r="K739" s="3" t="str">
        <f>IF($C739="","",T("16.50"))</f>
        <v/>
      </c>
      <c r="L739" s="3"/>
      <c r="M739" s="25"/>
      <c r="O739" s="16"/>
      <c r="P739" s="16"/>
      <c r="R739" s="30"/>
      <c r="S739" s="30"/>
      <c r="T739" s="30"/>
      <c r="U739" s="30"/>
      <c r="V739" s="30"/>
      <c r="W739" s="30"/>
      <c r="X739" s="30"/>
      <c r="Y739" s="30"/>
      <c r="Z739" s="30"/>
      <c r="AA739" s="30"/>
      <c r="AB739" s="30"/>
      <c r="AD739" s="31"/>
      <c r="AE739" s="31"/>
      <c r="AF739" s="31"/>
      <c r="AG739" s="31"/>
      <c r="AH739" s="31"/>
      <c r="AI739" s="31"/>
      <c r="AJ739" s="31"/>
      <c r="AK739" s="31"/>
      <c r="AL739" s="31"/>
      <c r="AM739" s="31"/>
      <c r="AN739" s="32" t="str">
        <f t="shared" si="711"/>
        <v/>
      </c>
      <c r="AO739" s="32" t="str">
        <f t="shared" si="699"/>
        <v/>
      </c>
      <c r="AP739" s="32" t="str">
        <f t="shared" si="699"/>
        <v/>
      </c>
      <c r="AQ739" s="32" t="str">
        <f t="shared" si="699"/>
        <v/>
      </c>
      <c r="AR739" s="32" t="str">
        <f t="shared" si="699"/>
        <v/>
      </c>
      <c r="AS739" s="32" t="str">
        <f t="shared" si="699"/>
        <v/>
      </c>
      <c r="AT739" s="32" t="str">
        <f t="shared" si="695"/>
        <v/>
      </c>
      <c r="AU739" s="32" t="str">
        <f t="shared" si="695"/>
        <v/>
      </c>
      <c r="AV739" s="32" t="str">
        <f t="shared" si="695"/>
        <v/>
      </c>
      <c r="AW739" s="32" t="str">
        <f t="shared" si="695"/>
        <v/>
      </c>
      <c r="AX739" s="32" t="str">
        <f t="shared" si="695"/>
        <v/>
      </c>
      <c r="AZ739" s="17" t="str">
        <f t="shared" si="700"/>
        <v/>
      </c>
      <c r="BA739" s="17" t="str">
        <f t="shared" si="700"/>
        <v/>
      </c>
      <c r="BB739" s="17" t="str">
        <f t="shared" si="700"/>
        <v/>
      </c>
      <c r="BC739" s="17" t="str">
        <f t="shared" si="700"/>
        <v/>
      </c>
      <c r="BD739" s="17" t="str">
        <f t="shared" si="700"/>
        <v/>
      </c>
      <c r="BE739" s="17" t="str">
        <f t="shared" si="696"/>
        <v/>
      </c>
      <c r="BF739" s="17" t="str">
        <f t="shared" si="696"/>
        <v/>
      </c>
      <c r="BG739" s="17" t="str">
        <f t="shared" si="696"/>
        <v/>
      </c>
      <c r="BH739" s="17" t="str">
        <f t="shared" si="696"/>
        <v/>
      </c>
      <c r="BI739" s="17" t="str">
        <f t="shared" si="696"/>
        <v/>
      </c>
    </row>
    <row r="740" spans="1:61" s="13" customFormat="1" ht="23.25" customHeight="1" x14ac:dyDescent="0.2">
      <c r="A740" s="1">
        <f ca="1">IF(COUNTIF($D740:$L740," ")=10,"",IF(VLOOKUP(MAX($A$1:A739),$A$1:C739,3,FALSE)=0,"",MAX($A$1:A739)+1))</f>
        <v>740</v>
      </c>
      <c r="B740" s="13" t="str">
        <f>$B739</f>
        <v/>
      </c>
      <c r="C740" s="2" t="str">
        <f>IF($B740="","",$R$2)</f>
        <v/>
      </c>
      <c r="D740" s="14" t="str">
        <f t="shared" ref="D740:K740" si="741">IF($B740&gt;"",IF(ISERROR(SEARCH($B740,S$2))," ",MID(S$2,FIND("%курс ",S$2,FIND($B740,S$2))+6,7)&amp;"
("&amp;MID(S$2,FIND("ауд.",S$2,FIND($B740,S$2))+4,FIND("№",S$2,FIND("ауд.",S$2,FIND($B740,S$2)))-(FIND("ауд.",S$2,FIND($B740,S$2))+4))&amp;")"),"")</f>
        <v/>
      </c>
      <c r="E740" s="14" t="str">
        <f t="shared" si="741"/>
        <v/>
      </c>
      <c r="F740" s="14" t="str">
        <f t="shared" si="741"/>
        <v/>
      </c>
      <c r="G740" s="14" t="str">
        <f t="shared" si="741"/>
        <v/>
      </c>
      <c r="H740" s="14" t="str">
        <f t="shared" si="741"/>
        <v/>
      </c>
      <c r="I740" s="14" t="str">
        <f t="shared" si="741"/>
        <v/>
      </c>
      <c r="J740" s="14" t="str">
        <f t="shared" si="741"/>
        <v/>
      </c>
      <c r="K740" s="14" t="str">
        <f t="shared" si="741"/>
        <v/>
      </c>
      <c r="L740" s="14"/>
      <c r="M740" s="25"/>
      <c r="O740" s="16"/>
      <c r="P740" s="16"/>
      <c r="R740" s="30"/>
      <c r="S740" s="30"/>
      <c r="T740" s="30"/>
      <c r="U740" s="30"/>
      <c r="V740" s="30"/>
      <c r="W740" s="30"/>
      <c r="X740" s="30"/>
      <c r="Y740" s="30"/>
      <c r="Z740" s="30"/>
      <c r="AA740" s="30"/>
      <c r="AB740" s="30"/>
      <c r="AD740" s="31" t="str">
        <f t="shared" ref="AD740:AJ746" si="742">IF(D740=" ","",IF(D740="","",CONCATENATE($C740," ",D$1," ",MID(D740,10,5))))</f>
        <v/>
      </c>
      <c r="AE740" s="31" t="str">
        <f t="shared" si="742"/>
        <v/>
      </c>
      <c r="AF740" s="31" t="str">
        <f t="shared" si="742"/>
        <v/>
      </c>
      <c r="AG740" s="31" t="str">
        <f t="shared" si="742"/>
        <v/>
      </c>
      <c r="AH740" s="31" t="str">
        <f t="shared" si="742"/>
        <v/>
      </c>
      <c r="AI740" s="31" t="str">
        <f t="shared" si="742"/>
        <v/>
      </c>
      <c r="AJ740" s="31" t="str">
        <f t="shared" si="742"/>
        <v/>
      </c>
      <c r="AK740" s="31" t="e">
        <f>IF(#REF!=" ","",IF(#REF!="","",CONCATENATE($C740," ",#REF!," ",MID(#REF!,10,5))))</f>
        <v>#REF!</v>
      </c>
      <c r="AL740" s="31" t="str">
        <f t="shared" si="713"/>
        <v/>
      </c>
      <c r="AM740" s="31" t="str">
        <f t="shared" si="713"/>
        <v/>
      </c>
      <c r="AN740" s="32" t="e">
        <f t="shared" si="711"/>
        <v>#VALUE!</v>
      </c>
      <c r="AO740" s="32" t="str">
        <f t="shared" si="699"/>
        <v/>
      </c>
      <c r="AP740" s="32" t="str">
        <f t="shared" si="699"/>
        <v/>
      </c>
      <c r="AQ740" s="32" t="str">
        <f t="shared" si="699"/>
        <v/>
      </c>
      <c r="AR740" s="32" t="str">
        <f t="shared" si="699"/>
        <v/>
      </c>
      <c r="AS740" s="32" t="str">
        <f t="shared" si="699"/>
        <v/>
      </c>
      <c r="AT740" s="32" t="str">
        <f t="shared" si="695"/>
        <v/>
      </c>
      <c r="AU740" s="32" t="str">
        <f t="shared" si="695"/>
        <v/>
      </c>
      <c r="AV740" s="32" t="e">
        <f t="shared" si="695"/>
        <v>#REF!</v>
      </c>
      <c r="AW740" s="32" t="str">
        <f t="shared" si="695"/>
        <v/>
      </c>
      <c r="AX740" s="32" t="str">
        <f t="shared" si="695"/>
        <v/>
      </c>
      <c r="AZ740" s="17" t="str">
        <f t="shared" si="700"/>
        <v/>
      </c>
      <c r="BA740" s="17" t="str">
        <f t="shared" si="700"/>
        <v/>
      </c>
      <c r="BB740" s="17" t="str">
        <f t="shared" si="700"/>
        <v/>
      </c>
      <c r="BC740" s="17" t="str">
        <f t="shared" si="700"/>
        <v/>
      </c>
      <c r="BD740" s="17" t="str">
        <f t="shared" si="700"/>
        <v/>
      </c>
      <c r="BE740" s="17" t="str">
        <f t="shared" si="696"/>
        <v/>
      </c>
      <c r="BF740" s="17" t="str">
        <f t="shared" si="696"/>
        <v/>
      </c>
      <c r="BG740" s="17" t="e">
        <f t="shared" si="696"/>
        <v>#REF!</v>
      </c>
      <c r="BH740" s="17" t="str">
        <f t="shared" si="696"/>
        <v/>
      </c>
      <c r="BI740" s="17" t="str">
        <f t="shared" si="696"/>
        <v/>
      </c>
    </row>
    <row r="741" spans="1:61" s="13" customFormat="1" ht="23.25" customHeight="1" x14ac:dyDescent="0.2">
      <c r="A741" s="1">
        <f ca="1">IF(COUNTIF($D741:$L741," ")=10,"",IF(VLOOKUP(MAX($A$1:A740),$A$1:C740,3,FALSE)=0,"",MAX($A$1:A740)+1))</f>
        <v>741</v>
      </c>
      <c r="B741" s="13" t="str">
        <f>$B739</f>
        <v/>
      </c>
      <c r="C741" s="2" t="str">
        <f>IF($B741="","",$R$3)</f>
        <v/>
      </c>
      <c r="D741" s="14" t="str">
        <f t="shared" ref="D741:K741" si="743">IF($B741&gt;"",IF(ISERROR(SEARCH($B741,S$3))," ",MID(S$3,FIND("%курс ",S$3,FIND($B741,S$3))+6,7)&amp;"
("&amp;MID(S$3,FIND("ауд.",S$3,FIND($B741,S$3))+4,FIND("№",S$3,FIND("ауд.",S$3,FIND($B741,S$3)))-(FIND("ауд.",S$3,FIND($B741,S$3))+4))&amp;")"),"")</f>
        <v/>
      </c>
      <c r="E741" s="14" t="str">
        <f t="shared" si="743"/>
        <v/>
      </c>
      <c r="F741" s="14" t="str">
        <f t="shared" si="743"/>
        <v/>
      </c>
      <c r="G741" s="14" t="str">
        <f t="shared" si="743"/>
        <v/>
      </c>
      <c r="H741" s="14" t="str">
        <f t="shared" si="743"/>
        <v/>
      </c>
      <c r="I741" s="14" t="str">
        <f t="shared" si="743"/>
        <v/>
      </c>
      <c r="J741" s="14" t="str">
        <f t="shared" si="743"/>
        <v/>
      </c>
      <c r="K741" s="14" t="str">
        <f t="shared" si="743"/>
        <v/>
      </c>
      <c r="L741" s="14"/>
      <c r="M741" s="25"/>
      <c r="O741" s="16"/>
      <c r="P741" s="16"/>
      <c r="R741" s="30"/>
      <c r="S741" s="30"/>
      <c r="T741" s="30"/>
      <c r="U741" s="30"/>
      <c r="V741" s="30"/>
      <c r="W741" s="30"/>
      <c r="X741" s="30"/>
      <c r="Y741" s="30"/>
      <c r="Z741" s="30"/>
      <c r="AA741" s="30"/>
      <c r="AB741" s="30"/>
      <c r="AD741" s="31" t="str">
        <f t="shared" si="742"/>
        <v/>
      </c>
      <c r="AE741" s="31" t="str">
        <f t="shared" si="742"/>
        <v/>
      </c>
      <c r="AF741" s="31" t="str">
        <f t="shared" si="742"/>
        <v/>
      </c>
      <c r="AG741" s="31" t="str">
        <f t="shared" si="742"/>
        <v/>
      </c>
      <c r="AH741" s="31" t="str">
        <f t="shared" si="742"/>
        <v/>
      </c>
      <c r="AI741" s="31" t="str">
        <f t="shared" si="742"/>
        <v/>
      </c>
      <c r="AJ741" s="31" t="str">
        <f t="shared" si="742"/>
        <v/>
      </c>
      <c r="AK741" s="31" t="e">
        <f>IF(#REF!=" ","",IF(#REF!="","",CONCATENATE($C741," ",#REF!," ",MID(#REF!,10,5))))</f>
        <v>#REF!</v>
      </c>
      <c r="AL741" s="31" t="str">
        <f t="shared" si="713"/>
        <v/>
      </c>
      <c r="AM741" s="31" t="str">
        <f t="shared" si="713"/>
        <v/>
      </c>
      <c r="AN741" s="32" t="e">
        <f t="shared" si="711"/>
        <v>#VALUE!</v>
      </c>
      <c r="AO741" s="32" t="str">
        <f t="shared" si="699"/>
        <v/>
      </c>
      <c r="AP741" s="32" t="str">
        <f t="shared" si="699"/>
        <v/>
      </c>
      <c r="AQ741" s="32" t="str">
        <f t="shared" si="699"/>
        <v/>
      </c>
      <c r="AR741" s="32" t="str">
        <f t="shared" si="699"/>
        <v/>
      </c>
      <c r="AS741" s="32" t="str">
        <f t="shared" si="699"/>
        <v/>
      </c>
      <c r="AT741" s="32" t="str">
        <f t="shared" si="695"/>
        <v/>
      </c>
      <c r="AU741" s="32" t="str">
        <f t="shared" si="695"/>
        <v/>
      </c>
      <c r="AV741" s="32" t="e">
        <f t="shared" si="695"/>
        <v>#REF!</v>
      </c>
      <c r="AW741" s="32" t="str">
        <f t="shared" si="695"/>
        <v/>
      </c>
      <c r="AX741" s="32" t="str">
        <f t="shared" si="695"/>
        <v/>
      </c>
      <c r="AZ741" s="17" t="str">
        <f t="shared" si="700"/>
        <v/>
      </c>
      <c r="BA741" s="17" t="str">
        <f t="shared" si="700"/>
        <v/>
      </c>
      <c r="BB741" s="17" t="str">
        <f t="shared" si="700"/>
        <v/>
      </c>
      <c r="BC741" s="17" t="str">
        <f t="shared" si="700"/>
        <v/>
      </c>
      <c r="BD741" s="17" t="str">
        <f t="shared" si="700"/>
        <v/>
      </c>
      <c r="BE741" s="17" t="str">
        <f t="shared" si="696"/>
        <v/>
      </c>
      <c r="BF741" s="17" t="str">
        <f t="shared" si="696"/>
        <v/>
      </c>
      <c r="BG741" s="17" t="e">
        <f t="shared" si="696"/>
        <v>#REF!</v>
      </c>
      <c r="BH741" s="17" t="str">
        <f t="shared" si="696"/>
        <v/>
      </c>
      <c r="BI741" s="17" t="str">
        <f t="shared" si="696"/>
        <v/>
      </c>
    </row>
    <row r="742" spans="1:61" s="13" customFormat="1" ht="23.25" customHeight="1" x14ac:dyDescent="0.2">
      <c r="A742" s="1">
        <f ca="1">IF(COUNTIF($D742:$L742," ")=10,"",IF(VLOOKUP(MAX($A$1:A741),$A$1:C741,3,FALSE)=0,"",MAX($A$1:A741)+1))</f>
        <v>742</v>
      </c>
      <c r="B742" s="13" t="str">
        <f>$B739</f>
        <v/>
      </c>
      <c r="C742" s="2" t="str">
        <f>IF($B742="","",$R$4)</f>
        <v/>
      </c>
      <c r="D742" s="14" t="str">
        <f t="shared" ref="D742:K742" si="744">IF($B742&gt;"",IF(ISERROR(SEARCH($B742,S$4))," ",MID(S$4,FIND("%курс ",S$4,FIND($B742,S$4))+6,7)&amp;"
("&amp;MID(S$4,FIND("ауд.",S$4,FIND($B742,S$4))+4,FIND("№",S$4,FIND("ауд.",S$4,FIND($B742,S$4)))-(FIND("ауд.",S$4,FIND($B742,S$4))+4))&amp;")"),"")</f>
        <v/>
      </c>
      <c r="E742" s="14" t="str">
        <f t="shared" si="744"/>
        <v/>
      </c>
      <c r="F742" s="14" t="str">
        <f t="shared" si="744"/>
        <v/>
      </c>
      <c r="G742" s="14" t="str">
        <f t="shared" si="744"/>
        <v/>
      </c>
      <c r="H742" s="14" t="str">
        <f t="shared" si="744"/>
        <v/>
      </c>
      <c r="I742" s="14" t="str">
        <f t="shared" si="744"/>
        <v/>
      </c>
      <c r="J742" s="14" t="str">
        <f t="shared" si="744"/>
        <v/>
      </c>
      <c r="K742" s="14" t="str">
        <f t="shared" si="744"/>
        <v/>
      </c>
      <c r="L742" s="14"/>
      <c r="M742" s="25"/>
      <c r="O742" s="16"/>
      <c r="P742" s="16"/>
      <c r="R742" s="30"/>
      <c r="S742" s="30"/>
      <c r="T742" s="30"/>
      <c r="U742" s="30"/>
      <c r="V742" s="30"/>
      <c r="W742" s="30"/>
      <c r="X742" s="30"/>
      <c r="Y742" s="30"/>
      <c r="Z742" s="30"/>
      <c r="AA742" s="30"/>
      <c r="AB742" s="30"/>
      <c r="AD742" s="31" t="str">
        <f t="shared" si="742"/>
        <v/>
      </c>
      <c r="AE742" s="31" t="str">
        <f t="shared" si="742"/>
        <v/>
      </c>
      <c r="AF742" s="31" t="str">
        <f t="shared" si="742"/>
        <v/>
      </c>
      <c r="AG742" s="31" t="str">
        <f t="shared" si="742"/>
        <v/>
      </c>
      <c r="AH742" s="31" t="str">
        <f t="shared" si="742"/>
        <v/>
      </c>
      <c r="AI742" s="31" t="str">
        <f t="shared" si="742"/>
        <v/>
      </c>
      <c r="AJ742" s="31" t="str">
        <f t="shared" si="742"/>
        <v/>
      </c>
      <c r="AK742" s="31" t="e">
        <f>IF(#REF!=" ","",IF(#REF!="","",CONCATENATE($C742," ",#REF!," ",MID(#REF!,10,5))))</f>
        <v>#REF!</v>
      </c>
      <c r="AL742" s="31" t="str">
        <f t="shared" si="713"/>
        <v/>
      </c>
      <c r="AM742" s="31" t="str">
        <f t="shared" si="713"/>
        <v/>
      </c>
      <c r="AN742" s="32" t="e">
        <f t="shared" si="711"/>
        <v>#VALUE!</v>
      </c>
      <c r="AO742" s="32" t="str">
        <f t="shared" si="699"/>
        <v/>
      </c>
      <c r="AP742" s="32" t="str">
        <f t="shared" si="699"/>
        <v/>
      </c>
      <c r="AQ742" s="32" t="str">
        <f t="shared" si="699"/>
        <v/>
      </c>
      <c r="AR742" s="32" t="str">
        <f t="shared" si="699"/>
        <v/>
      </c>
      <c r="AS742" s="32" t="str">
        <f t="shared" si="699"/>
        <v/>
      </c>
      <c r="AT742" s="32" t="str">
        <f t="shared" si="695"/>
        <v/>
      </c>
      <c r="AU742" s="32" t="str">
        <f t="shared" si="695"/>
        <v/>
      </c>
      <c r="AV742" s="32" t="e">
        <f t="shared" si="695"/>
        <v>#REF!</v>
      </c>
      <c r="AW742" s="32" t="str">
        <f t="shared" si="695"/>
        <v/>
      </c>
      <c r="AX742" s="32" t="str">
        <f t="shared" si="695"/>
        <v/>
      </c>
      <c r="AZ742" s="17" t="str">
        <f t="shared" si="700"/>
        <v/>
      </c>
      <c r="BA742" s="17" t="str">
        <f t="shared" si="700"/>
        <v/>
      </c>
      <c r="BB742" s="17" t="str">
        <f t="shared" si="700"/>
        <v/>
      </c>
      <c r="BC742" s="17" t="str">
        <f t="shared" si="700"/>
        <v/>
      </c>
      <c r="BD742" s="17" t="str">
        <f t="shared" si="700"/>
        <v/>
      </c>
      <c r="BE742" s="17" t="str">
        <f t="shared" si="696"/>
        <v/>
      </c>
      <c r="BF742" s="17" t="str">
        <f t="shared" si="696"/>
        <v/>
      </c>
      <c r="BG742" s="17" t="e">
        <f t="shared" si="696"/>
        <v>#REF!</v>
      </c>
      <c r="BH742" s="17" t="str">
        <f t="shared" si="696"/>
        <v/>
      </c>
      <c r="BI742" s="17" t="str">
        <f t="shared" si="696"/>
        <v/>
      </c>
    </row>
    <row r="743" spans="1:61" s="13" customFormat="1" ht="23.25" customHeight="1" x14ac:dyDescent="0.2">
      <c r="A743" s="1">
        <f ca="1">IF(COUNTIF($D743:$L743," ")=10,"",IF(VLOOKUP(MAX($A$1:A742),$A$1:C742,3,FALSE)=0,"",MAX($A$1:A742)+1))</f>
        <v>743</v>
      </c>
      <c r="B743" s="13" t="str">
        <f>$B739</f>
        <v/>
      </c>
      <c r="C743" s="2" t="str">
        <f>IF($B743="","",$R$5)</f>
        <v/>
      </c>
      <c r="D743" s="23" t="str">
        <f t="shared" ref="D743:K743" si="745">IF($B743&gt;"",IF(ISERROR(SEARCH($B743,S$5))," ",MID(S$5,FIND("%курс ",S$5,FIND($B743,S$5))+6,7)&amp;"
("&amp;MID(S$5,FIND("ауд.",S$5,FIND($B743,S$5))+4,FIND("№",S$5,FIND("ауд.",S$5,FIND($B743,S$5)))-(FIND("ауд.",S$5,FIND($B743,S$5))+4))&amp;")"),"")</f>
        <v/>
      </c>
      <c r="E743" s="23" t="str">
        <f t="shared" si="745"/>
        <v/>
      </c>
      <c r="F743" s="23" t="str">
        <f t="shared" si="745"/>
        <v/>
      </c>
      <c r="G743" s="23" t="str">
        <f t="shared" si="745"/>
        <v/>
      </c>
      <c r="H743" s="23" t="str">
        <f t="shared" si="745"/>
        <v/>
      </c>
      <c r="I743" s="23" t="str">
        <f t="shared" si="745"/>
        <v/>
      </c>
      <c r="J743" s="23" t="str">
        <f t="shared" si="745"/>
        <v/>
      </c>
      <c r="K743" s="23" t="str">
        <f t="shared" si="745"/>
        <v/>
      </c>
      <c r="L743" s="23"/>
      <c r="M743" s="25"/>
      <c r="O743" s="16"/>
      <c r="P743" s="16"/>
      <c r="R743" s="30"/>
      <c r="S743" s="30"/>
      <c r="T743" s="30"/>
      <c r="U743" s="30"/>
      <c r="V743" s="30"/>
      <c r="W743" s="30"/>
      <c r="X743" s="30"/>
      <c r="Y743" s="30"/>
      <c r="Z743" s="30"/>
      <c r="AA743" s="30"/>
      <c r="AB743" s="30"/>
      <c r="AD743" s="31" t="str">
        <f t="shared" si="742"/>
        <v/>
      </c>
      <c r="AE743" s="31" t="str">
        <f t="shared" si="742"/>
        <v/>
      </c>
      <c r="AF743" s="31" t="str">
        <f t="shared" si="742"/>
        <v/>
      </c>
      <c r="AG743" s="31" t="str">
        <f t="shared" si="742"/>
        <v/>
      </c>
      <c r="AH743" s="31" t="str">
        <f t="shared" si="742"/>
        <v/>
      </c>
      <c r="AI743" s="31" t="str">
        <f t="shared" si="742"/>
        <v/>
      </c>
      <c r="AJ743" s="31" t="str">
        <f t="shared" si="742"/>
        <v/>
      </c>
      <c r="AK743" s="31" t="e">
        <f>IF(#REF!=" ","",IF(#REF!="","",CONCATENATE($C743," ",#REF!," ",MID(#REF!,10,5))))</f>
        <v>#REF!</v>
      </c>
      <c r="AL743" s="31" t="str">
        <f t="shared" si="713"/>
        <v/>
      </c>
      <c r="AM743" s="31" t="str">
        <f t="shared" si="713"/>
        <v/>
      </c>
      <c r="AN743" s="32" t="e">
        <f t="shared" si="711"/>
        <v>#VALUE!</v>
      </c>
      <c r="AO743" s="32" t="str">
        <f t="shared" si="699"/>
        <v/>
      </c>
      <c r="AP743" s="32" t="str">
        <f t="shared" si="699"/>
        <v/>
      </c>
      <c r="AQ743" s="32" t="str">
        <f t="shared" si="699"/>
        <v/>
      </c>
      <c r="AR743" s="32" t="str">
        <f t="shared" si="699"/>
        <v/>
      </c>
      <c r="AS743" s="32" t="str">
        <f t="shared" si="699"/>
        <v/>
      </c>
      <c r="AT743" s="32" t="str">
        <f t="shared" si="695"/>
        <v/>
      </c>
      <c r="AU743" s="32" t="str">
        <f t="shared" si="695"/>
        <v/>
      </c>
      <c r="AV743" s="32" t="e">
        <f t="shared" si="695"/>
        <v>#REF!</v>
      </c>
      <c r="AW743" s="32" t="str">
        <f t="shared" si="695"/>
        <v/>
      </c>
      <c r="AX743" s="32" t="str">
        <f t="shared" si="695"/>
        <v/>
      </c>
      <c r="AZ743" s="17" t="str">
        <f t="shared" si="700"/>
        <v/>
      </c>
      <c r="BA743" s="17" t="str">
        <f t="shared" si="700"/>
        <v/>
      </c>
      <c r="BB743" s="17" t="str">
        <f t="shared" si="700"/>
        <v/>
      </c>
      <c r="BC743" s="17" t="str">
        <f t="shared" si="700"/>
        <v/>
      </c>
      <c r="BD743" s="17" t="str">
        <f t="shared" si="700"/>
        <v/>
      </c>
      <c r="BE743" s="17" t="str">
        <f t="shared" si="696"/>
        <v/>
      </c>
      <c r="BF743" s="17" t="str">
        <f t="shared" si="696"/>
        <v/>
      </c>
      <c r="BG743" s="17" t="e">
        <f t="shared" si="696"/>
        <v>#REF!</v>
      </c>
      <c r="BH743" s="17" t="str">
        <f t="shared" si="696"/>
        <v/>
      </c>
      <c r="BI743" s="17" t="str">
        <f t="shared" si="696"/>
        <v/>
      </c>
    </row>
    <row r="744" spans="1:61" s="13" customFormat="1" ht="23.25" customHeight="1" x14ac:dyDescent="0.2">
      <c r="A744" s="1">
        <f ca="1">IF(COUNTIF($D744:$L744," ")=10,"",IF(VLOOKUP(MAX($A$1:A743),$A$1:C743,3,FALSE)=0,"",MAX($A$1:A743)+1))</f>
        <v>744</v>
      </c>
      <c r="B744" s="13" t="str">
        <f>$B739</f>
        <v/>
      </c>
      <c r="C744" s="2" t="str">
        <f>IF($B744="","",$R$6)</f>
        <v/>
      </c>
      <c r="D744" s="23" t="str">
        <f t="shared" ref="D744:K744" si="746">IF($B744&gt;"",IF(ISERROR(SEARCH($B744,S$6))," ",MID(S$6,FIND("%курс ",S$6,FIND($B744,S$6))+6,7)&amp;"
("&amp;MID(S$6,FIND("ауд.",S$6,FIND($B744,S$6))+4,FIND("№",S$6,FIND("ауд.",S$6,FIND($B744,S$6)))-(FIND("ауд.",S$6,FIND($B744,S$6))+4))&amp;")"),"")</f>
        <v/>
      </c>
      <c r="E744" s="23" t="str">
        <f t="shared" si="746"/>
        <v/>
      </c>
      <c r="F744" s="23" t="str">
        <f t="shared" si="746"/>
        <v/>
      </c>
      <c r="G744" s="23" t="str">
        <f t="shared" si="746"/>
        <v/>
      </c>
      <c r="H744" s="23" t="str">
        <f t="shared" si="746"/>
        <v/>
      </c>
      <c r="I744" s="23" t="str">
        <f t="shared" si="746"/>
        <v/>
      </c>
      <c r="J744" s="23" t="str">
        <f t="shared" si="746"/>
        <v/>
      </c>
      <c r="K744" s="23" t="str">
        <f t="shared" si="746"/>
        <v/>
      </c>
      <c r="L744" s="23"/>
      <c r="M744" s="25"/>
      <c r="O744" s="16"/>
      <c r="P744" s="16"/>
      <c r="R744" s="30"/>
      <c r="S744" s="30"/>
      <c r="T744" s="30"/>
      <c r="U744" s="30"/>
      <c r="V744" s="30"/>
      <c r="W744" s="30"/>
      <c r="X744" s="30"/>
      <c r="Y744" s="30"/>
      <c r="Z744" s="30"/>
      <c r="AA744" s="30"/>
      <c r="AB744" s="30"/>
      <c r="AD744" s="31" t="str">
        <f t="shared" si="742"/>
        <v/>
      </c>
      <c r="AE744" s="31" t="str">
        <f t="shared" si="742"/>
        <v/>
      </c>
      <c r="AF744" s="31" t="str">
        <f t="shared" si="742"/>
        <v/>
      </c>
      <c r="AG744" s="31" t="str">
        <f t="shared" si="742"/>
        <v/>
      </c>
      <c r="AH744" s="31" t="str">
        <f t="shared" si="742"/>
        <v/>
      </c>
      <c r="AI744" s="31" t="str">
        <f t="shared" si="742"/>
        <v/>
      </c>
      <c r="AJ744" s="31" t="str">
        <f t="shared" si="742"/>
        <v/>
      </c>
      <c r="AK744" s="31" t="e">
        <f>IF(#REF!=" ","",IF(#REF!="","",CONCATENATE($C744," ",#REF!," ",MID(#REF!,10,5))))</f>
        <v>#REF!</v>
      </c>
      <c r="AL744" s="31" t="str">
        <f t="shared" si="713"/>
        <v/>
      </c>
      <c r="AM744" s="31" t="str">
        <f t="shared" si="713"/>
        <v/>
      </c>
      <c r="AN744" s="32" t="e">
        <f t="shared" si="711"/>
        <v>#VALUE!</v>
      </c>
      <c r="AO744" s="32" t="str">
        <f t="shared" si="699"/>
        <v/>
      </c>
      <c r="AP744" s="32" t="str">
        <f t="shared" si="699"/>
        <v/>
      </c>
      <c r="AQ744" s="32" t="str">
        <f t="shared" si="699"/>
        <v/>
      </c>
      <c r="AR744" s="32" t="str">
        <f t="shared" si="699"/>
        <v/>
      </c>
      <c r="AS744" s="32" t="str">
        <f t="shared" si="699"/>
        <v/>
      </c>
      <c r="AT744" s="32" t="str">
        <f t="shared" si="695"/>
        <v/>
      </c>
      <c r="AU744" s="32" t="str">
        <f t="shared" si="695"/>
        <v/>
      </c>
      <c r="AV744" s="32" t="e">
        <f t="shared" si="695"/>
        <v>#REF!</v>
      </c>
      <c r="AW744" s="32" t="str">
        <f t="shared" si="695"/>
        <v/>
      </c>
      <c r="AX744" s="32" t="str">
        <f t="shared" si="695"/>
        <v/>
      </c>
      <c r="AZ744" s="17" t="str">
        <f t="shared" si="700"/>
        <v/>
      </c>
      <c r="BA744" s="17" t="str">
        <f t="shared" si="700"/>
        <v/>
      </c>
      <c r="BB744" s="17" t="str">
        <f t="shared" si="700"/>
        <v/>
      </c>
      <c r="BC744" s="17" t="str">
        <f t="shared" si="700"/>
        <v/>
      </c>
      <c r="BD744" s="17" t="str">
        <f t="shared" si="700"/>
        <v/>
      </c>
      <c r="BE744" s="17" t="str">
        <f t="shared" si="696"/>
        <v/>
      </c>
      <c r="BF744" s="17" t="str">
        <f t="shared" si="696"/>
        <v/>
      </c>
      <c r="BG744" s="17" t="e">
        <f t="shared" si="696"/>
        <v>#REF!</v>
      </c>
      <c r="BH744" s="17" t="str">
        <f t="shared" si="696"/>
        <v/>
      </c>
      <c r="BI744" s="17" t="str">
        <f t="shared" si="696"/>
        <v/>
      </c>
    </row>
    <row r="745" spans="1:61" s="13" customFormat="1" ht="23.25" customHeight="1" x14ac:dyDescent="0.2">
      <c r="A745" s="1">
        <f ca="1">IF(COUNTIF($D745:$L745," ")=10,"",IF(VLOOKUP(MAX($A$1:A744),$A$1:C744,3,FALSE)=0,"",MAX($A$1:A744)+1))</f>
        <v>745</v>
      </c>
      <c r="B745" s="13" t="str">
        <f>$B739</f>
        <v/>
      </c>
      <c r="C745" s="2" t="str">
        <f>IF($B745="","",$R$7)</f>
        <v/>
      </c>
      <c r="D745" s="23" t="str">
        <f t="shared" ref="D745:K745" si="747">IF($B745&gt;"",IF(ISERROR(SEARCH($B745,S$7))," ",MID(S$7,FIND("%курс ",S$7,FIND($B745,S$7))+6,7)&amp;"
("&amp;MID(S$7,FIND("ауд.",S$7,FIND($B745,S$7))+4,FIND("№",S$7,FIND("ауд.",S$7,FIND($B745,S$7)))-(FIND("ауд.",S$7,FIND($B745,S$7))+4))&amp;")"),"")</f>
        <v/>
      </c>
      <c r="E745" s="23" t="str">
        <f t="shared" si="747"/>
        <v/>
      </c>
      <c r="F745" s="23" t="str">
        <f t="shared" si="747"/>
        <v/>
      </c>
      <c r="G745" s="23" t="str">
        <f t="shared" si="747"/>
        <v/>
      </c>
      <c r="H745" s="23" t="str">
        <f t="shared" si="747"/>
        <v/>
      </c>
      <c r="I745" s="23" t="str">
        <f t="shared" si="747"/>
        <v/>
      </c>
      <c r="J745" s="23" t="str">
        <f t="shared" si="747"/>
        <v/>
      </c>
      <c r="K745" s="23" t="str">
        <f t="shared" si="747"/>
        <v/>
      </c>
      <c r="L745" s="23"/>
      <c r="M745" s="25"/>
      <c r="O745" s="16"/>
      <c r="P745" s="16"/>
      <c r="R745" s="30"/>
      <c r="S745" s="30"/>
      <c r="T745" s="30"/>
      <c r="U745" s="30"/>
      <c r="V745" s="30"/>
      <c r="W745" s="30"/>
      <c r="X745" s="30"/>
      <c r="Y745" s="30"/>
      <c r="Z745" s="30"/>
      <c r="AA745" s="30"/>
      <c r="AB745" s="30"/>
      <c r="AD745" s="31" t="str">
        <f t="shared" si="742"/>
        <v/>
      </c>
      <c r="AE745" s="31" t="str">
        <f t="shared" si="742"/>
        <v/>
      </c>
      <c r="AF745" s="31" t="str">
        <f t="shared" si="742"/>
        <v/>
      </c>
      <c r="AG745" s="31" t="str">
        <f t="shared" si="742"/>
        <v/>
      </c>
      <c r="AH745" s="31" t="str">
        <f t="shared" si="742"/>
        <v/>
      </c>
      <c r="AI745" s="31" t="str">
        <f t="shared" si="742"/>
        <v/>
      </c>
      <c r="AJ745" s="31" t="str">
        <f t="shared" si="742"/>
        <v/>
      </c>
      <c r="AK745" s="31" t="e">
        <f>IF(#REF!=" ","",IF(#REF!="","",CONCATENATE($C745," ",#REF!," ",MID(#REF!,10,5))))</f>
        <v>#REF!</v>
      </c>
      <c r="AL745" s="31" t="str">
        <f t="shared" si="713"/>
        <v/>
      </c>
      <c r="AM745" s="31" t="str">
        <f t="shared" si="713"/>
        <v/>
      </c>
      <c r="AN745" s="32" t="e">
        <f t="shared" si="711"/>
        <v>#VALUE!</v>
      </c>
      <c r="AO745" s="32" t="str">
        <f t="shared" si="699"/>
        <v/>
      </c>
      <c r="AP745" s="32" t="str">
        <f t="shared" si="699"/>
        <v/>
      </c>
      <c r="AQ745" s="32" t="str">
        <f t="shared" si="699"/>
        <v/>
      </c>
      <c r="AR745" s="32" t="str">
        <f t="shared" si="699"/>
        <v/>
      </c>
      <c r="AS745" s="32" t="str">
        <f t="shared" si="699"/>
        <v/>
      </c>
      <c r="AT745" s="32" t="str">
        <f t="shared" ref="AT745:AX808" si="748">IF(AI745="","",CONCATENATE(AI745," ",$AN745))</f>
        <v/>
      </c>
      <c r="AU745" s="32" t="str">
        <f t="shared" si="748"/>
        <v/>
      </c>
      <c r="AV745" s="32" t="e">
        <f t="shared" si="748"/>
        <v>#REF!</v>
      </c>
      <c r="AW745" s="32" t="str">
        <f t="shared" si="748"/>
        <v/>
      </c>
      <c r="AX745" s="32" t="str">
        <f t="shared" si="748"/>
        <v/>
      </c>
      <c r="AZ745" s="17" t="str">
        <f t="shared" si="700"/>
        <v/>
      </c>
      <c r="BA745" s="17" t="str">
        <f t="shared" si="700"/>
        <v/>
      </c>
      <c r="BB745" s="17" t="str">
        <f t="shared" si="700"/>
        <v/>
      </c>
      <c r="BC745" s="17" t="str">
        <f t="shared" si="700"/>
        <v/>
      </c>
      <c r="BD745" s="17" t="str">
        <f t="shared" si="700"/>
        <v/>
      </c>
      <c r="BE745" s="17" t="str">
        <f t="shared" ref="BE745:BI808" si="749">IF(AI745="","",ROW())</f>
        <v/>
      </c>
      <c r="BF745" s="17" t="str">
        <f t="shared" si="749"/>
        <v/>
      </c>
      <c r="BG745" s="17" t="e">
        <f t="shared" si="749"/>
        <v>#REF!</v>
      </c>
      <c r="BH745" s="17" t="str">
        <f t="shared" si="749"/>
        <v/>
      </c>
      <c r="BI745" s="17" t="str">
        <f t="shared" si="749"/>
        <v/>
      </c>
    </row>
    <row r="746" spans="1:61" s="13" customFormat="1" ht="23.25" customHeight="1" x14ac:dyDescent="0.2">
      <c r="A746" s="1">
        <f ca="1">IF(COUNTIF($D746:$L746," ")=10,"",IF(VLOOKUP(MAX($A$1:A745),$A$1:C745,3,FALSE)=0,"",MAX($A$1:A745)+1))</f>
        <v>746</v>
      </c>
      <c r="B746" s="13" t="str">
        <f>$B739</f>
        <v/>
      </c>
      <c r="C746" s="2" t="str">
        <f>IF($B746="","",$R$8)</f>
        <v/>
      </c>
      <c r="D746" s="23" t="str">
        <f t="shared" ref="D746:K746" si="750">IF($B746&gt;"",IF(ISERROR(SEARCH($B746,S$8))," ",MID(S$8,FIND("%курс ",S$8,FIND($B746,S$8))+6,7)&amp;"
("&amp;MID(S$8,FIND("ауд.",S$8,FIND($B746,S$8))+4,FIND("№",S$8,FIND("ауд.",S$8,FIND($B746,S$8)))-(FIND("ауд.",S$8,FIND($B746,S$8))+4))&amp;")"),"")</f>
        <v/>
      </c>
      <c r="E746" s="23" t="str">
        <f t="shared" si="750"/>
        <v/>
      </c>
      <c r="F746" s="23" t="str">
        <f t="shared" si="750"/>
        <v/>
      </c>
      <c r="G746" s="23" t="str">
        <f t="shared" si="750"/>
        <v/>
      </c>
      <c r="H746" s="23" t="str">
        <f t="shared" si="750"/>
        <v/>
      </c>
      <c r="I746" s="23" t="str">
        <f t="shared" si="750"/>
        <v/>
      </c>
      <c r="J746" s="23" t="str">
        <f t="shared" si="750"/>
        <v/>
      </c>
      <c r="K746" s="23" t="str">
        <f t="shared" si="750"/>
        <v/>
      </c>
      <c r="L746" s="23"/>
      <c r="M746" s="17"/>
      <c r="O746" s="16"/>
      <c r="P746" s="16"/>
      <c r="R746" s="30"/>
      <c r="S746" s="30"/>
      <c r="T746" s="30"/>
      <c r="U746" s="30"/>
      <c r="V746" s="30"/>
      <c r="W746" s="30"/>
      <c r="X746" s="30"/>
      <c r="Y746" s="30"/>
      <c r="Z746" s="30"/>
      <c r="AA746" s="30"/>
      <c r="AB746" s="30"/>
      <c r="AD746" s="31" t="str">
        <f t="shared" si="742"/>
        <v/>
      </c>
      <c r="AE746" s="31" t="str">
        <f t="shared" si="742"/>
        <v/>
      </c>
      <c r="AF746" s="31" t="str">
        <f t="shared" si="742"/>
        <v/>
      </c>
      <c r="AG746" s="31" t="str">
        <f t="shared" si="742"/>
        <v/>
      </c>
      <c r="AH746" s="31" t="str">
        <f t="shared" si="742"/>
        <v/>
      </c>
      <c r="AI746" s="31" t="str">
        <f t="shared" si="742"/>
        <v/>
      </c>
      <c r="AJ746" s="31" t="str">
        <f t="shared" si="742"/>
        <v/>
      </c>
      <c r="AK746" s="31" t="e">
        <f>IF(#REF!=" ","",IF(#REF!="","",CONCATENATE($C746," ",#REF!," ",MID(#REF!,10,5))))</f>
        <v>#REF!</v>
      </c>
      <c r="AL746" s="31" t="str">
        <f t="shared" si="713"/>
        <v/>
      </c>
      <c r="AM746" s="31" t="str">
        <f t="shared" si="713"/>
        <v/>
      </c>
      <c r="AN746" s="32" t="e">
        <f t="shared" si="711"/>
        <v>#VALUE!</v>
      </c>
      <c r="AO746" s="32" t="str">
        <f t="shared" ref="AO746:AS809" si="751">IF(AD746="","",CONCATENATE(AD746," ",$AN746))</f>
        <v/>
      </c>
      <c r="AP746" s="32" t="str">
        <f t="shared" si="751"/>
        <v/>
      </c>
      <c r="AQ746" s="32" t="str">
        <f t="shared" si="751"/>
        <v/>
      </c>
      <c r="AR746" s="32" t="str">
        <f t="shared" si="751"/>
        <v/>
      </c>
      <c r="AS746" s="32" t="str">
        <f t="shared" si="751"/>
        <v/>
      </c>
      <c r="AT746" s="32" t="str">
        <f t="shared" si="748"/>
        <v/>
      </c>
      <c r="AU746" s="32" t="str">
        <f t="shared" si="748"/>
        <v/>
      </c>
      <c r="AV746" s="32" t="e">
        <f t="shared" si="748"/>
        <v>#REF!</v>
      </c>
      <c r="AW746" s="32" t="str">
        <f t="shared" si="748"/>
        <v/>
      </c>
      <c r="AX746" s="32" t="str">
        <f t="shared" si="748"/>
        <v/>
      </c>
      <c r="AZ746" s="17" t="str">
        <f t="shared" ref="AZ746:BD809" si="752">IF(AD746="","",ROW())</f>
        <v/>
      </c>
      <c r="BA746" s="17" t="str">
        <f t="shared" si="752"/>
        <v/>
      </c>
      <c r="BB746" s="17" t="str">
        <f t="shared" si="752"/>
        <v/>
      </c>
      <c r="BC746" s="17" t="str">
        <f t="shared" si="752"/>
        <v/>
      </c>
      <c r="BD746" s="17" t="str">
        <f t="shared" si="752"/>
        <v/>
      </c>
      <c r="BE746" s="17" t="str">
        <f t="shared" si="749"/>
        <v/>
      </c>
      <c r="BF746" s="17" t="str">
        <f t="shared" si="749"/>
        <v/>
      </c>
      <c r="BG746" s="17" t="e">
        <f t="shared" si="749"/>
        <v>#REF!</v>
      </c>
      <c r="BH746" s="17" t="str">
        <f t="shared" si="749"/>
        <v/>
      </c>
      <c r="BI746" s="17" t="str">
        <f t="shared" si="749"/>
        <v/>
      </c>
    </row>
    <row r="747" spans="1:61" s="13" customFormat="1" ht="23.25" customHeight="1" x14ac:dyDescent="0.2">
      <c r="A747" s="1">
        <f ca="1">IF(COUNTIF($D747:$L747," ")=10,"",IF(VLOOKUP(MAX($A$1:A746),$A$1:C746,3,FALSE)=0,"",MAX($A$1:A746)+1))</f>
        <v>747</v>
      </c>
      <c r="C747" s="2"/>
      <c r="D747" s="23"/>
      <c r="E747" s="23"/>
      <c r="F747" s="23"/>
      <c r="G747" s="23"/>
      <c r="H747" s="23"/>
      <c r="I747" s="23"/>
      <c r="J747" s="23"/>
      <c r="K747" s="23"/>
      <c r="L747" s="23"/>
      <c r="M747" s="25"/>
      <c r="O747" s="16"/>
      <c r="P747" s="16"/>
      <c r="R747" s="30"/>
      <c r="S747" s="30"/>
      <c r="T747" s="30"/>
      <c r="U747" s="30"/>
      <c r="V747" s="30"/>
      <c r="W747" s="30"/>
      <c r="X747" s="30"/>
      <c r="Y747" s="30"/>
      <c r="Z747" s="30"/>
      <c r="AA747" s="30"/>
      <c r="AB747" s="30"/>
      <c r="AD747" s="31"/>
      <c r="AE747" s="31"/>
      <c r="AF747" s="31"/>
      <c r="AG747" s="31"/>
      <c r="AH747" s="31"/>
      <c r="AI747" s="31"/>
      <c r="AJ747" s="31"/>
      <c r="AK747" s="31"/>
      <c r="AL747" s="31"/>
      <c r="AM747" s="31"/>
      <c r="AN747" s="32" t="str">
        <f t="shared" si="711"/>
        <v/>
      </c>
      <c r="AO747" s="32" t="str">
        <f t="shared" si="751"/>
        <v/>
      </c>
      <c r="AP747" s="32" t="str">
        <f t="shared" si="751"/>
        <v/>
      </c>
      <c r="AQ747" s="32" t="str">
        <f t="shared" si="751"/>
        <v/>
      </c>
      <c r="AR747" s="32" t="str">
        <f t="shared" si="751"/>
        <v/>
      </c>
      <c r="AS747" s="32" t="str">
        <f t="shared" si="751"/>
        <v/>
      </c>
      <c r="AT747" s="32" t="str">
        <f t="shared" si="748"/>
        <v/>
      </c>
      <c r="AU747" s="32" t="str">
        <f t="shared" si="748"/>
        <v/>
      </c>
      <c r="AV747" s="32" t="str">
        <f t="shared" si="748"/>
        <v/>
      </c>
      <c r="AW747" s="32" t="str">
        <f t="shared" si="748"/>
        <v/>
      </c>
      <c r="AX747" s="32" t="str">
        <f t="shared" si="748"/>
        <v/>
      </c>
      <c r="AZ747" s="17" t="str">
        <f t="shared" si="752"/>
        <v/>
      </c>
      <c r="BA747" s="17" t="str">
        <f t="shared" si="752"/>
        <v/>
      </c>
      <c r="BB747" s="17" t="str">
        <f t="shared" si="752"/>
        <v/>
      </c>
      <c r="BC747" s="17" t="str">
        <f t="shared" si="752"/>
        <v/>
      </c>
      <c r="BD747" s="17" t="str">
        <f t="shared" si="752"/>
        <v/>
      </c>
      <c r="BE747" s="17" t="str">
        <f t="shared" si="749"/>
        <v/>
      </c>
      <c r="BF747" s="17" t="str">
        <f t="shared" si="749"/>
        <v/>
      </c>
      <c r="BG747" s="17" t="str">
        <f t="shared" si="749"/>
        <v/>
      </c>
      <c r="BH747" s="17" t="str">
        <f t="shared" si="749"/>
        <v/>
      </c>
      <c r="BI747" s="17" t="str">
        <f t="shared" si="749"/>
        <v/>
      </c>
    </row>
    <row r="748" spans="1:61" s="13" customFormat="1" ht="23.25" customHeight="1" x14ac:dyDescent="0.2">
      <c r="A748" s="1">
        <f ca="1">IF(COUNTIF($D749:$L755," ")=70,"",MAX($A$1:A747)+1)</f>
        <v>748</v>
      </c>
      <c r="B748" s="2" t="str">
        <f>IF($C748="","",$C748)</f>
        <v/>
      </c>
      <c r="C748" s="3" t="str">
        <f>IF(ISERROR(VLOOKUP((ROW()-1)/9+1,'[1]Преподавательский состав'!$A$2:$B$181,2,FALSE)),"",VLOOKUP((ROW()-1)/9+1,'[1]Преподавательский состав'!$A$2:$B$181,2,FALSE))</f>
        <v/>
      </c>
      <c r="D748" s="3" t="str">
        <f>IF($C748="","",T(" 8.00"))</f>
        <v/>
      </c>
      <c r="E748" s="3" t="str">
        <f>IF($C748="","",T(" 9.40"))</f>
        <v/>
      </c>
      <c r="F748" s="3" t="str">
        <f>IF($C748="","",T("11.50"))</f>
        <v/>
      </c>
      <c r="G748" s="3" t="str">
        <f>IF($C748="","",T(""))</f>
        <v/>
      </c>
      <c r="H748" s="3" t="str">
        <f>IF($C748="","",T("13.30"))</f>
        <v/>
      </c>
      <c r="I748" s="3" t="str">
        <f>IF($C748="","",T("15.10"))</f>
        <v/>
      </c>
      <c r="J748" s="3" t="str">
        <f>IF($C748="","",T("16.50"))</f>
        <v/>
      </c>
      <c r="K748" s="3" t="str">
        <f>IF($C748="","",T("16.50"))</f>
        <v/>
      </c>
      <c r="L748" s="3"/>
      <c r="M748" s="25"/>
      <c r="O748" s="16"/>
      <c r="P748" s="16"/>
      <c r="R748" s="30"/>
      <c r="S748" s="30"/>
      <c r="T748" s="30"/>
      <c r="U748" s="30"/>
      <c r="V748" s="30"/>
      <c r="W748" s="30"/>
      <c r="X748" s="30"/>
      <c r="Y748" s="30"/>
      <c r="Z748" s="30"/>
      <c r="AA748" s="30"/>
      <c r="AB748" s="30"/>
      <c r="AD748" s="31"/>
      <c r="AE748" s="31"/>
      <c r="AF748" s="31"/>
      <c r="AG748" s="31"/>
      <c r="AH748" s="31"/>
      <c r="AI748" s="31"/>
      <c r="AJ748" s="31"/>
      <c r="AK748" s="31"/>
      <c r="AL748" s="31"/>
      <c r="AM748" s="31"/>
      <c r="AN748" s="32" t="str">
        <f t="shared" si="711"/>
        <v/>
      </c>
      <c r="AO748" s="32" t="str">
        <f t="shared" si="751"/>
        <v/>
      </c>
      <c r="AP748" s="32" t="str">
        <f t="shared" si="751"/>
        <v/>
      </c>
      <c r="AQ748" s="32" t="str">
        <f t="shared" si="751"/>
        <v/>
      </c>
      <c r="AR748" s="32" t="str">
        <f t="shared" si="751"/>
        <v/>
      </c>
      <c r="AS748" s="32" t="str">
        <f t="shared" si="751"/>
        <v/>
      </c>
      <c r="AT748" s="32" t="str">
        <f t="shared" si="748"/>
        <v/>
      </c>
      <c r="AU748" s="32" t="str">
        <f t="shared" si="748"/>
        <v/>
      </c>
      <c r="AV748" s="32" t="str">
        <f t="shared" si="748"/>
        <v/>
      </c>
      <c r="AW748" s="32" t="str">
        <f t="shared" si="748"/>
        <v/>
      </c>
      <c r="AX748" s="32" t="str">
        <f t="shared" si="748"/>
        <v/>
      </c>
      <c r="AZ748" s="17" t="str">
        <f t="shared" si="752"/>
        <v/>
      </c>
      <c r="BA748" s="17" t="str">
        <f t="shared" si="752"/>
        <v/>
      </c>
      <c r="BB748" s="17" t="str">
        <f t="shared" si="752"/>
        <v/>
      </c>
      <c r="BC748" s="17" t="str">
        <f t="shared" si="752"/>
        <v/>
      </c>
      <c r="BD748" s="17" t="str">
        <f t="shared" si="752"/>
        <v/>
      </c>
      <c r="BE748" s="17" t="str">
        <f t="shared" si="749"/>
        <v/>
      </c>
      <c r="BF748" s="17" t="str">
        <f t="shared" si="749"/>
        <v/>
      </c>
      <c r="BG748" s="17" t="str">
        <f t="shared" si="749"/>
        <v/>
      </c>
      <c r="BH748" s="17" t="str">
        <f t="shared" si="749"/>
        <v/>
      </c>
      <c r="BI748" s="17" t="str">
        <f t="shared" si="749"/>
        <v/>
      </c>
    </row>
    <row r="749" spans="1:61" s="13" customFormat="1" ht="23.25" customHeight="1" x14ac:dyDescent="0.2">
      <c r="A749" s="1">
        <f ca="1">IF(COUNTIF($D749:$L749," ")=10,"",IF(VLOOKUP(MAX($A$1:A748),$A$1:C748,3,FALSE)=0,"",MAX($A$1:A748)+1))</f>
        <v>749</v>
      </c>
      <c r="B749" s="13" t="str">
        <f>$B748</f>
        <v/>
      </c>
      <c r="C749" s="2" t="str">
        <f>IF($B749="","",$R$2)</f>
        <v/>
      </c>
      <c r="D749" s="14" t="str">
        <f t="shared" ref="D749:K749" si="753">IF($B749&gt;"",IF(ISERROR(SEARCH($B749,S$2))," ",MID(S$2,FIND("%курс ",S$2,FIND($B749,S$2))+6,7)&amp;"
("&amp;MID(S$2,FIND("ауд.",S$2,FIND($B749,S$2))+4,FIND("№",S$2,FIND("ауд.",S$2,FIND($B749,S$2)))-(FIND("ауд.",S$2,FIND($B749,S$2))+4))&amp;")"),"")</f>
        <v/>
      </c>
      <c r="E749" s="14" t="str">
        <f t="shared" si="753"/>
        <v/>
      </c>
      <c r="F749" s="14" t="str">
        <f t="shared" si="753"/>
        <v/>
      </c>
      <c r="G749" s="14" t="str">
        <f t="shared" si="753"/>
        <v/>
      </c>
      <c r="H749" s="14" t="str">
        <f t="shared" si="753"/>
        <v/>
      </c>
      <c r="I749" s="14" t="str">
        <f t="shared" si="753"/>
        <v/>
      </c>
      <c r="J749" s="14" t="str">
        <f t="shared" si="753"/>
        <v/>
      </c>
      <c r="K749" s="14" t="str">
        <f t="shared" si="753"/>
        <v/>
      </c>
      <c r="L749" s="14"/>
      <c r="M749" s="25"/>
      <c r="O749" s="16"/>
      <c r="P749" s="16"/>
      <c r="R749" s="30"/>
      <c r="S749" s="30"/>
      <c r="T749" s="30"/>
      <c r="U749" s="30"/>
      <c r="V749" s="30"/>
      <c r="W749" s="30"/>
      <c r="X749" s="30"/>
      <c r="Y749" s="30"/>
      <c r="Z749" s="30"/>
      <c r="AA749" s="30"/>
      <c r="AB749" s="30"/>
      <c r="AD749" s="31" t="str">
        <f t="shared" ref="AD749:AJ755" si="754">IF(D749=" ","",IF(D749="","",CONCATENATE($C749," ",D$1," ",MID(D749,10,5))))</f>
        <v/>
      </c>
      <c r="AE749" s="31" t="str">
        <f t="shared" si="754"/>
        <v/>
      </c>
      <c r="AF749" s="31" t="str">
        <f t="shared" si="754"/>
        <v/>
      </c>
      <c r="AG749" s="31" t="str">
        <f t="shared" si="754"/>
        <v/>
      </c>
      <c r="AH749" s="31" t="str">
        <f t="shared" si="754"/>
        <v/>
      </c>
      <c r="AI749" s="31" t="str">
        <f t="shared" si="754"/>
        <v/>
      </c>
      <c r="AJ749" s="31" t="str">
        <f t="shared" si="754"/>
        <v/>
      </c>
      <c r="AK749" s="31" t="e">
        <f>IF(#REF!=" ","",IF(#REF!="","",CONCATENATE($C749," ",#REF!," ",MID(#REF!,10,5))))</f>
        <v>#REF!</v>
      </c>
      <c r="AL749" s="31" t="str">
        <f t="shared" si="713"/>
        <v/>
      </c>
      <c r="AM749" s="31" t="str">
        <f t="shared" si="713"/>
        <v/>
      </c>
      <c r="AN749" s="32" t="e">
        <f t="shared" si="711"/>
        <v>#VALUE!</v>
      </c>
      <c r="AO749" s="32" t="str">
        <f t="shared" si="751"/>
        <v/>
      </c>
      <c r="AP749" s="32" t="str">
        <f t="shared" si="751"/>
        <v/>
      </c>
      <c r="AQ749" s="32" t="str">
        <f t="shared" si="751"/>
        <v/>
      </c>
      <c r="AR749" s="32" t="str">
        <f t="shared" si="751"/>
        <v/>
      </c>
      <c r="AS749" s="32" t="str">
        <f t="shared" si="751"/>
        <v/>
      </c>
      <c r="AT749" s="32" t="str">
        <f t="shared" si="748"/>
        <v/>
      </c>
      <c r="AU749" s="32" t="str">
        <f t="shared" si="748"/>
        <v/>
      </c>
      <c r="AV749" s="32" t="e">
        <f t="shared" si="748"/>
        <v>#REF!</v>
      </c>
      <c r="AW749" s="32" t="str">
        <f t="shared" si="748"/>
        <v/>
      </c>
      <c r="AX749" s="32" t="str">
        <f t="shared" si="748"/>
        <v/>
      </c>
      <c r="AZ749" s="17" t="str">
        <f t="shared" si="752"/>
        <v/>
      </c>
      <c r="BA749" s="17" t="str">
        <f t="shared" si="752"/>
        <v/>
      </c>
      <c r="BB749" s="17" t="str">
        <f t="shared" si="752"/>
        <v/>
      </c>
      <c r="BC749" s="17" t="str">
        <f t="shared" si="752"/>
        <v/>
      </c>
      <c r="BD749" s="17" t="str">
        <f t="shared" si="752"/>
        <v/>
      </c>
      <c r="BE749" s="17" t="str">
        <f t="shared" si="749"/>
        <v/>
      </c>
      <c r="BF749" s="17" t="str">
        <f t="shared" si="749"/>
        <v/>
      </c>
      <c r="BG749" s="17" t="e">
        <f t="shared" si="749"/>
        <v>#REF!</v>
      </c>
      <c r="BH749" s="17" t="str">
        <f t="shared" si="749"/>
        <v/>
      </c>
      <c r="BI749" s="17" t="str">
        <f t="shared" si="749"/>
        <v/>
      </c>
    </row>
    <row r="750" spans="1:61" s="13" customFormat="1" ht="23.25" customHeight="1" x14ac:dyDescent="0.2">
      <c r="A750" s="1">
        <f ca="1">IF(COUNTIF($D750:$L750," ")=10,"",IF(VLOOKUP(MAX($A$1:A749),$A$1:C749,3,FALSE)=0,"",MAX($A$1:A749)+1))</f>
        <v>750</v>
      </c>
      <c r="B750" s="13" t="str">
        <f>$B748</f>
        <v/>
      </c>
      <c r="C750" s="2" t="str">
        <f>IF($B750="","",$R$3)</f>
        <v/>
      </c>
      <c r="D750" s="14" t="str">
        <f t="shared" ref="D750:K750" si="755">IF($B750&gt;"",IF(ISERROR(SEARCH($B750,S$3))," ",MID(S$3,FIND("%курс ",S$3,FIND($B750,S$3))+6,7)&amp;"
("&amp;MID(S$3,FIND("ауд.",S$3,FIND($B750,S$3))+4,FIND("№",S$3,FIND("ауд.",S$3,FIND($B750,S$3)))-(FIND("ауд.",S$3,FIND($B750,S$3))+4))&amp;")"),"")</f>
        <v/>
      </c>
      <c r="E750" s="14" t="str">
        <f t="shared" si="755"/>
        <v/>
      </c>
      <c r="F750" s="14" t="str">
        <f t="shared" si="755"/>
        <v/>
      </c>
      <c r="G750" s="14" t="str">
        <f t="shared" si="755"/>
        <v/>
      </c>
      <c r="H750" s="14" t="str">
        <f t="shared" si="755"/>
        <v/>
      </c>
      <c r="I750" s="14" t="str">
        <f t="shared" si="755"/>
        <v/>
      </c>
      <c r="J750" s="14" t="str">
        <f t="shared" si="755"/>
        <v/>
      </c>
      <c r="K750" s="14" t="str">
        <f t="shared" si="755"/>
        <v/>
      </c>
      <c r="L750" s="14"/>
      <c r="M750" s="25"/>
      <c r="O750" s="16"/>
      <c r="P750" s="16"/>
      <c r="R750" s="30"/>
      <c r="S750" s="30"/>
      <c r="T750" s="30"/>
      <c r="U750" s="30"/>
      <c r="V750" s="30"/>
      <c r="W750" s="30"/>
      <c r="X750" s="30"/>
      <c r="Y750" s="30"/>
      <c r="Z750" s="30"/>
      <c r="AA750" s="30"/>
      <c r="AB750" s="30"/>
      <c r="AD750" s="31" t="str">
        <f t="shared" si="754"/>
        <v/>
      </c>
      <c r="AE750" s="31" t="str">
        <f t="shared" si="754"/>
        <v/>
      </c>
      <c r="AF750" s="31" t="str">
        <f t="shared" si="754"/>
        <v/>
      </c>
      <c r="AG750" s="31" t="str">
        <f t="shared" si="754"/>
        <v/>
      </c>
      <c r="AH750" s="31" t="str">
        <f t="shared" si="754"/>
        <v/>
      </c>
      <c r="AI750" s="31" t="str">
        <f t="shared" si="754"/>
        <v/>
      </c>
      <c r="AJ750" s="31" t="str">
        <f t="shared" si="754"/>
        <v/>
      </c>
      <c r="AK750" s="31" t="e">
        <f>IF(#REF!=" ","",IF(#REF!="","",CONCATENATE($C750," ",#REF!," ",MID(#REF!,10,5))))</f>
        <v>#REF!</v>
      </c>
      <c r="AL750" s="31" t="str">
        <f t="shared" si="713"/>
        <v/>
      </c>
      <c r="AM750" s="31" t="str">
        <f t="shared" si="713"/>
        <v/>
      </c>
      <c r="AN750" s="32" t="e">
        <f t="shared" si="711"/>
        <v>#VALUE!</v>
      </c>
      <c r="AO750" s="32" t="str">
        <f t="shared" si="751"/>
        <v/>
      </c>
      <c r="AP750" s="32" t="str">
        <f t="shared" si="751"/>
        <v/>
      </c>
      <c r="AQ750" s="32" t="str">
        <f t="shared" si="751"/>
        <v/>
      </c>
      <c r="AR750" s="32" t="str">
        <f t="shared" si="751"/>
        <v/>
      </c>
      <c r="AS750" s="32" t="str">
        <f t="shared" si="751"/>
        <v/>
      </c>
      <c r="AT750" s="32" t="str">
        <f t="shared" si="748"/>
        <v/>
      </c>
      <c r="AU750" s="32" t="str">
        <f t="shared" si="748"/>
        <v/>
      </c>
      <c r="AV750" s="32" t="e">
        <f t="shared" si="748"/>
        <v>#REF!</v>
      </c>
      <c r="AW750" s="32" t="str">
        <f t="shared" si="748"/>
        <v/>
      </c>
      <c r="AX750" s="32" t="str">
        <f t="shared" si="748"/>
        <v/>
      </c>
      <c r="AZ750" s="17" t="str">
        <f t="shared" si="752"/>
        <v/>
      </c>
      <c r="BA750" s="17" t="str">
        <f t="shared" si="752"/>
        <v/>
      </c>
      <c r="BB750" s="17" t="str">
        <f t="shared" si="752"/>
        <v/>
      </c>
      <c r="BC750" s="17" t="str">
        <f t="shared" si="752"/>
        <v/>
      </c>
      <c r="BD750" s="17" t="str">
        <f t="shared" si="752"/>
        <v/>
      </c>
      <c r="BE750" s="17" t="str">
        <f t="shared" si="749"/>
        <v/>
      </c>
      <c r="BF750" s="17" t="str">
        <f t="shared" si="749"/>
        <v/>
      </c>
      <c r="BG750" s="17" t="e">
        <f t="shared" si="749"/>
        <v>#REF!</v>
      </c>
      <c r="BH750" s="17" t="str">
        <f t="shared" si="749"/>
        <v/>
      </c>
      <c r="BI750" s="17" t="str">
        <f t="shared" si="749"/>
        <v/>
      </c>
    </row>
    <row r="751" spans="1:61" s="13" customFormat="1" ht="23.25" customHeight="1" x14ac:dyDescent="0.2">
      <c r="A751" s="1">
        <f ca="1">IF(COUNTIF($D751:$L751," ")=10,"",IF(VLOOKUP(MAX($A$1:A750),$A$1:C750,3,FALSE)=0,"",MAX($A$1:A750)+1))</f>
        <v>751</v>
      </c>
      <c r="B751" s="13" t="str">
        <f>$B748</f>
        <v/>
      </c>
      <c r="C751" s="2" t="str">
        <f>IF($B751="","",$R$4)</f>
        <v/>
      </c>
      <c r="D751" s="14" t="str">
        <f t="shared" ref="D751:K751" si="756">IF($B751&gt;"",IF(ISERROR(SEARCH($B751,S$4))," ",MID(S$4,FIND("%курс ",S$4,FIND($B751,S$4))+6,7)&amp;"
("&amp;MID(S$4,FIND("ауд.",S$4,FIND($B751,S$4))+4,FIND("№",S$4,FIND("ауд.",S$4,FIND($B751,S$4)))-(FIND("ауд.",S$4,FIND($B751,S$4))+4))&amp;")"),"")</f>
        <v/>
      </c>
      <c r="E751" s="14" t="str">
        <f t="shared" si="756"/>
        <v/>
      </c>
      <c r="F751" s="14" t="str">
        <f t="shared" si="756"/>
        <v/>
      </c>
      <c r="G751" s="14" t="str">
        <f t="shared" si="756"/>
        <v/>
      </c>
      <c r="H751" s="14" t="str">
        <f t="shared" si="756"/>
        <v/>
      </c>
      <c r="I751" s="14" t="str">
        <f t="shared" si="756"/>
        <v/>
      </c>
      <c r="J751" s="14" t="str">
        <f t="shared" si="756"/>
        <v/>
      </c>
      <c r="K751" s="14" t="str">
        <f t="shared" si="756"/>
        <v/>
      </c>
      <c r="L751" s="14"/>
      <c r="M751" s="25"/>
      <c r="O751" s="16"/>
      <c r="P751" s="16"/>
      <c r="R751" s="30"/>
      <c r="S751" s="30"/>
      <c r="T751" s="30"/>
      <c r="U751" s="30"/>
      <c r="V751" s="30"/>
      <c r="W751" s="30"/>
      <c r="X751" s="30"/>
      <c r="Y751" s="30"/>
      <c r="Z751" s="30"/>
      <c r="AA751" s="30"/>
      <c r="AB751" s="30"/>
      <c r="AD751" s="31" t="str">
        <f t="shared" si="754"/>
        <v/>
      </c>
      <c r="AE751" s="31" t="str">
        <f t="shared" si="754"/>
        <v/>
      </c>
      <c r="AF751" s="31" t="str">
        <f t="shared" si="754"/>
        <v/>
      </c>
      <c r="AG751" s="31" t="str">
        <f t="shared" si="754"/>
        <v/>
      </c>
      <c r="AH751" s="31" t="str">
        <f t="shared" si="754"/>
        <v/>
      </c>
      <c r="AI751" s="31" t="str">
        <f t="shared" si="754"/>
        <v/>
      </c>
      <c r="AJ751" s="31" t="str">
        <f t="shared" si="754"/>
        <v/>
      </c>
      <c r="AK751" s="31" t="e">
        <f>IF(#REF!=" ","",IF(#REF!="","",CONCATENATE($C751," ",#REF!," ",MID(#REF!,10,5))))</f>
        <v>#REF!</v>
      </c>
      <c r="AL751" s="31" t="str">
        <f t="shared" si="713"/>
        <v/>
      </c>
      <c r="AM751" s="31" t="str">
        <f t="shared" si="713"/>
        <v/>
      </c>
      <c r="AN751" s="32" t="e">
        <f t="shared" si="711"/>
        <v>#VALUE!</v>
      </c>
      <c r="AO751" s="32" t="str">
        <f t="shared" si="751"/>
        <v/>
      </c>
      <c r="AP751" s="32" t="str">
        <f t="shared" si="751"/>
        <v/>
      </c>
      <c r="AQ751" s="32" t="str">
        <f t="shared" si="751"/>
        <v/>
      </c>
      <c r="AR751" s="32" t="str">
        <f t="shared" si="751"/>
        <v/>
      </c>
      <c r="AS751" s="32" t="str">
        <f t="shared" si="751"/>
        <v/>
      </c>
      <c r="AT751" s="32" t="str">
        <f t="shared" si="748"/>
        <v/>
      </c>
      <c r="AU751" s="32" t="str">
        <f t="shared" si="748"/>
        <v/>
      </c>
      <c r="AV751" s="32" t="e">
        <f t="shared" si="748"/>
        <v>#REF!</v>
      </c>
      <c r="AW751" s="32" t="str">
        <f t="shared" si="748"/>
        <v/>
      </c>
      <c r="AX751" s="32" t="str">
        <f t="shared" si="748"/>
        <v/>
      </c>
      <c r="AZ751" s="17" t="str">
        <f t="shared" si="752"/>
        <v/>
      </c>
      <c r="BA751" s="17" t="str">
        <f t="shared" si="752"/>
        <v/>
      </c>
      <c r="BB751" s="17" t="str">
        <f t="shared" si="752"/>
        <v/>
      </c>
      <c r="BC751" s="17" t="str">
        <f t="shared" si="752"/>
        <v/>
      </c>
      <c r="BD751" s="17" t="str">
        <f t="shared" si="752"/>
        <v/>
      </c>
      <c r="BE751" s="17" t="str">
        <f t="shared" si="749"/>
        <v/>
      </c>
      <c r="BF751" s="17" t="str">
        <f t="shared" si="749"/>
        <v/>
      </c>
      <c r="BG751" s="17" t="e">
        <f t="shared" si="749"/>
        <v>#REF!</v>
      </c>
      <c r="BH751" s="17" t="str">
        <f t="shared" si="749"/>
        <v/>
      </c>
      <c r="BI751" s="17" t="str">
        <f t="shared" si="749"/>
        <v/>
      </c>
    </row>
    <row r="752" spans="1:61" s="13" customFormat="1" ht="23.25" customHeight="1" x14ac:dyDescent="0.2">
      <c r="A752" s="1">
        <f ca="1">IF(COUNTIF($D752:$L752," ")=10,"",IF(VLOOKUP(MAX($A$1:A751),$A$1:C751,3,FALSE)=0,"",MAX($A$1:A751)+1))</f>
        <v>752</v>
      </c>
      <c r="B752" s="13" t="str">
        <f>$B748</f>
        <v/>
      </c>
      <c r="C752" s="2" t="str">
        <f>IF($B752="","",$R$5)</f>
        <v/>
      </c>
      <c r="D752" s="23" t="str">
        <f t="shared" ref="D752:K752" si="757">IF($B752&gt;"",IF(ISERROR(SEARCH($B752,S$5))," ",MID(S$5,FIND("%курс ",S$5,FIND($B752,S$5))+6,7)&amp;"
("&amp;MID(S$5,FIND("ауд.",S$5,FIND($B752,S$5))+4,FIND("№",S$5,FIND("ауд.",S$5,FIND($B752,S$5)))-(FIND("ауд.",S$5,FIND($B752,S$5))+4))&amp;")"),"")</f>
        <v/>
      </c>
      <c r="E752" s="23" t="str">
        <f t="shared" si="757"/>
        <v/>
      </c>
      <c r="F752" s="23" t="str">
        <f t="shared" si="757"/>
        <v/>
      </c>
      <c r="G752" s="23" t="str">
        <f t="shared" si="757"/>
        <v/>
      </c>
      <c r="H752" s="23" t="str">
        <f t="shared" si="757"/>
        <v/>
      </c>
      <c r="I752" s="23" t="str">
        <f t="shared" si="757"/>
        <v/>
      </c>
      <c r="J752" s="23" t="str">
        <f t="shared" si="757"/>
        <v/>
      </c>
      <c r="K752" s="23" t="str">
        <f t="shared" si="757"/>
        <v/>
      </c>
      <c r="L752" s="23"/>
      <c r="M752" s="25"/>
      <c r="O752" s="16"/>
      <c r="P752" s="16"/>
      <c r="R752" s="30"/>
      <c r="S752" s="30"/>
      <c r="T752" s="30"/>
      <c r="U752" s="30"/>
      <c r="V752" s="30"/>
      <c r="W752" s="30"/>
      <c r="X752" s="30"/>
      <c r="Y752" s="30"/>
      <c r="Z752" s="30"/>
      <c r="AA752" s="30"/>
      <c r="AB752" s="30"/>
      <c r="AD752" s="31" t="str">
        <f t="shared" si="754"/>
        <v/>
      </c>
      <c r="AE752" s="31" t="str">
        <f t="shared" si="754"/>
        <v/>
      </c>
      <c r="AF752" s="31" t="str">
        <f t="shared" si="754"/>
        <v/>
      </c>
      <c r="AG752" s="31" t="str">
        <f t="shared" si="754"/>
        <v/>
      </c>
      <c r="AH752" s="31" t="str">
        <f t="shared" si="754"/>
        <v/>
      </c>
      <c r="AI752" s="31" t="str">
        <f t="shared" si="754"/>
        <v/>
      </c>
      <c r="AJ752" s="31" t="str">
        <f t="shared" si="754"/>
        <v/>
      </c>
      <c r="AK752" s="31" t="e">
        <f>IF(#REF!=" ","",IF(#REF!="","",CONCATENATE($C752," ",#REF!," ",MID(#REF!,10,5))))</f>
        <v>#REF!</v>
      </c>
      <c r="AL752" s="31" t="str">
        <f t="shared" si="713"/>
        <v/>
      </c>
      <c r="AM752" s="31" t="str">
        <f t="shared" si="713"/>
        <v/>
      </c>
      <c r="AN752" s="32" t="e">
        <f t="shared" si="711"/>
        <v>#VALUE!</v>
      </c>
      <c r="AO752" s="32" t="str">
        <f t="shared" si="751"/>
        <v/>
      </c>
      <c r="AP752" s="32" t="str">
        <f t="shared" si="751"/>
        <v/>
      </c>
      <c r="AQ752" s="32" t="str">
        <f t="shared" si="751"/>
        <v/>
      </c>
      <c r="AR752" s="32" t="str">
        <f t="shared" si="751"/>
        <v/>
      </c>
      <c r="AS752" s="32" t="str">
        <f t="shared" si="751"/>
        <v/>
      </c>
      <c r="AT752" s="32" t="str">
        <f t="shared" si="748"/>
        <v/>
      </c>
      <c r="AU752" s="32" t="str">
        <f t="shared" si="748"/>
        <v/>
      </c>
      <c r="AV752" s="32" t="e">
        <f t="shared" si="748"/>
        <v>#REF!</v>
      </c>
      <c r="AW752" s="32" t="str">
        <f t="shared" si="748"/>
        <v/>
      </c>
      <c r="AX752" s="32" t="str">
        <f t="shared" si="748"/>
        <v/>
      </c>
      <c r="AZ752" s="17" t="str">
        <f t="shared" si="752"/>
        <v/>
      </c>
      <c r="BA752" s="17" t="str">
        <f t="shared" si="752"/>
        <v/>
      </c>
      <c r="BB752" s="17" t="str">
        <f t="shared" si="752"/>
        <v/>
      </c>
      <c r="BC752" s="17" t="str">
        <f t="shared" si="752"/>
        <v/>
      </c>
      <c r="BD752" s="17" t="str">
        <f t="shared" si="752"/>
        <v/>
      </c>
      <c r="BE752" s="17" t="str">
        <f t="shared" si="749"/>
        <v/>
      </c>
      <c r="BF752" s="17" t="str">
        <f t="shared" si="749"/>
        <v/>
      </c>
      <c r="BG752" s="17" t="e">
        <f t="shared" si="749"/>
        <v>#REF!</v>
      </c>
      <c r="BH752" s="17" t="str">
        <f t="shared" si="749"/>
        <v/>
      </c>
      <c r="BI752" s="17" t="str">
        <f t="shared" si="749"/>
        <v/>
      </c>
    </row>
    <row r="753" spans="1:61" s="13" customFormat="1" ht="23.25" customHeight="1" x14ac:dyDescent="0.2">
      <c r="A753" s="1">
        <f ca="1">IF(COUNTIF($D753:$L753," ")=10,"",IF(VLOOKUP(MAX($A$1:A752),$A$1:C752,3,FALSE)=0,"",MAX($A$1:A752)+1))</f>
        <v>753</v>
      </c>
      <c r="B753" s="13" t="str">
        <f>$B748</f>
        <v/>
      </c>
      <c r="C753" s="2" t="str">
        <f>IF($B753="","",$R$6)</f>
        <v/>
      </c>
      <c r="D753" s="23" t="str">
        <f t="shared" ref="D753:K753" si="758">IF($B753&gt;"",IF(ISERROR(SEARCH($B753,S$6))," ",MID(S$6,FIND("%курс ",S$6,FIND($B753,S$6))+6,7)&amp;"
("&amp;MID(S$6,FIND("ауд.",S$6,FIND($B753,S$6))+4,FIND("№",S$6,FIND("ауд.",S$6,FIND($B753,S$6)))-(FIND("ауд.",S$6,FIND($B753,S$6))+4))&amp;")"),"")</f>
        <v/>
      </c>
      <c r="E753" s="23" t="str">
        <f t="shared" si="758"/>
        <v/>
      </c>
      <c r="F753" s="23" t="str">
        <f t="shared" si="758"/>
        <v/>
      </c>
      <c r="G753" s="23" t="str">
        <f t="shared" si="758"/>
        <v/>
      </c>
      <c r="H753" s="23" t="str">
        <f t="shared" si="758"/>
        <v/>
      </c>
      <c r="I753" s="23" t="str">
        <f t="shared" si="758"/>
        <v/>
      </c>
      <c r="J753" s="23" t="str">
        <f t="shared" si="758"/>
        <v/>
      </c>
      <c r="K753" s="23" t="str">
        <f t="shared" si="758"/>
        <v/>
      </c>
      <c r="L753" s="23"/>
      <c r="M753" s="25"/>
      <c r="O753" s="16"/>
      <c r="P753" s="16"/>
      <c r="R753" s="30"/>
      <c r="S753" s="30"/>
      <c r="T753" s="30"/>
      <c r="U753" s="30"/>
      <c r="V753" s="30"/>
      <c r="W753" s="30"/>
      <c r="X753" s="30"/>
      <c r="Y753" s="30"/>
      <c r="Z753" s="30"/>
      <c r="AA753" s="30"/>
      <c r="AB753" s="30"/>
      <c r="AD753" s="31" t="str">
        <f t="shared" si="754"/>
        <v/>
      </c>
      <c r="AE753" s="31" t="str">
        <f t="shared" si="754"/>
        <v/>
      </c>
      <c r="AF753" s="31" t="str">
        <f t="shared" si="754"/>
        <v/>
      </c>
      <c r="AG753" s="31" t="str">
        <f t="shared" si="754"/>
        <v/>
      </c>
      <c r="AH753" s="31" t="str">
        <f t="shared" si="754"/>
        <v/>
      </c>
      <c r="AI753" s="31" t="str">
        <f t="shared" si="754"/>
        <v/>
      </c>
      <c r="AJ753" s="31" t="str">
        <f t="shared" si="754"/>
        <v/>
      </c>
      <c r="AK753" s="31" t="e">
        <f>IF(#REF!=" ","",IF(#REF!="","",CONCATENATE($C753," ",#REF!," ",MID(#REF!,10,5))))</f>
        <v>#REF!</v>
      </c>
      <c r="AL753" s="31" t="str">
        <f t="shared" si="713"/>
        <v/>
      </c>
      <c r="AM753" s="31" t="str">
        <f t="shared" si="713"/>
        <v/>
      </c>
      <c r="AN753" s="32" t="e">
        <f t="shared" si="711"/>
        <v>#VALUE!</v>
      </c>
      <c r="AO753" s="32" t="str">
        <f t="shared" si="751"/>
        <v/>
      </c>
      <c r="AP753" s="32" t="str">
        <f t="shared" si="751"/>
        <v/>
      </c>
      <c r="AQ753" s="32" t="str">
        <f t="shared" si="751"/>
        <v/>
      </c>
      <c r="AR753" s="32" t="str">
        <f t="shared" si="751"/>
        <v/>
      </c>
      <c r="AS753" s="32" t="str">
        <f t="shared" si="751"/>
        <v/>
      </c>
      <c r="AT753" s="32" t="str">
        <f t="shared" si="748"/>
        <v/>
      </c>
      <c r="AU753" s="32" t="str">
        <f t="shared" si="748"/>
        <v/>
      </c>
      <c r="AV753" s="32" t="e">
        <f t="shared" si="748"/>
        <v>#REF!</v>
      </c>
      <c r="AW753" s="32" t="str">
        <f t="shared" si="748"/>
        <v/>
      </c>
      <c r="AX753" s="32" t="str">
        <f t="shared" si="748"/>
        <v/>
      </c>
      <c r="AZ753" s="17" t="str">
        <f t="shared" si="752"/>
        <v/>
      </c>
      <c r="BA753" s="17" t="str">
        <f t="shared" si="752"/>
        <v/>
      </c>
      <c r="BB753" s="17" t="str">
        <f t="shared" si="752"/>
        <v/>
      </c>
      <c r="BC753" s="17" t="str">
        <f t="shared" si="752"/>
        <v/>
      </c>
      <c r="BD753" s="17" t="str">
        <f t="shared" si="752"/>
        <v/>
      </c>
      <c r="BE753" s="17" t="str">
        <f t="shared" si="749"/>
        <v/>
      </c>
      <c r="BF753" s="17" t="str">
        <f t="shared" si="749"/>
        <v/>
      </c>
      <c r="BG753" s="17" t="e">
        <f t="shared" si="749"/>
        <v>#REF!</v>
      </c>
      <c r="BH753" s="17" t="str">
        <f t="shared" si="749"/>
        <v/>
      </c>
      <c r="BI753" s="17" t="str">
        <f t="shared" si="749"/>
        <v/>
      </c>
    </row>
    <row r="754" spans="1:61" s="13" customFormat="1" ht="23.25" customHeight="1" x14ac:dyDescent="0.2">
      <c r="A754" s="1">
        <f ca="1">IF(COUNTIF($D754:$L754," ")=10,"",IF(VLOOKUP(MAX($A$1:A753),$A$1:C753,3,FALSE)=0,"",MAX($A$1:A753)+1))</f>
        <v>754</v>
      </c>
      <c r="B754" s="13" t="str">
        <f>$B748</f>
        <v/>
      </c>
      <c r="C754" s="2" t="str">
        <f>IF($B754="","",$R$7)</f>
        <v/>
      </c>
      <c r="D754" s="23" t="str">
        <f t="shared" ref="D754:K754" si="759">IF($B754&gt;"",IF(ISERROR(SEARCH($B754,S$7))," ",MID(S$7,FIND("%курс ",S$7,FIND($B754,S$7))+6,7)&amp;"
("&amp;MID(S$7,FIND("ауд.",S$7,FIND($B754,S$7))+4,FIND("№",S$7,FIND("ауд.",S$7,FIND($B754,S$7)))-(FIND("ауд.",S$7,FIND($B754,S$7))+4))&amp;")"),"")</f>
        <v/>
      </c>
      <c r="E754" s="23" t="str">
        <f t="shared" si="759"/>
        <v/>
      </c>
      <c r="F754" s="23" t="str">
        <f t="shared" si="759"/>
        <v/>
      </c>
      <c r="G754" s="23" t="str">
        <f t="shared" si="759"/>
        <v/>
      </c>
      <c r="H754" s="23" t="str">
        <f t="shared" si="759"/>
        <v/>
      </c>
      <c r="I754" s="23" t="str">
        <f t="shared" si="759"/>
        <v/>
      </c>
      <c r="J754" s="23" t="str">
        <f t="shared" si="759"/>
        <v/>
      </c>
      <c r="K754" s="23" t="str">
        <f t="shared" si="759"/>
        <v/>
      </c>
      <c r="L754" s="23"/>
      <c r="M754" s="17"/>
      <c r="O754" s="16"/>
      <c r="P754" s="16"/>
      <c r="R754" s="30"/>
      <c r="S754" s="30"/>
      <c r="T754" s="30"/>
      <c r="U754" s="30"/>
      <c r="V754" s="30"/>
      <c r="W754" s="30"/>
      <c r="X754" s="30"/>
      <c r="Y754" s="30"/>
      <c r="Z754" s="30"/>
      <c r="AA754" s="30"/>
      <c r="AB754" s="30"/>
      <c r="AD754" s="31" t="str">
        <f t="shared" si="754"/>
        <v/>
      </c>
      <c r="AE754" s="31" t="str">
        <f t="shared" si="754"/>
        <v/>
      </c>
      <c r="AF754" s="31" t="str">
        <f t="shared" si="754"/>
        <v/>
      </c>
      <c r="AG754" s="31" t="str">
        <f t="shared" si="754"/>
        <v/>
      </c>
      <c r="AH754" s="31" t="str">
        <f t="shared" si="754"/>
        <v/>
      </c>
      <c r="AI754" s="31" t="str">
        <f t="shared" si="754"/>
        <v/>
      </c>
      <c r="AJ754" s="31" t="str">
        <f t="shared" si="754"/>
        <v/>
      </c>
      <c r="AK754" s="31" t="e">
        <f>IF(#REF!=" ","",IF(#REF!="","",CONCATENATE($C754," ",#REF!," ",MID(#REF!,10,5))))</f>
        <v>#REF!</v>
      </c>
      <c r="AL754" s="31" t="str">
        <f t="shared" si="713"/>
        <v/>
      </c>
      <c r="AM754" s="31" t="str">
        <f t="shared" si="713"/>
        <v/>
      </c>
      <c r="AN754" s="32" t="e">
        <f t="shared" si="711"/>
        <v>#VALUE!</v>
      </c>
      <c r="AO754" s="32" t="str">
        <f t="shared" si="751"/>
        <v/>
      </c>
      <c r="AP754" s="32" t="str">
        <f t="shared" si="751"/>
        <v/>
      </c>
      <c r="AQ754" s="32" t="str">
        <f t="shared" si="751"/>
        <v/>
      </c>
      <c r="AR754" s="32" t="str">
        <f t="shared" si="751"/>
        <v/>
      </c>
      <c r="AS754" s="32" t="str">
        <f t="shared" si="751"/>
        <v/>
      </c>
      <c r="AT754" s="32" t="str">
        <f t="shared" si="748"/>
        <v/>
      </c>
      <c r="AU754" s="32" t="str">
        <f t="shared" si="748"/>
        <v/>
      </c>
      <c r="AV754" s="32" t="e">
        <f t="shared" si="748"/>
        <v>#REF!</v>
      </c>
      <c r="AW754" s="32" t="str">
        <f t="shared" si="748"/>
        <v/>
      </c>
      <c r="AX754" s="32" t="str">
        <f t="shared" si="748"/>
        <v/>
      </c>
      <c r="AZ754" s="17" t="str">
        <f t="shared" si="752"/>
        <v/>
      </c>
      <c r="BA754" s="17" t="str">
        <f t="shared" si="752"/>
        <v/>
      </c>
      <c r="BB754" s="17" t="str">
        <f t="shared" si="752"/>
        <v/>
      </c>
      <c r="BC754" s="17" t="str">
        <f t="shared" si="752"/>
        <v/>
      </c>
      <c r="BD754" s="17" t="str">
        <f t="shared" si="752"/>
        <v/>
      </c>
      <c r="BE754" s="17" t="str">
        <f t="shared" si="749"/>
        <v/>
      </c>
      <c r="BF754" s="17" t="str">
        <f t="shared" si="749"/>
        <v/>
      </c>
      <c r="BG754" s="17" t="e">
        <f t="shared" si="749"/>
        <v>#REF!</v>
      </c>
      <c r="BH754" s="17" t="str">
        <f t="shared" si="749"/>
        <v/>
      </c>
      <c r="BI754" s="17" t="str">
        <f t="shared" si="749"/>
        <v/>
      </c>
    </row>
    <row r="755" spans="1:61" s="13" customFormat="1" ht="23.25" customHeight="1" x14ac:dyDescent="0.2">
      <c r="A755" s="1">
        <f ca="1">IF(COUNTIF($D755:$L755," ")=10,"",IF(VLOOKUP(MAX($A$1:A754),$A$1:C754,3,FALSE)=0,"",MAX($A$1:A754)+1))</f>
        <v>755</v>
      </c>
      <c r="B755" s="13" t="str">
        <f>$B748</f>
        <v/>
      </c>
      <c r="C755" s="2" t="str">
        <f>IF($B755="","",$R$8)</f>
        <v/>
      </c>
      <c r="D755" s="23" t="str">
        <f t="shared" ref="D755:K755" si="760">IF($B755&gt;"",IF(ISERROR(SEARCH($B755,S$8))," ",MID(S$8,FIND("%курс ",S$8,FIND($B755,S$8))+6,7)&amp;"
("&amp;MID(S$8,FIND("ауд.",S$8,FIND($B755,S$8))+4,FIND("№",S$8,FIND("ауд.",S$8,FIND($B755,S$8)))-(FIND("ауд.",S$8,FIND($B755,S$8))+4))&amp;")"),"")</f>
        <v/>
      </c>
      <c r="E755" s="23" t="str">
        <f t="shared" si="760"/>
        <v/>
      </c>
      <c r="F755" s="23" t="str">
        <f t="shared" si="760"/>
        <v/>
      </c>
      <c r="G755" s="23" t="str">
        <f t="shared" si="760"/>
        <v/>
      </c>
      <c r="H755" s="23" t="str">
        <f t="shared" si="760"/>
        <v/>
      </c>
      <c r="I755" s="23" t="str">
        <f t="shared" si="760"/>
        <v/>
      </c>
      <c r="J755" s="23" t="str">
        <f t="shared" si="760"/>
        <v/>
      </c>
      <c r="K755" s="23" t="str">
        <f t="shared" si="760"/>
        <v/>
      </c>
      <c r="L755" s="23"/>
      <c r="M755" s="25"/>
      <c r="O755" s="16"/>
      <c r="P755" s="16"/>
      <c r="R755" s="30"/>
      <c r="S755" s="30"/>
      <c r="T755" s="30"/>
      <c r="U755" s="30"/>
      <c r="V755" s="30"/>
      <c r="W755" s="30"/>
      <c r="X755" s="30"/>
      <c r="Y755" s="30"/>
      <c r="Z755" s="30"/>
      <c r="AA755" s="30"/>
      <c r="AB755" s="30"/>
      <c r="AD755" s="31" t="str">
        <f t="shared" si="754"/>
        <v/>
      </c>
      <c r="AE755" s="31" t="str">
        <f t="shared" si="754"/>
        <v/>
      </c>
      <c r="AF755" s="31" t="str">
        <f t="shared" si="754"/>
        <v/>
      </c>
      <c r="AG755" s="31" t="str">
        <f t="shared" si="754"/>
        <v/>
      </c>
      <c r="AH755" s="31" t="str">
        <f t="shared" si="754"/>
        <v/>
      </c>
      <c r="AI755" s="31" t="str">
        <f t="shared" si="754"/>
        <v/>
      </c>
      <c r="AJ755" s="31" t="str">
        <f t="shared" si="754"/>
        <v/>
      </c>
      <c r="AK755" s="31" t="e">
        <f>IF(#REF!=" ","",IF(#REF!="","",CONCATENATE($C755," ",#REF!," ",MID(#REF!,10,5))))</f>
        <v>#REF!</v>
      </c>
      <c r="AL755" s="31" t="str">
        <f t="shared" si="713"/>
        <v/>
      </c>
      <c r="AM755" s="31" t="str">
        <f t="shared" si="713"/>
        <v/>
      </c>
      <c r="AN755" s="32" t="e">
        <f t="shared" si="711"/>
        <v>#VALUE!</v>
      </c>
      <c r="AO755" s="32" t="str">
        <f t="shared" si="751"/>
        <v/>
      </c>
      <c r="AP755" s="32" t="str">
        <f t="shared" si="751"/>
        <v/>
      </c>
      <c r="AQ755" s="32" t="str">
        <f t="shared" si="751"/>
        <v/>
      </c>
      <c r="AR755" s="32" t="str">
        <f t="shared" si="751"/>
        <v/>
      </c>
      <c r="AS755" s="32" t="str">
        <f t="shared" si="751"/>
        <v/>
      </c>
      <c r="AT755" s="32" t="str">
        <f t="shared" si="748"/>
        <v/>
      </c>
      <c r="AU755" s="32" t="str">
        <f t="shared" si="748"/>
        <v/>
      </c>
      <c r="AV755" s="32" t="e">
        <f t="shared" si="748"/>
        <v>#REF!</v>
      </c>
      <c r="AW755" s="32" t="str">
        <f t="shared" si="748"/>
        <v/>
      </c>
      <c r="AX755" s="32" t="str">
        <f t="shared" si="748"/>
        <v/>
      </c>
      <c r="AZ755" s="17" t="str">
        <f t="shared" si="752"/>
        <v/>
      </c>
      <c r="BA755" s="17" t="str">
        <f t="shared" si="752"/>
        <v/>
      </c>
      <c r="BB755" s="17" t="str">
        <f t="shared" si="752"/>
        <v/>
      </c>
      <c r="BC755" s="17" t="str">
        <f t="shared" si="752"/>
        <v/>
      </c>
      <c r="BD755" s="17" t="str">
        <f t="shared" si="752"/>
        <v/>
      </c>
      <c r="BE755" s="17" t="str">
        <f t="shared" si="749"/>
        <v/>
      </c>
      <c r="BF755" s="17" t="str">
        <f t="shared" si="749"/>
        <v/>
      </c>
      <c r="BG755" s="17" t="e">
        <f t="shared" si="749"/>
        <v>#REF!</v>
      </c>
      <c r="BH755" s="17" t="str">
        <f t="shared" si="749"/>
        <v/>
      </c>
      <c r="BI755" s="17" t="str">
        <f t="shared" si="749"/>
        <v/>
      </c>
    </row>
    <row r="756" spans="1:61" s="13" customFormat="1" ht="23.25" customHeight="1" x14ac:dyDescent="0.2">
      <c r="A756" s="1">
        <f ca="1">IF(COUNTIF($D756:$L756," ")=10,"",IF(VLOOKUP(MAX($A$1:A755),$A$1:C755,3,FALSE)=0,"",MAX($A$1:A755)+1))</f>
        <v>756</v>
      </c>
      <c r="C756" s="2"/>
      <c r="D756" s="23"/>
      <c r="E756" s="23"/>
      <c r="F756" s="23"/>
      <c r="G756" s="23"/>
      <c r="H756" s="23"/>
      <c r="I756" s="23"/>
      <c r="J756" s="23"/>
      <c r="K756" s="23"/>
      <c r="L756" s="23"/>
      <c r="M756" s="25"/>
      <c r="O756" s="16"/>
      <c r="P756" s="16"/>
      <c r="R756" s="30"/>
      <c r="S756" s="30"/>
      <c r="T756" s="30"/>
      <c r="U756" s="30"/>
      <c r="V756" s="30"/>
      <c r="W756" s="30"/>
      <c r="X756" s="30"/>
      <c r="Y756" s="30"/>
      <c r="Z756" s="30"/>
      <c r="AA756" s="30"/>
      <c r="AB756" s="30"/>
      <c r="AD756" s="31"/>
      <c r="AE756" s="31"/>
      <c r="AF756" s="31"/>
      <c r="AG756" s="31"/>
      <c r="AH756" s="31"/>
      <c r="AI756" s="31"/>
      <c r="AJ756" s="31"/>
      <c r="AK756" s="31"/>
      <c r="AL756" s="31"/>
      <c r="AM756" s="31"/>
      <c r="AN756" s="32" t="str">
        <f t="shared" si="711"/>
        <v/>
      </c>
      <c r="AO756" s="32" t="str">
        <f t="shared" si="751"/>
        <v/>
      </c>
      <c r="AP756" s="32" t="str">
        <f t="shared" si="751"/>
        <v/>
      </c>
      <c r="AQ756" s="32" t="str">
        <f t="shared" si="751"/>
        <v/>
      </c>
      <c r="AR756" s="32" t="str">
        <f t="shared" si="751"/>
        <v/>
      </c>
      <c r="AS756" s="32" t="str">
        <f t="shared" si="751"/>
        <v/>
      </c>
      <c r="AT756" s="32" t="str">
        <f t="shared" si="748"/>
        <v/>
      </c>
      <c r="AU756" s="32" t="str">
        <f t="shared" si="748"/>
        <v/>
      </c>
      <c r="AV756" s="32" t="str">
        <f t="shared" si="748"/>
        <v/>
      </c>
      <c r="AW756" s="32" t="str">
        <f t="shared" si="748"/>
        <v/>
      </c>
      <c r="AX756" s="32" t="str">
        <f t="shared" si="748"/>
        <v/>
      </c>
      <c r="AZ756" s="17" t="str">
        <f t="shared" si="752"/>
        <v/>
      </c>
      <c r="BA756" s="17" t="str">
        <f t="shared" si="752"/>
        <v/>
      </c>
      <c r="BB756" s="17" t="str">
        <f t="shared" si="752"/>
        <v/>
      </c>
      <c r="BC756" s="17" t="str">
        <f t="shared" si="752"/>
        <v/>
      </c>
      <c r="BD756" s="17" t="str">
        <f t="shared" si="752"/>
        <v/>
      </c>
      <c r="BE756" s="17" t="str">
        <f t="shared" si="749"/>
        <v/>
      </c>
      <c r="BF756" s="17" t="str">
        <f t="shared" si="749"/>
        <v/>
      </c>
      <c r="BG756" s="17" t="str">
        <f t="shared" si="749"/>
        <v/>
      </c>
      <c r="BH756" s="17" t="str">
        <f t="shared" si="749"/>
        <v/>
      </c>
      <c r="BI756" s="17" t="str">
        <f t="shared" si="749"/>
        <v/>
      </c>
    </row>
    <row r="757" spans="1:61" s="13" customFormat="1" ht="23.25" customHeight="1" x14ac:dyDescent="0.2">
      <c r="A757" s="1">
        <f ca="1">IF(COUNTIF($D758:$L764," ")=70,"",MAX($A$1:A756)+1)</f>
        <v>757</v>
      </c>
      <c r="B757" s="2" t="str">
        <f>IF($C757="","",$C757)</f>
        <v/>
      </c>
      <c r="C757" s="3" t="str">
        <f>IF(ISERROR(VLOOKUP((ROW()-1)/9+1,'[1]Преподавательский состав'!$A$2:$B$181,2,FALSE)),"",VLOOKUP((ROW()-1)/9+1,'[1]Преподавательский состав'!$A$2:$B$181,2,FALSE))</f>
        <v/>
      </c>
      <c r="D757" s="3" t="str">
        <f>IF($C757="","",T(" 8.00"))</f>
        <v/>
      </c>
      <c r="E757" s="3" t="str">
        <f>IF($C757="","",T(" 9.40"))</f>
        <v/>
      </c>
      <c r="F757" s="3" t="str">
        <f>IF($C757="","",T("11.50"))</f>
        <v/>
      </c>
      <c r="G757" s="3" t="str">
        <f>IF($C757="","",T(""))</f>
        <v/>
      </c>
      <c r="H757" s="3" t="str">
        <f>IF($C757="","",T("13.30"))</f>
        <v/>
      </c>
      <c r="I757" s="3" t="str">
        <f>IF($C757="","",T("15.10"))</f>
        <v/>
      </c>
      <c r="J757" s="3" t="str">
        <f>IF($C757="","",T("16.50"))</f>
        <v/>
      </c>
      <c r="K757" s="3" t="str">
        <f>IF($C757="","",T("16.50"))</f>
        <v/>
      </c>
      <c r="L757" s="3"/>
      <c r="M757" s="25"/>
      <c r="O757" s="16"/>
      <c r="P757" s="16"/>
      <c r="R757" s="30"/>
      <c r="S757" s="30"/>
      <c r="T757" s="30"/>
      <c r="U757" s="30"/>
      <c r="V757" s="30"/>
      <c r="W757" s="30"/>
      <c r="X757" s="30"/>
      <c r="Y757" s="30"/>
      <c r="Z757" s="30"/>
      <c r="AA757" s="30"/>
      <c r="AB757" s="30"/>
      <c r="AD757" s="31"/>
      <c r="AE757" s="31"/>
      <c r="AF757" s="31"/>
      <c r="AG757" s="31"/>
      <c r="AH757" s="31"/>
      <c r="AI757" s="31"/>
      <c r="AJ757" s="31"/>
      <c r="AK757" s="31"/>
      <c r="AL757" s="31"/>
      <c r="AM757" s="31"/>
      <c r="AN757" s="32" t="str">
        <f t="shared" si="711"/>
        <v/>
      </c>
      <c r="AO757" s="32" t="str">
        <f t="shared" si="751"/>
        <v/>
      </c>
      <c r="AP757" s="32" t="str">
        <f t="shared" si="751"/>
        <v/>
      </c>
      <c r="AQ757" s="32" t="str">
        <f t="shared" si="751"/>
        <v/>
      </c>
      <c r="AR757" s="32" t="str">
        <f t="shared" si="751"/>
        <v/>
      </c>
      <c r="AS757" s="32" t="str">
        <f t="shared" si="751"/>
        <v/>
      </c>
      <c r="AT757" s="32" t="str">
        <f t="shared" si="748"/>
        <v/>
      </c>
      <c r="AU757" s="32" t="str">
        <f t="shared" si="748"/>
        <v/>
      </c>
      <c r="AV757" s="32" t="str">
        <f t="shared" si="748"/>
        <v/>
      </c>
      <c r="AW757" s="32" t="str">
        <f t="shared" si="748"/>
        <v/>
      </c>
      <c r="AX757" s="32" t="str">
        <f t="shared" si="748"/>
        <v/>
      </c>
      <c r="AZ757" s="17" t="str">
        <f t="shared" si="752"/>
        <v/>
      </c>
      <c r="BA757" s="17" t="str">
        <f t="shared" si="752"/>
        <v/>
      </c>
      <c r="BB757" s="17" t="str">
        <f t="shared" si="752"/>
        <v/>
      </c>
      <c r="BC757" s="17" t="str">
        <f t="shared" si="752"/>
        <v/>
      </c>
      <c r="BD757" s="17" t="str">
        <f t="shared" si="752"/>
        <v/>
      </c>
      <c r="BE757" s="17" t="str">
        <f t="shared" si="749"/>
        <v/>
      </c>
      <c r="BF757" s="17" t="str">
        <f t="shared" si="749"/>
        <v/>
      </c>
      <c r="BG757" s="17" t="str">
        <f t="shared" si="749"/>
        <v/>
      </c>
      <c r="BH757" s="17" t="str">
        <f t="shared" si="749"/>
        <v/>
      </c>
      <c r="BI757" s="17" t="str">
        <f t="shared" si="749"/>
        <v/>
      </c>
    </row>
    <row r="758" spans="1:61" s="13" customFormat="1" ht="23.25" customHeight="1" x14ac:dyDescent="0.2">
      <c r="A758" s="1">
        <f ca="1">IF(COUNTIF($D758:$L758," ")=10,"",IF(VLOOKUP(MAX($A$1:A757),$A$1:C757,3,FALSE)=0,"",MAX($A$1:A757)+1))</f>
        <v>758</v>
      </c>
      <c r="B758" s="13" t="str">
        <f>$B757</f>
        <v/>
      </c>
      <c r="C758" s="2" t="str">
        <f>IF($B758="","",$R$2)</f>
        <v/>
      </c>
      <c r="D758" s="14" t="str">
        <f t="shared" ref="D758:K758" si="761">IF($B758&gt;"",IF(ISERROR(SEARCH($B758,S$2))," ",MID(S$2,FIND("%курс ",S$2,FIND($B758,S$2))+6,7)&amp;"
("&amp;MID(S$2,FIND("ауд.",S$2,FIND($B758,S$2))+4,FIND("№",S$2,FIND("ауд.",S$2,FIND($B758,S$2)))-(FIND("ауд.",S$2,FIND($B758,S$2))+4))&amp;")"),"")</f>
        <v/>
      </c>
      <c r="E758" s="14" t="str">
        <f t="shared" si="761"/>
        <v/>
      </c>
      <c r="F758" s="14" t="str">
        <f t="shared" si="761"/>
        <v/>
      </c>
      <c r="G758" s="14" t="str">
        <f t="shared" si="761"/>
        <v/>
      </c>
      <c r="H758" s="14" t="str">
        <f t="shared" si="761"/>
        <v/>
      </c>
      <c r="I758" s="14" t="str">
        <f t="shared" si="761"/>
        <v/>
      </c>
      <c r="J758" s="14" t="str">
        <f t="shared" si="761"/>
        <v/>
      </c>
      <c r="K758" s="14" t="str">
        <f t="shared" si="761"/>
        <v/>
      </c>
      <c r="L758" s="14"/>
      <c r="M758" s="25"/>
      <c r="O758" s="16"/>
      <c r="P758" s="16"/>
      <c r="R758" s="30"/>
      <c r="S758" s="30"/>
      <c r="T758" s="30"/>
      <c r="U758" s="30"/>
      <c r="V758" s="30"/>
      <c r="W758" s="30"/>
      <c r="X758" s="30"/>
      <c r="Y758" s="30"/>
      <c r="Z758" s="30"/>
      <c r="AA758" s="30"/>
      <c r="AB758" s="30"/>
      <c r="AD758" s="31" t="str">
        <f t="shared" ref="AD758:AJ764" si="762">IF(D758=" ","",IF(D758="","",CONCATENATE($C758," ",D$1," ",MID(D758,10,5))))</f>
        <v/>
      </c>
      <c r="AE758" s="31" t="str">
        <f t="shared" si="762"/>
        <v/>
      </c>
      <c r="AF758" s="31" t="str">
        <f t="shared" si="762"/>
        <v/>
      </c>
      <c r="AG758" s="31" t="str">
        <f t="shared" si="762"/>
        <v/>
      </c>
      <c r="AH758" s="31" t="str">
        <f t="shared" si="762"/>
        <v/>
      </c>
      <c r="AI758" s="31" t="str">
        <f t="shared" si="762"/>
        <v/>
      </c>
      <c r="AJ758" s="31" t="str">
        <f t="shared" si="762"/>
        <v/>
      </c>
      <c r="AK758" s="31" t="e">
        <f>IF(#REF!=" ","",IF(#REF!="","",CONCATENATE($C758," ",#REF!," ",MID(#REF!,10,5))))</f>
        <v>#REF!</v>
      </c>
      <c r="AL758" s="31" t="str">
        <f t="shared" si="713"/>
        <v/>
      </c>
      <c r="AM758" s="31" t="str">
        <f t="shared" si="713"/>
        <v/>
      </c>
      <c r="AN758" s="32" t="e">
        <f t="shared" si="711"/>
        <v>#VALUE!</v>
      </c>
      <c r="AO758" s="32" t="str">
        <f t="shared" si="751"/>
        <v/>
      </c>
      <c r="AP758" s="32" t="str">
        <f t="shared" si="751"/>
        <v/>
      </c>
      <c r="AQ758" s="32" t="str">
        <f t="shared" si="751"/>
        <v/>
      </c>
      <c r="AR758" s="32" t="str">
        <f t="shared" si="751"/>
        <v/>
      </c>
      <c r="AS758" s="32" t="str">
        <f t="shared" si="751"/>
        <v/>
      </c>
      <c r="AT758" s="32" t="str">
        <f t="shared" si="748"/>
        <v/>
      </c>
      <c r="AU758" s="32" t="str">
        <f t="shared" si="748"/>
        <v/>
      </c>
      <c r="AV758" s="32" t="e">
        <f t="shared" si="748"/>
        <v>#REF!</v>
      </c>
      <c r="AW758" s="32" t="str">
        <f t="shared" si="748"/>
        <v/>
      </c>
      <c r="AX758" s="32" t="str">
        <f t="shared" si="748"/>
        <v/>
      </c>
      <c r="AZ758" s="17" t="str">
        <f t="shared" si="752"/>
        <v/>
      </c>
      <c r="BA758" s="17" t="str">
        <f t="shared" si="752"/>
        <v/>
      </c>
      <c r="BB758" s="17" t="str">
        <f t="shared" si="752"/>
        <v/>
      </c>
      <c r="BC758" s="17" t="str">
        <f t="shared" si="752"/>
        <v/>
      </c>
      <c r="BD758" s="17" t="str">
        <f t="shared" si="752"/>
        <v/>
      </c>
      <c r="BE758" s="17" t="str">
        <f t="shared" si="749"/>
        <v/>
      </c>
      <c r="BF758" s="17" t="str">
        <f t="shared" si="749"/>
        <v/>
      </c>
      <c r="BG758" s="17" t="e">
        <f t="shared" si="749"/>
        <v>#REF!</v>
      </c>
      <c r="BH758" s="17" t="str">
        <f t="shared" si="749"/>
        <v/>
      </c>
      <c r="BI758" s="17" t="str">
        <f t="shared" si="749"/>
        <v/>
      </c>
    </row>
    <row r="759" spans="1:61" s="13" customFormat="1" ht="23.25" customHeight="1" x14ac:dyDescent="0.2">
      <c r="A759" s="1">
        <f ca="1">IF(COUNTIF($D759:$L759," ")=10,"",IF(VLOOKUP(MAX($A$1:A758),$A$1:C758,3,FALSE)=0,"",MAX($A$1:A758)+1))</f>
        <v>759</v>
      </c>
      <c r="B759" s="13" t="str">
        <f>$B757</f>
        <v/>
      </c>
      <c r="C759" s="2" t="str">
        <f>IF($B759="","",$R$3)</f>
        <v/>
      </c>
      <c r="D759" s="14" t="str">
        <f t="shared" ref="D759:K759" si="763">IF($B759&gt;"",IF(ISERROR(SEARCH($B759,S$3))," ",MID(S$3,FIND("%курс ",S$3,FIND($B759,S$3))+6,7)&amp;"
("&amp;MID(S$3,FIND("ауд.",S$3,FIND($B759,S$3))+4,FIND("№",S$3,FIND("ауд.",S$3,FIND($B759,S$3)))-(FIND("ауд.",S$3,FIND($B759,S$3))+4))&amp;")"),"")</f>
        <v/>
      </c>
      <c r="E759" s="14" t="str">
        <f t="shared" si="763"/>
        <v/>
      </c>
      <c r="F759" s="14" t="str">
        <f t="shared" si="763"/>
        <v/>
      </c>
      <c r="G759" s="14" t="str">
        <f t="shared" si="763"/>
        <v/>
      </c>
      <c r="H759" s="14" t="str">
        <f t="shared" si="763"/>
        <v/>
      </c>
      <c r="I759" s="14" t="str">
        <f t="shared" si="763"/>
        <v/>
      </c>
      <c r="J759" s="14" t="str">
        <f t="shared" si="763"/>
        <v/>
      </c>
      <c r="K759" s="14" t="str">
        <f t="shared" si="763"/>
        <v/>
      </c>
      <c r="L759" s="14"/>
      <c r="M759" s="25"/>
      <c r="O759" s="16"/>
      <c r="P759" s="16"/>
      <c r="R759" s="30"/>
      <c r="S759" s="30"/>
      <c r="T759" s="30"/>
      <c r="U759" s="30"/>
      <c r="V759" s="30"/>
      <c r="W759" s="30"/>
      <c r="X759" s="30"/>
      <c r="Y759" s="30"/>
      <c r="Z759" s="30"/>
      <c r="AA759" s="30"/>
      <c r="AB759" s="30"/>
      <c r="AD759" s="31" t="str">
        <f t="shared" si="762"/>
        <v/>
      </c>
      <c r="AE759" s="31" t="str">
        <f t="shared" si="762"/>
        <v/>
      </c>
      <c r="AF759" s="31" t="str">
        <f t="shared" si="762"/>
        <v/>
      </c>
      <c r="AG759" s="31" t="str">
        <f t="shared" si="762"/>
        <v/>
      </c>
      <c r="AH759" s="31" t="str">
        <f t="shared" si="762"/>
        <v/>
      </c>
      <c r="AI759" s="31" t="str">
        <f t="shared" si="762"/>
        <v/>
      </c>
      <c r="AJ759" s="31" t="str">
        <f t="shared" si="762"/>
        <v/>
      </c>
      <c r="AK759" s="31" t="e">
        <f>IF(#REF!=" ","",IF(#REF!="","",CONCATENATE($C759," ",#REF!," ",MID(#REF!,10,5))))</f>
        <v>#REF!</v>
      </c>
      <c r="AL759" s="31" t="str">
        <f t="shared" si="713"/>
        <v/>
      </c>
      <c r="AM759" s="31" t="str">
        <f t="shared" si="713"/>
        <v/>
      </c>
      <c r="AN759" s="32" t="e">
        <f t="shared" si="711"/>
        <v>#VALUE!</v>
      </c>
      <c r="AO759" s="32" t="str">
        <f t="shared" si="751"/>
        <v/>
      </c>
      <c r="AP759" s="32" t="str">
        <f t="shared" si="751"/>
        <v/>
      </c>
      <c r="AQ759" s="32" t="str">
        <f t="shared" si="751"/>
        <v/>
      </c>
      <c r="AR759" s="32" t="str">
        <f t="shared" si="751"/>
        <v/>
      </c>
      <c r="AS759" s="32" t="str">
        <f t="shared" si="751"/>
        <v/>
      </c>
      <c r="AT759" s="32" t="str">
        <f t="shared" si="748"/>
        <v/>
      </c>
      <c r="AU759" s="32" t="str">
        <f t="shared" si="748"/>
        <v/>
      </c>
      <c r="AV759" s="32" t="e">
        <f t="shared" si="748"/>
        <v>#REF!</v>
      </c>
      <c r="AW759" s="32" t="str">
        <f t="shared" si="748"/>
        <v/>
      </c>
      <c r="AX759" s="32" t="str">
        <f t="shared" si="748"/>
        <v/>
      </c>
      <c r="AZ759" s="17" t="str">
        <f t="shared" si="752"/>
        <v/>
      </c>
      <c r="BA759" s="17" t="str">
        <f t="shared" si="752"/>
        <v/>
      </c>
      <c r="BB759" s="17" t="str">
        <f t="shared" si="752"/>
        <v/>
      </c>
      <c r="BC759" s="17" t="str">
        <f t="shared" si="752"/>
        <v/>
      </c>
      <c r="BD759" s="17" t="str">
        <f t="shared" si="752"/>
        <v/>
      </c>
      <c r="BE759" s="17" t="str">
        <f t="shared" si="749"/>
        <v/>
      </c>
      <c r="BF759" s="17" t="str">
        <f t="shared" si="749"/>
        <v/>
      </c>
      <c r="BG759" s="17" t="e">
        <f t="shared" si="749"/>
        <v>#REF!</v>
      </c>
      <c r="BH759" s="17" t="str">
        <f t="shared" si="749"/>
        <v/>
      </c>
      <c r="BI759" s="17" t="str">
        <f t="shared" si="749"/>
        <v/>
      </c>
    </row>
    <row r="760" spans="1:61" s="13" customFormat="1" ht="23.25" customHeight="1" x14ac:dyDescent="0.2">
      <c r="A760" s="1">
        <f ca="1">IF(COUNTIF($D760:$L760," ")=10,"",IF(VLOOKUP(MAX($A$1:A759),$A$1:C759,3,FALSE)=0,"",MAX($A$1:A759)+1))</f>
        <v>760</v>
      </c>
      <c r="B760" s="13" t="str">
        <f>$B757</f>
        <v/>
      </c>
      <c r="C760" s="2" t="str">
        <f>IF($B760="","",$R$4)</f>
        <v/>
      </c>
      <c r="D760" s="14" t="str">
        <f t="shared" ref="D760:K760" si="764">IF($B760&gt;"",IF(ISERROR(SEARCH($B760,S$4))," ",MID(S$4,FIND("%курс ",S$4,FIND($B760,S$4))+6,7)&amp;"
("&amp;MID(S$4,FIND("ауд.",S$4,FIND($B760,S$4))+4,FIND("№",S$4,FIND("ауд.",S$4,FIND($B760,S$4)))-(FIND("ауд.",S$4,FIND($B760,S$4))+4))&amp;")"),"")</f>
        <v/>
      </c>
      <c r="E760" s="14" t="str">
        <f t="shared" si="764"/>
        <v/>
      </c>
      <c r="F760" s="14" t="str">
        <f t="shared" si="764"/>
        <v/>
      </c>
      <c r="G760" s="14" t="str">
        <f t="shared" si="764"/>
        <v/>
      </c>
      <c r="H760" s="14" t="str">
        <f t="shared" si="764"/>
        <v/>
      </c>
      <c r="I760" s="14" t="str">
        <f t="shared" si="764"/>
        <v/>
      </c>
      <c r="J760" s="14" t="str">
        <f t="shared" si="764"/>
        <v/>
      </c>
      <c r="K760" s="14" t="str">
        <f t="shared" si="764"/>
        <v/>
      </c>
      <c r="L760" s="14"/>
      <c r="M760" s="25"/>
      <c r="O760" s="16"/>
      <c r="P760" s="16"/>
      <c r="R760" s="30"/>
      <c r="S760" s="30"/>
      <c r="T760" s="30"/>
      <c r="U760" s="30"/>
      <c r="V760" s="30"/>
      <c r="W760" s="30"/>
      <c r="X760" s="30"/>
      <c r="Y760" s="30"/>
      <c r="Z760" s="30"/>
      <c r="AA760" s="30"/>
      <c r="AB760" s="30"/>
      <c r="AD760" s="31" t="str">
        <f t="shared" si="762"/>
        <v/>
      </c>
      <c r="AE760" s="31" t="str">
        <f t="shared" si="762"/>
        <v/>
      </c>
      <c r="AF760" s="31" t="str">
        <f t="shared" si="762"/>
        <v/>
      </c>
      <c r="AG760" s="31" t="str">
        <f t="shared" si="762"/>
        <v/>
      </c>
      <c r="AH760" s="31" t="str">
        <f t="shared" si="762"/>
        <v/>
      </c>
      <c r="AI760" s="31" t="str">
        <f t="shared" si="762"/>
        <v/>
      </c>
      <c r="AJ760" s="31" t="str">
        <f t="shared" si="762"/>
        <v/>
      </c>
      <c r="AK760" s="31" t="e">
        <f>IF(#REF!=" ","",IF(#REF!="","",CONCATENATE($C760," ",#REF!," ",MID(#REF!,10,5))))</f>
        <v>#REF!</v>
      </c>
      <c r="AL760" s="31" t="str">
        <f t="shared" si="713"/>
        <v/>
      </c>
      <c r="AM760" s="31" t="str">
        <f t="shared" si="713"/>
        <v/>
      </c>
      <c r="AN760" s="32" t="e">
        <f t="shared" si="711"/>
        <v>#VALUE!</v>
      </c>
      <c r="AO760" s="32" t="str">
        <f t="shared" si="751"/>
        <v/>
      </c>
      <c r="AP760" s="32" t="str">
        <f t="shared" si="751"/>
        <v/>
      </c>
      <c r="AQ760" s="32" t="str">
        <f t="shared" si="751"/>
        <v/>
      </c>
      <c r="AR760" s="32" t="str">
        <f t="shared" si="751"/>
        <v/>
      </c>
      <c r="AS760" s="32" t="str">
        <f t="shared" si="751"/>
        <v/>
      </c>
      <c r="AT760" s="32" t="str">
        <f t="shared" si="748"/>
        <v/>
      </c>
      <c r="AU760" s="32" t="str">
        <f t="shared" si="748"/>
        <v/>
      </c>
      <c r="AV760" s="32" t="e">
        <f t="shared" si="748"/>
        <v>#REF!</v>
      </c>
      <c r="AW760" s="32" t="str">
        <f t="shared" si="748"/>
        <v/>
      </c>
      <c r="AX760" s="32" t="str">
        <f t="shared" si="748"/>
        <v/>
      </c>
      <c r="AZ760" s="17" t="str">
        <f t="shared" si="752"/>
        <v/>
      </c>
      <c r="BA760" s="17" t="str">
        <f t="shared" si="752"/>
        <v/>
      </c>
      <c r="BB760" s="17" t="str">
        <f t="shared" si="752"/>
        <v/>
      </c>
      <c r="BC760" s="17" t="str">
        <f t="shared" si="752"/>
        <v/>
      </c>
      <c r="BD760" s="17" t="str">
        <f t="shared" si="752"/>
        <v/>
      </c>
      <c r="BE760" s="17" t="str">
        <f t="shared" si="749"/>
        <v/>
      </c>
      <c r="BF760" s="17" t="str">
        <f t="shared" si="749"/>
        <v/>
      </c>
      <c r="BG760" s="17" t="e">
        <f t="shared" si="749"/>
        <v>#REF!</v>
      </c>
      <c r="BH760" s="17" t="str">
        <f t="shared" si="749"/>
        <v/>
      </c>
      <c r="BI760" s="17" t="str">
        <f t="shared" si="749"/>
        <v/>
      </c>
    </row>
    <row r="761" spans="1:61" s="13" customFormat="1" ht="23.25" customHeight="1" x14ac:dyDescent="0.2">
      <c r="A761" s="1">
        <f ca="1">IF(COUNTIF($D761:$L761," ")=10,"",IF(VLOOKUP(MAX($A$1:A760),$A$1:C760,3,FALSE)=0,"",MAX($A$1:A760)+1))</f>
        <v>761</v>
      </c>
      <c r="B761" s="13" t="str">
        <f>$B757</f>
        <v/>
      </c>
      <c r="C761" s="2" t="str">
        <f>IF($B761="","",$R$5)</f>
        <v/>
      </c>
      <c r="D761" s="23" t="str">
        <f t="shared" ref="D761:K761" si="765">IF($B761&gt;"",IF(ISERROR(SEARCH($B761,S$5))," ",MID(S$5,FIND("%курс ",S$5,FIND($B761,S$5))+6,7)&amp;"
("&amp;MID(S$5,FIND("ауд.",S$5,FIND($B761,S$5))+4,FIND("№",S$5,FIND("ауд.",S$5,FIND($B761,S$5)))-(FIND("ауд.",S$5,FIND($B761,S$5))+4))&amp;")"),"")</f>
        <v/>
      </c>
      <c r="E761" s="23" t="str">
        <f t="shared" si="765"/>
        <v/>
      </c>
      <c r="F761" s="23" t="str">
        <f t="shared" si="765"/>
        <v/>
      </c>
      <c r="G761" s="23" t="str">
        <f t="shared" si="765"/>
        <v/>
      </c>
      <c r="H761" s="23" t="str">
        <f t="shared" si="765"/>
        <v/>
      </c>
      <c r="I761" s="23" t="str">
        <f t="shared" si="765"/>
        <v/>
      </c>
      <c r="J761" s="23" t="str">
        <f t="shared" si="765"/>
        <v/>
      </c>
      <c r="K761" s="23" t="str">
        <f t="shared" si="765"/>
        <v/>
      </c>
      <c r="L761" s="23"/>
      <c r="M761" s="25"/>
      <c r="O761" s="16"/>
      <c r="P761" s="16"/>
      <c r="R761" s="30"/>
      <c r="S761" s="30"/>
      <c r="T761" s="30"/>
      <c r="U761" s="30"/>
      <c r="V761" s="30"/>
      <c r="W761" s="30"/>
      <c r="X761" s="30"/>
      <c r="Y761" s="30"/>
      <c r="Z761" s="30"/>
      <c r="AA761" s="30"/>
      <c r="AB761" s="30"/>
      <c r="AD761" s="31" t="str">
        <f t="shared" si="762"/>
        <v/>
      </c>
      <c r="AE761" s="31" t="str">
        <f t="shared" si="762"/>
        <v/>
      </c>
      <c r="AF761" s="31" t="str">
        <f t="shared" si="762"/>
        <v/>
      </c>
      <c r="AG761" s="31" t="str">
        <f t="shared" si="762"/>
        <v/>
      </c>
      <c r="AH761" s="31" t="str">
        <f t="shared" si="762"/>
        <v/>
      </c>
      <c r="AI761" s="31" t="str">
        <f t="shared" si="762"/>
        <v/>
      </c>
      <c r="AJ761" s="31" t="str">
        <f t="shared" si="762"/>
        <v/>
      </c>
      <c r="AK761" s="31" t="e">
        <f>IF(#REF!=" ","",IF(#REF!="","",CONCATENATE($C761," ",#REF!," ",MID(#REF!,10,5))))</f>
        <v>#REF!</v>
      </c>
      <c r="AL761" s="31" t="str">
        <f t="shared" si="713"/>
        <v/>
      </c>
      <c r="AM761" s="31" t="str">
        <f t="shared" si="713"/>
        <v/>
      </c>
      <c r="AN761" s="32" t="e">
        <f t="shared" si="711"/>
        <v>#VALUE!</v>
      </c>
      <c r="AO761" s="32" t="str">
        <f t="shared" si="751"/>
        <v/>
      </c>
      <c r="AP761" s="32" t="str">
        <f t="shared" si="751"/>
        <v/>
      </c>
      <c r="AQ761" s="32" t="str">
        <f t="shared" si="751"/>
        <v/>
      </c>
      <c r="AR761" s="32" t="str">
        <f t="shared" si="751"/>
        <v/>
      </c>
      <c r="AS761" s="32" t="str">
        <f t="shared" si="751"/>
        <v/>
      </c>
      <c r="AT761" s="32" t="str">
        <f t="shared" si="748"/>
        <v/>
      </c>
      <c r="AU761" s="32" t="str">
        <f t="shared" si="748"/>
        <v/>
      </c>
      <c r="AV761" s="32" t="e">
        <f t="shared" si="748"/>
        <v>#REF!</v>
      </c>
      <c r="AW761" s="32" t="str">
        <f t="shared" si="748"/>
        <v/>
      </c>
      <c r="AX761" s="32" t="str">
        <f t="shared" si="748"/>
        <v/>
      </c>
      <c r="AZ761" s="17" t="str">
        <f t="shared" si="752"/>
        <v/>
      </c>
      <c r="BA761" s="17" t="str">
        <f t="shared" si="752"/>
        <v/>
      </c>
      <c r="BB761" s="17" t="str">
        <f t="shared" si="752"/>
        <v/>
      </c>
      <c r="BC761" s="17" t="str">
        <f t="shared" si="752"/>
        <v/>
      </c>
      <c r="BD761" s="17" t="str">
        <f t="shared" si="752"/>
        <v/>
      </c>
      <c r="BE761" s="17" t="str">
        <f t="shared" si="749"/>
        <v/>
      </c>
      <c r="BF761" s="17" t="str">
        <f t="shared" si="749"/>
        <v/>
      </c>
      <c r="BG761" s="17" t="e">
        <f t="shared" si="749"/>
        <v>#REF!</v>
      </c>
      <c r="BH761" s="17" t="str">
        <f t="shared" si="749"/>
        <v/>
      </c>
      <c r="BI761" s="17" t="str">
        <f t="shared" si="749"/>
        <v/>
      </c>
    </row>
    <row r="762" spans="1:61" s="13" customFormat="1" ht="23.25" customHeight="1" x14ac:dyDescent="0.2">
      <c r="A762" s="1">
        <f ca="1">IF(COUNTIF($D762:$L762," ")=10,"",IF(VLOOKUP(MAX($A$1:A761),$A$1:C761,3,FALSE)=0,"",MAX($A$1:A761)+1))</f>
        <v>762</v>
      </c>
      <c r="B762" s="13" t="str">
        <f>$B757</f>
        <v/>
      </c>
      <c r="C762" s="2" t="str">
        <f>IF($B762="","",$R$6)</f>
        <v/>
      </c>
      <c r="D762" s="23" t="str">
        <f t="shared" ref="D762:K762" si="766">IF($B762&gt;"",IF(ISERROR(SEARCH($B762,S$6))," ",MID(S$6,FIND("%курс ",S$6,FIND($B762,S$6))+6,7)&amp;"
("&amp;MID(S$6,FIND("ауд.",S$6,FIND($B762,S$6))+4,FIND("№",S$6,FIND("ауд.",S$6,FIND($B762,S$6)))-(FIND("ауд.",S$6,FIND($B762,S$6))+4))&amp;")"),"")</f>
        <v/>
      </c>
      <c r="E762" s="23" t="str">
        <f t="shared" si="766"/>
        <v/>
      </c>
      <c r="F762" s="23" t="str">
        <f t="shared" si="766"/>
        <v/>
      </c>
      <c r="G762" s="23" t="str">
        <f t="shared" si="766"/>
        <v/>
      </c>
      <c r="H762" s="23" t="str">
        <f t="shared" si="766"/>
        <v/>
      </c>
      <c r="I762" s="23" t="str">
        <f t="shared" si="766"/>
        <v/>
      </c>
      <c r="J762" s="23" t="str">
        <f t="shared" si="766"/>
        <v/>
      </c>
      <c r="K762" s="23" t="str">
        <f t="shared" si="766"/>
        <v/>
      </c>
      <c r="L762" s="23"/>
      <c r="M762" s="17"/>
      <c r="O762" s="16"/>
      <c r="P762" s="16"/>
      <c r="R762" s="30"/>
      <c r="S762" s="30"/>
      <c r="T762" s="30"/>
      <c r="U762" s="30"/>
      <c r="V762" s="30"/>
      <c r="W762" s="30"/>
      <c r="X762" s="30"/>
      <c r="Y762" s="30"/>
      <c r="Z762" s="30"/>
      <c r="AA762" s="30"/>
      <c r="AB762" s="30"/>
      <c r="AD762" s="31" t="str">
        <f t="shared" si="762"/>
        <v/>
      </c>
      <c r="AE762" s="31" t="str">
        <f t="shared" si="762"/>
        <v/>
      </c>
      <c r="AF762" s="31" t="str">
        <f t="shared" si="762"/>
        <v/>
      </c>
      <c r="AG762" s="31" t="str">
        <f t="shared" si="762"/>
        <v/>
      </c>
      <c r="AH762" s="31" t="str">
        <f t="shared" si="762"/>
        <v/>
      </c>
      <c r="AI762" s="31" t="str">
        <f t="shared" si="762"/>
        <v/>
      </c>
      <c r="AJ762" s="31" t="str">
        <f t="shared" si="762"/>
        <v/>
      </c>
      <c r="AK762" s="31" t="e">
        <f>IF(#REF!=" ","",IF(#REF!="","",CONCATENATE($C762," ",#REF!," ",MID(#REF!,10,5))))</f>
        <v>#REF!</v>
      </c>
      <c r="AL762" s="31" t="str">
        <f t="shared" si="713"/>
        <v/>
      </c>
      <c r="AM762" s="31" t="str">
        <f t="shared" si="713"/>
        <v/>
      </c>
      <c r="AN762" s="32" t="e">
        <f t="shared" si="711"/>
        <v>#VALUE!</v>
      </c>
      <c r="AO762" s="32" t="str">
        <f t="shared" si="751"/>
        <v/>
      </c>
      <c r="AP762" s="32" t="str">
        <f t="shared" si="751"/>
        <v/>
      </c>
      <c r="AQ762" s="32" t="str">
        <f t="shared" si="751"/>
        <v/>
      </c>
      <c r="AR762" s="32" t="str">
        <f t="shared" si="751"/>
        <v/>
      </c>
      <c r="AS762" s="32" t="str">
        <f t="shared" si="751"/>
        <v/>
      </c>
      <c r="AT762" s="32" t="str">
        <f t="shared" si="748"/>
        <v/>
      </c>
      <c r="AU762" s="32" t="str">
        <f t="shared" si="748"/>
        <v/>
      </c>
      <c r="AV762" s="32" t="e">
        <f t="shared" si="748"/>
        <v>#REF!</v>
      </c>
      <c r="AW762" s="32" t="str">
        <f t="shared" si="748"/>
        <v/>
      </c>
      <c r="AX762" s="32" t="str">
        <f t="shared" si="748"/>
        <v/>
      </c>
      <c r="AZ762" s="17" t="str">
        <f t="shared" si="752"/>
        <v/>
      </c>
      <c r="BA762" s="17" t="str">
        <f t="shared" si="752"/>
        <v/>
      </c>
      <c r="BB762" s="17" t="str">
        <f t="shared" si="752"/>
        <v/>
      </c>
      <c r="BC762" s="17" t="str">
        <f t="shared" si="752"/>
        <v/>
      </c>
      <c r="BD762" s="17" t="str">
        <f t="shared" si="752"/>
        <v/>
      </c>
      <c r="BE762" s="17" t="str">
        <f t="shared" si="749"/>
        <v/>
      </c>
      <c r="BF762" s="17" t="str">
        <f t="shared" si="749"/>
        <v/>
      </c>
      <c r="BG762" s="17" t="e">
        <f t="shared" si="749"/>
        <v>#REF!</v>
      </c>
      <c r="BH762" s="17" t="str">
        <f t="shared" si="749"/>
        <v/>
      </c>
      <c r="BI762" s="17" t="str">
        <f t="shared" si="749"/>
        <v/>
      </c>
    </row>
    <row r="763" spans="1:61" s="13" customFormat="1" ht="23.25" customHeight="1" x14ac:dyDescent="0.2">
      <c r="A763" s="1">
        <f ca="1">IF(COUNTIF($D763:$L763," ")=10,"",IF(VLOOKUP(MAX($A$1:A762),$A$1:C762,3,FALSE)=0,"",MAX($A$1:A762)+1))</f>
        <v>763</v>
      </c>
      <c r="B763" s="13" t="str">
        <f>$B757</f>
        <v/>
      </c>
      <c r="C763" s="2" t="str">
        <f>IF($B763="","",$R$7)</f>
        <v/>
      </c>
      <c r="D763" s="23" t="str">
        <f t="shared" ref="D763:K763" si="767">IF($B763&gt;"",IF(ISERROR(SEARCH($B763,S$7))," ",MID(S$7,FIND("%курс ",S$7,FIND($B763,S$7))+6,7)&amp;"
("&amp;MID(S$7,FIND("ауд.",S$7,FIND($B763,S$7))+4,FIND("№",S$7,FIND("ауд.",S$7,FIND($B763,S$7)))-(FIND("ауд.",S$7,FIND($B763,S$7))+4))&amp;")"),"")</f>
        <v/>
      </c>
      <c r="E763" s="23" t="str">
        <f t="shared" si="767"/>
        <v/>
      </c>
      <c r="F763" s="23" t="str">
        <f t="shared" si="767"/>
        <v/>
      </c>
      <c r="G763" s="23" t="str">
        <f t="shared" si="767"/>
        <v/>
      </c>
      <c r="H763" s="23" t="str">
        <f t="shared" si="767"/>
        <v/>
      </c>
      <c r="I763" s="23" t="str">
        <f t="shared" si="767"/>
        <v/>
      </c>
      <c r="J763" s="23" t="str">
        <f t="shared" si="767"/>
        <v/>
      </c>
      <c r="K763" s="23" t="str">
        <f t="shared" si="767"/>
        <v/>
      </c>
      <c r="L763" s="23"/>
      <c r="M763" s="25"/>
      <c r="O763" s="16"/>
      <c r="P763" s="16"/>
      <c r="R763" s="30"/>
      <c r="S763" s="30"/>
      <c r="T763" s="30"/>
      <c r="U763" s="30"/>
      <c r="V763" s="30"/>
      <c r="W763" s="30"/>
      <c r="X763" s="30"/>
      <c r="Y763" s="30"/>
      <c r="Z763" s="30"/>
      <c r="AA763" s="30"/>
      <c r="AB763" s="30"/>
      <c r="AD763" s="31" t="str">
        <f t="shared" si="762"/>
        <v/>
      </c>
      <c r="AE763" s="31" t="str">
        <f t="shared" si="762"/>
        <v/>
      </c>
      <c r="AF763" s="31" t="str">
        <f t="shared" si="762"/>
        <v/>
      </c>
      <c r="AG763" s="31" t="str">
        <f t="shared" si="762"/>
        <v/>
      </c>
      <c r="AH763" s="31" t="str">
        <f t="shared" si="762"/>
        <v/>
      </c>
      <c r="AI763" s="31" t="str">
        <f t="shared" si="762"/>
        <v/>
      </c>
      <c r="AJ763" s="31" t="str">
        <f t="shared" si="762"/>
        <v/>
      </c>
      <c r="AK763" s="31" t="e">
        <f>IF(#REF!=" ","",IF(#REF!="","",CONCATENATE($C763," ",#REF!," ",MID(#REF!,10,5))))</f>
        <v>#REF!</v>
      </c>
      <c r="AL763" s="31" t="str">
        <f t="shared" si="713"/>
        <v/>
      </c>
      <c r="AM763" s="31" t="str">
        <f t="shared" si="713"/>
        <v/>
      </c>
      <c r="AN763" s="32" t="e">
        <f t="shared" si="711"/>
        <v>#VALUE!</v>
      </c>
      <c r="AO763" s="32" t="str">
        <f t="shared" si="751"/>
        <v/>
      </c>
      <c r="AP763" s="32" t="str">
        <f t="shared" si="751"/>
        <v/>
      </c>
      <c r="AQ763" s="32" t="str">
        <f t="shared" si="751"/>
        <v/>
      </c>
      <c r="AR763" s="32" t="str">
        <f t="shared" si="751"/>
        <v/>
      </c>
      <c r="AS763" s="32" t="str">
        <f t="shared" si="751"/>
        <v/>
      </c>
      <c r="AT763" s="32" t="str">
        <f t="shared" si="748"/>
        <v/>
      </c>
      <c r="AU763" s="32" t="str">
        <f t="shared" si="748"/>
        <v/>
      </c>
      <c r="AV763" s="32" t="e">
        <f t="shared" si="748"/>
        <v>#REF!</v>
      </c>
      <c r="AW763" s="32" t="str">
        <f t="shared" si="748"/>
        <v/>
      </c>
      <c r="AX763" s="32" t="str">
        <f t="shared" si="748"/>
        <v/>
      </c>
      <c r="AZ763" s="17" t="str">
        <f t="shared" si="752"/>
        <v/>
      </c>
      <c r="BA763" s="17" t="str">
        <f t="shared" si="752"/>
        <v/>
      </c>
      <c r="BB763" s="17" t="str">
        <f t="shared" si="752"/>
        <v/>
      </c>
      <c r="BC763" s="17" t="str">
        <f t="shared" si="752"/>
        <v/>
      </c>
      <c r="BD763" s="17" t="str">
        <f t="shared" si="752"/>
        <v/>
      </c>
      <c r="BE763" s="17" t="str">
        <f t="shared" si="749"/>
        <v/>
      </c>
      <c r="BF763" s="17" t="str">
        <f t="shared" si="749"/>
        <v/>
      </c>
      <c r="BG763" s="17" t="e">
        <f t="shared" si="749"/>
        <v>#REF!</v>
      </c>
      <c r="BH763" s="17" t="str">
        <f t="shared" si="749"/>
        <v/>
      </c>
      <c r="BI763" s="17" t="str">
        <f t="shared" si="749"/>
        <v/>
      </c>
    </row>
    <row r="764" spans="1:61" s="13" customFormat="1" ht="23.25" customHeight="1" x14ac:dyDescent="0.2">
      <c r="A764" s="1">
        <f ca="1">IF(COUNTIF($D764:$L764," ")=10,"",IF(VLOOKUP(MAX($A$1:A763),$A$1:C763,3,FALSE)=0,"",MAX($A$1:A763)+1))</f>
        <v>764</v>
      </c>
      <c r="B764" s="13" t="str">
        <f>$B757</f>
        <v/>
      </c>
      <c r="C764" s="2" t="str">
        <f>IF($B764="","",$R$8)</f>
        <v/>
      </c>
      <c r="D764" s="23" t="str">
        <f t="shared" ref="D764:K764" si="768">IF($B764&gt;"",IF(ISERROR(SEARCH($B764,S$8))," ",MID(S$8,FIND("%курс ",S$8,FIND($B764,S$8))+6,7)&amp;"
("&amp;MID(S$8,FIND("ауд.",S$8,FIND($B764,S$8))+4,FIND("№",S$8,FIND("ауд.",S$8,FIND($B764,S$8)))-(FIND("ауд.",S$8,FIND($B764,S$8))+4))&amp;")"),"")</f>
        <v/>
      </c>
      <c r="E764" s="23" t="str">
        <f t="shared" si="768"/>
        <v/>
      </c>
      <c r="F764" s="23" t="str">
        <f t="shared" si="768"/>
        <v/>
      </c>
      <c r="G764" s="23" t="str">
        <f t="shared" si="768"/>
        <v/>
      </c>
      <c r="H764" s="23" t="str">
        <f t="shared" si="768"/>
        <v/>
      </c>
      <c r="I764" s="23" t="str">
        <f t="shared" si="768"/>
        <v/>
      </c>
      <c r="J764" s="23" t="str">
        <f t="shared" si="768"/>
        <v/>
      </c>
      <c r="K764" s="23" t="str">
        <f t="shared" si="768"/>
        <v/>
      </c>
      <c r="L764" s="23"/>
      <c r="M764" s="25"/>
      <c r="O764" s="16"/>
      <c r="P764" s="16"/>
      <c r="R764" s="30"/>
      <c r="S764" s="30"/>
      <c r="T764" s="30"/>
      <c r="U764" s="30"/>
      <c r="V764" s="30"/>
      <c r="W764" s="30"/>
      <c r="X764" s="30"/>
      <c r="Y764" s="30"/>
      <c r="Z764" s="30"/>
      <c r="AA764" s="30"/>
      <c r="AB764" s="30"/>
      <c r="AD764" s="31" t="str">
        <f t="shared" si="762"/>
        <v/>
      </c>
      <c r="AE764" s="31" t="str">
        <f t="shared" si="762"/>
        <v/>
      </c>
      <c r="AF764" s="31" t="str">
        <f t="shared" si="762"/>
        <v/>
      </c>
      <c r="AG764" s="31" t="str">
        <f t="shared" si="762"/>
        <v/>
      </c>
      <c r="AH764" s="31" t="str">
        <f t="shared" si="762"/>
        <v/>
      </c>
      <c r="AI764" s="31" t="str">
        <f t="shared" si="762"/>
        <v/>
      </c>
      <c r="AJ764" s="31" t="str">
        <f t="shared" si="762"/>
        <v/>
      </c>
      <c r="AK764" s="31" t="e">
        <f>IF(#REF!=" ","",IF(#REF!="","",CONCATENATE($C764," ",#REF!," ",MID(#REF!,10,5))))</f>
        <v>#REF!</v>
      </c>
      <c r="AL764" s="31" t="str">
        <f t="shared" si="713"/>
        <v/>
      </c>
      <c r="AM764" s="31" t="str">
        <f t="shared" si="713"/>
        <v/>
      </c>
      <c r="AN764" s="32" t="e">
        <f t="shared" si="711"/>
        <v>#VALUE!</v>
      </c>
      <c r="AO764" s="32" t="str">
        <f t="shared" si="751"/>
        <v/>
      </c>
      <c r="AP764" s="32" t="str">
        <f t="shared" si="751"/>
        <v/>
      </c>
      <c r="AQ764" s="32" t="str">
        <f t="shared" si="751"/>
        <v/>
      </c>
      <c r="AR764" s="32" t="str">
        <f t="shared" si="751"/>
        <v/>
      </c>
      <c r="AS764" s="32" t="str">
        <f t="shared" si="751"/>
        <v/>
      </c>
      <c r="AT764" s="32" t="str">
        <f t="shared" si="748"/>
        <v/>
      </c>
      <c r="AU764" s="32" t="str">
        <f t="shared" si="748"/>
        <v/>
      </c>
      <c r="AV764" s="32" t="e">
        <f t="shared" si="748"/>
        <v>#REF!</v>
      </c>
      <c r="AW764" s="32" t="str">
        <f t="shared" si="748"/>
        <v/>
      </c>
      <c r="AX764" s="32" t="str">
        <f t="shared" si="748"/>
        <v/>
      </c>
      <c r="AZ764" s="17" t="str">
        <f t="shared" si="752"/>
        <v/>
      </c>
      <c r="BA764" s="17" t="str">
        <f t="shared" si="752"/>
        <v/>
      </c>
      <c r="BB764" s="17" t="str">
        <f t="shared" si="752"/>
        <v/>
      </c>
      <c r="BC764" s="17" t="str">
        <f t="shared" si="752"/>
        <v/>
      </c>
      <c r="BD764" s="17" t="str">
        <f t="shared" si="752"/>
        <v/>
      </c>
      <c r="BE764" s="17" t="str">
        <f t="shared" si="749"/>
        <v/>
      </c>
      <c r="BF764" s="17" t="str">
        <f t="shared" si="749"/>
        <v/>
      </c>
      <c r="BG764" s="17" t="e">
        <f t="shared" si="749"/>
        <v>#REF!</v>
      </c>
      <c r="BH764" s="17" t="str">
        <f t="shared" si="749"/>
        <v/>
      </c>
      <c r="BI764" s="17" t="str">
        <f t="shared" si="749"/>
        <v/>
      </c>
    </row>
    <row r="765" spans="1:61" s="13" customFormat="1" ht="23.25" customHeight="1" x14ac:dyDescent="0.2">
      <c r="A765" s="1">
        <f ca="1">IF(COUNTIF($D765:$L765," ")=10,"",IF(VLOOKUP(MAX($A$1:A764),$A$1:C764,3,FALSE)=0,"",MAX($A$1:A764)+1))</f>
        <v>765</v>
      </c>
      <c r="C765" s="2"/>
      <c r="D765" s="23"/>
      <c r="E765" s="23"/>
      <c r="F765" s="23"/>
      <c r="G765" s="23"/>
      <c r="H765" s="23"/>
      <c r="I765" s="23"/>
      <c r="J765" s="23"/>
      <c r="K765" s="23"/>
      <c r="L765" s="23"/>
      <c r="M765" s="25"/>
      <c r="O765" s="16"/>
      <c r="P765" s="16"/>
      <c r="R765" s="30"/>
      <c r="S765" s="30"/>
      <c r="T765" s="30"/>
      <c r="U765" s="30"/>
      <c r="V765" s="30"/>
      <c r="W765" s="30"/>
      <c r="X765" s="30"/>
      <c r="Y765" s="30"/>
      <c r="Z765" s="30"/>
      <c r="AA765" s="30"/>
      <c r="AB765" s="30"/>
      <c r="AD765" s="31"/>
      <c r="AE765" s="31"/>
      <c r="AF765" s="31"/>
      <c r="AG765" s="31"/>
      <c r="AH765" s="31"/>
      <c r="AI765" s="31"/>
      <c r="AJ765" s="31"/>
      <c r="AK765" s="31"/>
      <c r="AL765" s="31"/>
      <c r="AM765" s="31"/>
      <c r="AN765" s="32" t="str">
        <f t="shared" si="711"/>
        <v/>
      </c>
      <c r="AO765" s="32" t="str">
        <f t="shared" si="751"/>
        <v/>
      </c>
      <c r="AP765" s="32" t="str">
        <f t="shared" si="751"/>
        <v/>
      </c>
      <c r="AQ765" s="32" t="str">
        <f t="shared" si="751"/>
        <v/>
      </c>
      <c r="AR765" s="32" t="str">
        <f t="shared" si="751"/>
        <v/>
      </c>
      <c r="AS765" s="32" t="str">
        <f t="shared" si="751"/>
        <v/>
      </c>
      <c r="AT765" s="32" t="str">
        <f t="shared" si="748"/>
        <v/>
      </c>
      <c r="AU765" s="32" t="str">
        <f t="shared" si="748"/>
        <v/>
      </c>
      <c r="AV765" s="32" t="str">
        <f t="shared" si="748"/>
        <v/>
      </c>
      <c r="AW765" s="32" t="str">
        <f t="shared" si="748"/>
        <v/>
      </c>
      <c r="AX765" s="32" t="str">
        <f t="shared" si="748"/>
        <v/>
      </c>
      <c r="AZ765" s="17" t="str">
        <f t="shared" si="752"/>
        <v/>
      </c>
      <c r="BA765" s="17" t="str">
        <f t="shared" si="752"/>
        <v/>
      </c>
      <c r="BB765" s="17" t="str">
        <f t="shared" si="752"/>
        <v/>
      </c>
      <c r="BC765" s="17" t="str">
        <f t="shared" si="752"/>
        <v/>
      </c>
      <c r="BD765" s="17" t="str">
        <f t="shared" si="752"/>
        <v/>
      </c>
      <c r="BE765" s="17" t="str">
        <f t="shared" si="749"/>
        <v/>
      </c>
      <c r="BF765" s="17" t="str">
        <f t="shared" si="749"/>
        <v/>
      </c>
      <c r="BG765" s="17" t="str">
        <f t="shared" si="749"/>
        <v/>
      </c>
      <c r="BH765" s="17" t="str">
        <f t="shared" si="749"/>
        <v/>
      </c>
      <c r="BI765" s="17" t="str">
        <f t="shared" si="749"/>
        <v/>
      </c>
    </row>
    <row r="766" spans="1:61" s="13" customFormat="1" ht="23.25" customHeight="1" x14ac:dyDescent="0.2">
      <c r="A766" s="1">
        <f ca="1">IF(COUNTIF($D767:$L773," ")=70,"",MAX($A$1:A765)+1)</f>
        <v>766</v>
      </c>
      <c r="B766" s="2" t="str">
        <f>IF($C766="","",$C766)</f>
        <v/>
      </c>
      <c r="C766" s="3" t="str">
        <f>IF(ISERROR(VLOOKUP((ROW()-1)/9+1,'[1]Преподавательский состав'!$A$2:$B$181,2,FALSE)),"",VLOOKUP((ROW()-1)/9+1,'[1]Преподавательский состав'!$A$2:$B$181,2,FALSE))</f>
        <v/>
      </c>
      <c r="D766" s="3" t="str">
        <f>IF($C766="","",T(" 8.00"))</f>
        <v/>
      </c>
      <c r="E766" s="3" t="str">
        <f>IF($C766="","",T(" 9.40"))</f>
        <v/>
      </c>
      <c r="F766" s="3" t="str">
        <f>IF($C766="","",T("11.50"))</f>
        <v/>
      </c>
      <c r="G766" s="3" t="str">
        <f>IF($C766="","",T(""))</f>
        <v/>
      </c>
      <c r="H766" s="3" t="str">
        <f>IF($C766="","",T("13.30"))</f>
        <v/>
      </c>
      <c r="I766" s="3" t="str">
        <f>IF($C766="","",T("15.10"))</f>
        <v/>
      </c>
      <c r="J766" s="3" t="str">
        <f>IF($C766="","",T("16.50"))</f>
        <v/>
      </c>
      <c r="K766" s="3" t="str">
        <f>IF($C766="","",T("16.50"))</f>
        <v/>
      </c>
      <c r="L766" s="3"/>
      <c r="M766" s="25"/>
      <c r="O766" s="16"/>
      <c r="P766" s="16"/>
      <c r="R766" s="30"/>
      <c r="S766" s="30"/>
      <c r="T766" s="30"/>
      <c r="U766" s="30"/>
      <c r="V766" s="30"/>
      <c r="W766" s="30"/>
      <c r="X766" s="30"/>
      <c r="Y766" s="30"/>
      <c r="Z766" s="30"/>
      <c r="AA766" s="30"/>
      <c r="AB766" s="30"/>
      <c r="AD766" s="31"/>
      <c r="AE766" s="31"/>
      <c r="AF766" s="31"/>
      <c r="AG766" s="31"/>
      <c r="AH766" s="31"/>
      <c r="AI766" s="31"/>
      <c r="AJ766" s="31"/>
      <c r="AK766" s="31"/>
      <c r="AL766" s="31"/>
      <c r="AM766" s="31"/>
      <c r="AN766" s="32" t="str">
        <f t="shared" si="711"/>
        <v/>
      </c>
      <c r="AO766" s="32" t="str">
        <f t="shared" si="751"/>
        <v/>
      </c>
      <c r="AP766" s="32" t="str">
        <f t="shared" si="751"/>
        <v/>
      </c>
      <c r="AQ766" s="32" t="str">
        <f t="shared" si="751"/>
        <v/>
      </c>
      <c r="AR766" s="32" t="str">
        <f t="shared" si="751"/>
        <v/>
      </c>
      <c r="AS766" s="32" t="str">
        <f t="shared" si="751"/>
        <v/>
      </c>
      <c r="AT766" s="32" t="str">
        <f t="shared" si="748"/>
        <v/>
      </c>
      <c r="AU766" s="32" t="str">
        <f t="shared" si="748"/>
        <v/>
      </c>
      <c r="AV766" s="32" t="str">
        <f t="shared" si="748"/>
        <v/>
      </c>
      <c r="AW766" s="32" t="str">
        <f t="shared" si="748"/>
        <v/>
      </c>
      <c r="AX766" s="32" t="str">
        <f t="shared" si="748"/>
        <v/>
      </c>
      <c r="AZ766" s="17" t="str">
        <f t="shared" si="752"/>
        <v/>
      </c>
      <c r="BA766" s="17" t="str">
        <f t="shared" si="752"/>
        <v/>
      </c>
      <c r="BB766" s="17" t="str">
        <f t="shared" si="752"/>
        <v/>
      </c>
      <c r="BC766" s="17" t="str">
        <f t="shared" si="752"/>
        <v/>
      </c>
      <c r="BD766" s="17" t="str">
        <f t="shared" si="752"/>
        <v/>
      </c>
      <c r="BE766" s="17" t="str">
        <f t="shared" si="749"/>
        <v/>
      </c>
      <c r="BF766" s="17" t="str">
        <f t="shared" si="749"/>
        <v/>
      </c>
      <c r="BG766" s="17" t="str">
        <f t="shared" si="749"/>
        <v/>
      </c>
      <c r="BH766" s="17" t="str">
        <f t="shared" si="749"/>
        <v/>
      </c>
      <c r="BI766" s="17" t="str">
        <f t="shared" si="749"/>
        <v/>
      </c>
    </row>
    <row r="767" spans="1:61" s="13" customFormat="1" ht="23.25" customHeight="1" x14ac:dyDescent="0.2">
      <c r="A767" s="1">
        <f ca="1">IF(COUNTIF($D767:$L767," ")=10,"",IF(VLOOKUP(MAX($A$1:A766),$A$1:C766,3,FALSE)=0,"",MAX($A$1:A766)+1))</f>
        <v>767</v>
      </c>
      <c r="B767" s="13" t="str">
        <f>$B766</f>
        <v/>
      </c>
      <c r="C767" s="2" t="str">
        <f>IF($B767="","",$R$2)</f>
        <v/>
      </c>
      <c r="D767" s="14" t="str">
        <f t="shared" ref="D767:K767" si="769">IF($B767&gt;"",IF(ISERROR(SEARCH($B767,S$2))," ",MID(S$2,FIND("%курс ",S$2,FIND($B767,S$2))+6,7)&amp;"
("&amp;MID(S$2,FIND("ауд.",S$2,FIND($B767,S$2))+4,FIND("№",S$2,FIND("ауд.",S$2,FIND($B767,S$2)))-(FIND("ауд.",S$2,FIND($B767,S$2))+4))&amp;")"),"")</f>
        <v/>
      </c>
      <c r="E767" s="14" t="str">
        <f t="shared" si="769"/>
        <v/>
      </c>
      <c r="F767" s="14" t="str">
        <f t="shared" si="769"/>
        <v/>
      </c>
      <c r="G767" s="14" t="str">
        <f t="shared" si="769"/>
        <v/>
      </c>
      <c r="H767" s="14" t="str">
        <f t="shared" si="769"/>
        <v/>
      </c>
      <c r="I767" s="14" t="str">
        <f t="shared" si="769"/>
        <v/>
      </c>
      <c r="J767" s="14" t="str">
        <f t="shared" si="769"/>
        <v/>
      </c>
      <c r="K767" s="14" t="str">
        <f t="shared" si="769"/>
        <v/>
      </c>
      <c r="L767" s="14"/>
      <c r="M767" s="25"/>
      <c r="O767" s="16"/>
      <c r="P767" s="16"/>
      <c r="R767" s="30"/>
      <c r="S767" s="30"/>
      <c r="T767" s="30"/>
      <c r="U767" s="30"/>
      <c r="V767" s="30"/>
      <c r="W767" s="30"/>
      <c r="X767" s="30"/>
      <c r="Y767" s="30"/>
      <c r="Z767" s="30"/>
      <c r="AA767" s="30"/>
      <c r="AB767" s="30"/>
      <c r="AD767" s="31" t="str">
        <f t="shared" ref="AD767:AJ773" si="770">IF(D767=" ","",IF(D767="","",CONCATENATE($C767," ",D$1," ",MID(D767,10,5))))</f>
        <v/>
      </c>
      <c r="AE767" s="31" t="str">
        <f t="shared" si="770"/>
        <v/>
      </c>
      <c r="AF767" s="31" t="str">
        <f t="shared" si="770"/>
        <v/>
      </c>
      <c r="AG767" s="31" t="str">
        <f t="shared" si="770"/>
        <v/>
      </c>
      <c r="AH767" s="31" t="str">
        <f t="shared" si="770"/>
        <v/>
      </c>
      <c r="AI767" s="31" t="str">
        <f t="shared" si="770"/>
        <v/>
      </c>
      <c r="AJ767" s="31" t="str">
        <f t="shared" si="770"/>
        <v/>
      </c>
      <c r="AK767" s="31" t="e">
        <f>IF(#REF!=" ","",IF(#REF!="","",CONCATENATE($C767," ",#REF!," ",MID(#REF!,10,5))))</f>
        <v>#REF!</v>
      </c>
      <c r="AL767" s="31" t="str">
        <f t="shared" si="713"/>
        <v/>
      </c>
      <c r="AM767" s="31" t="str">
        <f t="shared" si="713"/>
        <v/>
      </c>
      <c r="AN767" s="32" t="e">
        <f t="shared" si="711"/>
        <v>#VALUE!</v>
      </c>
      <c r="AO767" s="32" t="str">
        <f t="shared" si="751"/>
        <v/>
      </c>
      <c r="AP767" s="32" t="str">
        <f t="shared" si="751"/>
        <v/>
      </c>
      <c r="AQ767" s="32" t="str">
        <f t="shared" si="751"/>
        <v/>
      </c>
      <c r="AR767" s="32" t="str">
        <f t="shared" si="751"/>
        <v/>
      </c>
      <c r="AS767" s="32" t="str">
        <f t="shared" si="751"/>
        <v/>
      </c>
      <c r="AT767" s="32" t="str">
        <f t="shared" si="748"/>
        <v/>
      </c>
      <c r="AU767" s="32" t="str">
        <f t="shared" si="748"/>
        <v/>
      </c>
      <c r="AV767" s="32" t="e">
        <f t="shared" si="748"/>
        <v>#REF!</v>
      </c>
      <c r="AW767" s="32" t="str">
        <f t="shared" si="748"/>
        <v/>
      </c>
      <c r="AX767" s="32" t="str">
        <f t="shared" si="748"/>
        <v/>
      </c>
      <c r="AZ767" s="17" t="str">
        <f t="shared" si="752"/>
        <v/>
      </c>
      <c r="BA767" s="17" t="str">
        <f t="shared" si="752"/>
        <v/>
      </c>
      <c r="BB767" s="17" t="str">
        <f t="shared" si="752"/>
        <v/>
      </c>
      <c r="BC767" s="17" t="str">
        <f t="shared" si="752"/>
        <v/>
      </c>
      <c r="BD767" s="17" t="str">
        <f t="shared" si="752"/>
        <v/>
      </c>
      <c r="BE767" s="17" t="str">
        <f t="shared" si="749"/>
        <v/>
      </c>
      <c r="BF767" s="17" t="str">
        <f t="shared" si="749"/>
        <v/>
      </c>
      <c r="BG767" s="17" t="e">
        <f t="shared" si="749"/>
        <v>#REF!</v>
      </c>
      <c r="BH767" s="17" t="str">
        <f t="shared" si="749"/>
        <v/>
      </c>
      <c r="BI767" s="17" t="str">
        <f t="shared" si="749"/>
        <v/>
      </c>
    </row>
    <row r="768" spans="1:61" s="13" customFormat="1" ht="23.25" customHeight="1" x14ac:dyDescent="0.2">
      <c r="A768" s="1">
        <f ca="1">IF(COUNTIF($D768:$L768," ")=10,"",IF(VLOOKUP(MAX($A$1:A767),$A$1:C767,3,FALSE)=0,"",MAX($A$1:A767)+1))</f>
        <v>768</v>
      </c>
      <c r="B768" s="13" t="str">
        <f>$B766</f>
        <v/>
      </c>
      <c r="C768" s="2" t="str">
        <f>IF($B768="","",$R$3)</f>
        <v/>
      </c>
      <c r="D768" s="14" t="str">
        <f t="shared" ref="D768:K768" si="771">IF($B768&gt;"",IF(ISERROR(SEARCH($B768,S$3))," ",MID(S$3,FIND("%курс ",S$3,FIND($B768,S$3))+6,7)&amp;"
("&amp;MID(S$3,FIND("ауд.",S$3,FIND($B768,S$3))+4,FIND("№",S$3,FIND("ауд.",S$3,FIND($B768,S$3)))-(FIND("ауд.",S$3,FIND($B768,S$3))+4))&amp;")"),"")</f>
        <v/>
      </c>
      <c r="E768" s="14" t="str">
        <f t="shared" si="771"/>
        <v/>
      </c>
      <c r="F768" s="14" t="str">
        <f t="shared" si="771"/>
        <v/>
      </c>
      <c r="G768" s="14" t="str">
        <f t="shared" si="771"/>
        <v/>
      </c>
      <c r="H768" s="14" t="str">
        <f t="shared" si="771"/>
        <v/>
      </c>
      <c r="I768" s="14" t="str">
        <f t="shared" si="771"/>
        <v/>
      </c>
      <c r="J768" s="14" t="str">
        <f t="shared" si="771"/>
        <v/>
      </c>
      <c r="K768" s="14" t="str">
        <f t="shared" si="771"/>
        <v/>
      </c>
      <c r="L768" s="14"/>
      <c r="M768" s="25"/>
      <c r="O768" s="16"/>
      <c r="P768" s="16"/>
      <c r="R768" s="30"/>
      <c r="S768" s="30"/>
      <c r="T768" s="30"/>
      <c r="U768" s="30"/>
      <c r="V768" s="30"/>
      <c r="W768" s="30"/>
      <c r="X768" s="30"/>
      <c r="Y768" s="30"/>
      <c r="Z768" s="30"/>
      <c r="AA768" s="30"/>
      <c r="AB768" s="30"/>
      <c r="AD768" s="31" t="str">
        <f t="shared" si="770"/>
        <v/>
      </c>
      <c r="AE768" s="31" t="str">
        <f t="shared" si="770"/>
        <v/>
      </c>
      <c r="AF768" s="31" t="str">
        <f t="shared" si="770"/>
        <v/>
      </c>
      <c r="AG768" s="31" t="str">
        <f t="shared" si="770"/>
        <v/>
      </c>
      <c r="AH768" s="31" t="str">
        <f t="shared" si="770"/>
        <v/>
      </c>
      <c r="AI768" s="31" t="str">
        <f t="shared" si="770"/>
        <v/>
      </c>
      <c r="AJ768" s="31" t="str">
        <f t="shared" si="770"/>
        <v/>
      </c>
      <c r="AK768" s="31" t="e">
        <f>IF(#REF!=" ","",IF(#REF!="","",CONCATENATE($C768," ",#REF!," ",MID(#REF!,10,5))))</f>
        <v>#REF!</v>
      </c>
      <c r="AL768" s="31" t="str">
        <f t="shared" si="713"/>
        <v/>
      </c>
      <c r="AM768" s="31" t="str">
        <f t="shared" si="713"/>
        <v/>
      </c>
      <c r="AN768" s="32" t="e">
        <f t="shared" si="711"/>
        <v>#VALUE!</v>
      </c>
      <c r="AO768" s="32" t="str">
        <f t="shared" si="751"/>
        <v/>
      </c>
      <c r="AP768" s="32" t="str">
        <f t="shared" si="751"/>
        <v/>
      </c>
      <c r="AQ768" s="32" t="str">
        <f t="shared" si="751"/>
        <v/>
      </c>
      <c r="AR768" s="32" t="str">
        <f t="shared" si="751"/>
        <v/>
      </c>
      <c r="AS768" s="32" t="str">
        <f t="shared" si="751"/>
        <v/>
      </c>
      <c r="AT768" s="32" t="str">
        <f t="shared" si="748"/>
        <v/>
      </c>
      <c r="AU768" s="32" t="str">
        <f t="shared" si="748"/>
        <v/>
      </c>
      <c r="AV768" s="32" t="e">
        <f t="shared" si="748"/>
        <v>#REF!</v>
      </c>
      <c r="AW768" s="32" t="str">
        <f t="shared" si="748"/>
        <v/>
      </c>
      <c r="AX768" s="32" t="str">
        <f t="shared" si="748"/>
        <v/>
      </c>
      <c r="AZ768" s="17" t="str">
        <f t="shared" si="752"/>
        <v/>
      </c>
      <c r="BA768" s="17" t="str">
        <f t="shared" si="752"/>
        <v/>
      </c>
      <c r="BB768" s="17" t="str">
        <f t="shared" si="752"/>
        <v/>
      </c>
      <c r="BC768" s="17" t="str">
        <f t="shared" si="752"/>
        <v/>
      </c>
      <c r="BD768" s="17" t="str">
        <f t="shared" si="752"/>
        <v/>
      </c>
      <c r="BE768" s="17" t="str">
        <f t="shared" si="749"/>
        <v/>
      </c>
      <c r="BF768" s="17" t="str">
        <f t="shared" si="749"/>
        <v/>
      </c>
      <c r="BG768" s="17" t="e">
        <f t="shared" si="749"/>
        <v>#REF!</v>
      </c>
      <c r="BH768" s="17" t="str">
        <f t="shared" si="749"/>
        <v/>
      </c>
      <c r="BI768" s="17" t="str">
        <f t="shared" si="749"/>
        <v/>
      </c>
    </row>
    <row r="769" spans="1:61" s="13" customFormat="1" ht="23.25" customHeight="1" x14ac:dyDescent="0.2">
      <c r="A769" s="1">
        <f ca="1">IF(COUNTIF($D769:$L769," ")=10,"",IF(VLOOKUP(MAX($A$1:A768),$A$1:C768,3,FALSE)=0,"",MAX($A$1:A768)+1))</f>
        <v>769</v>
      </c>
      <c r="B769" s="13" t="str">
        <f>$B766</f>
        <v/>
      </c>
      <c r="C769" s="2" t="str">
        <f>IF($B769="","",$R$4)</f>
        <v/>
      </c>
      <c r="D769" s="14" t="str">
        <f t="shared" ref="D769:K769" si="772">IF($B769&gt;"",IF(ISERROR(SEARCH($B769,S$4))," ",MID(S$4,FIND("%курс ",S$4,FIND($B769,S$4))+6,7)&amp;"
("&amp;MID(S$4,FIND("ауд.",S$4,FIND($B769,S$4))+4,FIND("№",S$4,FIND("ауд.",S$4,FIND($B769,S$4)))-(FIND("ауд.",S$4,FIND($B769,S$4))+4))&amp;")"),"")</f>
        <v/>
      </c>
      <c r="E769" s="14" t="str">
        <f t="shared" si="772"/>
        <v/>
      </c>
      <c r="F769" s="14" t="str">
        <f t="shared" si="772"/>
        <v/>
      </c>
      <c r="G769" s="14" t="str">
        <f t="shared" si="772"/>
        <v/>
      </c>
      <c r="H769" s="14" t="str">
        <f t="shared" si="772"/>
        <v/>
      </c>
      <c r="I769" s="14" t="str">
        <f t="shared" si="772"/>
        <v/>
      </c>
      <c r="J769" s="14" t="str">
        <f t="shared" si="772"/>
        <v/>
      </c>
      <c r="K769" s="14" t="str">
        <f t="shared" si="772"/>
        <v/>
      </c>
      <c r="L769" s="14"/>
      <c r="M769" s="25"/>
      <c r="O769" s="16"/>
      <c r="P769" s="16"/>
      <c r="R769" s="30"/>
      <c r="S769" s="30"/>
      <c r="T769" s="30"/>
      <c r="U769" s="30"/>
      <c r="V769" s="30"/>
      <c r="W769" s="30"/>
      <c r="X769" s="30"/>
      <c r="Y769" s="30"/>
      <c r="Z769" s="30"/>
      <c r="AA769" s="30"/>
      <c r="AB769" s="30"/>
      <c r="AD769" s="31" t="str">
        <f t="shared" si="770"/>
        <v/>
      </c>
      <c r="AE769" s="31" t="str">
        <f t="shared" si="770"/>
        <v/>
      </c>
      <c r="AF769" s="31" t="str">
        <f t="shared" si="770"/>
        <v/>
      </c>
      <c r="AG769" s="31" t="str">
        <f t="shared" si="770"/>
        <v/>
      </c>
      <c r="AH769" s="31" t="str">
        <f t="shared" si="770"/>
        <v/>
      </c>
      <c r="AI769" s="31" t="str">
        <f t="shared" si="770"/>
        <v/>
      </c>
      <c r="AJ769" s="31" t="str">
        <f t="shared" si="770"/>
        <v/>
      </c>
      <c r="AK769" s="31" t="e">
        <f>IF(#REF!=" ","",IF(#REF!="","",CONCATENATE($C769," ",#REF!," ",MID(#REF!,10,5))))</f>
        <v>#REF!</v>
      </c>
      <c r="AL769" s="31" t="str">
        <f t="shared" si="713"/>
        <v/>
      </c>
      <c r="AM769" s="31" t="str">
        <f t="shared" si="713"/>
        <v/>
      </c>
      <c r="AN769" s="32" t="e">
        <f t="shared" si="711"/>
        <v>#VALUE!</v>
      </c>
      <c r="AO769" s="32" t="str">
        <f t="shared" si="751"/>
        <v/>
      </c>
      <c r="AP769" s="32" t="str">
        <f t="shared" si="751"/>
        <v/>
      </c>
      <c r="AQ769" s="32" t="str">
        <f t="shared" si="751"/>
        <v/>
      </c>
      <c r="AR769" s="32" t="str">
        <f t="shared" si="751"/>
        <v/>
      </c>
      <c r="AS769" s="32" t="str">
        <f t="shared" si="751"/>
        <v/>
      </c>
      <c r="AT769" s="32" t="str">
        <f t="shared" si="748"/>
        <v/>
      </c>
      <c r="AU769" s="32" t="str">
        <f t="shared" si="748"/>
        <v/>
      </c>
      <c r="AV769" s="32" t="e">
        <f t="shared" si="748"/>
        <v>#REF!</v>
      </c>
      <c r="AW769" s="32" t="str">
        <f t="shared" si="748"/>
        <v/>
      </c>
      <c r="AX769" s="32" t="str">
        <f t="shared" si="748"/>
        <v/>
      </c>
      <c r="AZ769" s="17" t="str">
        <f t="shared" si="752"/>
        <v/>
      </c>
      <c r="BA769" s="17" t="str">
        <f t="shared" si="752"/>
        <v/>
      </c>
      <c r="BB769" s="17" t="str">
        <f t="shared" si="752"/>
        <v/>
      </c>
      <c r="BC769" s="17" t="str">
        <f t="shared" si="752"/>
        <v/>
      </c>
      <c r="BD769" s="17" t="str">
        <f t="shared" si="752"/>
        <v/>
      </c>
      <c r="BE769" s="17" t="str">
        <f t="shared" si="749"/>
        <v/>
      </c>
      <c r="BF769" s="17" t="str">
        <f t="shared" si="749"/>
        <v/>
      </c>
      <c r="BG769" s="17" t="e">
        <f t="shared" si="749"/>
        <v>#REF!</v>
      </c>
      <c r="BH769" s="17" t="str">
        <f t="shared" si="749"/>
        <v/>
      </c>
      <c r="BI769" s="17" t="str">
        <f t="shared" si="749"/>
        <v/>
      </c>
    </row>
    <row r="770" spans="1:61" s="13" customFormat="1" ht="23.25" customHeight="1" x14ac:dyDescent="0.2">
      <c r="A770" s="1">
        <f ca="1">IF(COUNTIF($D770:$L770," ")=10,"",IF(VLOOKUP(MAX($A$1:A769),$A$1:C769,3,FALSE)=0,"",MAX($A$1:A769)+1))</f>
        <v>770</v>
      </c>
      <c r="B770" s="13" t="str">
        <f>$B766</f>
        <v/>
      </c>
      <c r="C770" s="2" t="str">
        <f>IF($B770="","",$R$5)</f>
        <v/>
      </c>
      <c r="D770" s="23" t="str">
        <f t="shared" ref="D770:K770" si="773">IF($B770&gt;"",IF(ISERROR(SEARCH($B770,S$5))," ",MID(S$5,FIND("%курс ",S$5,FIND($B770,S$5))+6,7)&amp;"
("&amp;MID(S$5,FIND("ауд.",S$5,FIND($B770,S$5))+4,FIND("№",S$5,FIND("ауд.",S$5,FIND($B770,S$5)))-(FIND("ауд.",S$5,FIND($B770,S$5))+4))&amp;")"),"")</f>
        <v/>
      </c>
      <c r="E770" s="23" t="str">
        <f t="shared" si="773"/>
        <v/>
      </c>
      <c r="F770" s="23" t="str">
        <f t="shared" si="773"/>
        <v/>
      </c>
      <c r="G770" s="23" t="str">
        <f t="shared" si="773"/>
        <v/>
      </c>
      <c r="H770" s="23" t="str">
        <f t="shared" si="773"/>
        <v/>
      </c>
      <c r="I770" s="23" t="str">
        <f t="shared" si="773"/>
        <v/>
      </c>
      <c r="J770" s="23" t="str">
        <f t="shared" si="773"/>
        <v/>
      </c>
      <c r="K770" s="23" t="str">
        <f t="shared" si="773"/>
        <v/>
      </c>
      <c r="L770" s="23"/>
      <c r="M770" s="17"/>
      <c r="O770" s="16"/>
      <c r="P770" s="16"/>
      <c r="R770" s="30"/>
      <c r="S770" s="30"/>
      <c r="T770" s="30"/>
      <c r="U770" s="30"/>
      <c r="V770" s="30"/>
      <c r="W770" s="30"/>
      <c r="X770" s="30"/>
      <c r="Y770" s="30"/>
      <c r="Z770" s="30"/>
      <c r="AA770" s="30"/>
      <c r="AB770" s="30"/>
      <c r="AD770" s="31" t="str">
        <f t="shared" si="770"/>
        <v/>
      </c>
      <c r="AE770" s="31" t="str">
        <f t="shared" si="770"/>
        <v/>
      </c>
      <c r="AF770" s="31" t="str">
        <f t="shared" si="770"/>
        <v/>
      </c>
      <c r="AG770" s="31" t="str">
        <f t="shared" si="770"/>
        <v/>
      </c>
      <c r="AH770" s="31" t="str">
        <f t="shared" si="770"/>
        <v/>
      </c>
      <c r="AI770" s="31" t="str">
        <f t="shared" si="770"/>
        <v/>
      </c>
      <c r="AJ770" s="31" t="str">
        <f t="shared" si="770"/>
        <v/>
      </c>
      <c r="AK770" s="31" t="e">
        <f>IF(#REF!=" ","",IF(#REF!="","",CONCATENATE($C770," ",#REF!," ",MID(#REF!,10,5))))</f>
        <v>#REF!</v>
      </c>
      <c r="AL770" s="31" t="str">
        <f t="shared" si="713"/>
        <v/>
      </c>
      <c r="AM770" s="31" t="str">
        <f t="shared" si="713"/>
        <v/>
      </c>
      <c r="AN770" s="32" t="e">
        <f t="shared" ref="AN770:AN833" si="774">IF(COUNTBLANK(AD770:AM770)=10,"",MID($B770,1,FIND(" ",$B770)-1))</f>
        <v>#VALUE!</v>
      </c>
      <c r="AO770" s="32" t="str">
        <f t="shared" si="751"/>
        <v/>
      </c>
      <c r="AP770" s="32" t="str">
        <f t="shared" si="751"/>
        <v/>
      </c>
      <c r="AQ770" s="32" t="str">
        <f t="shared" si="751"/>
        <v/>
      </c>
      <c r="AR770" s="32" t="str">
        <f t="shared" si="751"/>
        <v/>
      </c>
      <c r="AS770" s="32" t="str">
        <f t="shared" si="751"/>
        <v/>
      </c>
      <c r="AT770" s="32" t="str">
        <f t="shared" si="748"/>
        <v/>
      </c>
      <c r="AU770" s="32" t="str">
        <f t="shared" si="748"/>
        <v/>
      </c>
      <c r="AV770" s="32" t="e">
        <f t="shared" si="748"/>
        <v>#REF!</v>
      </c>
      <c r="AW770" s="32" t="str">
        <f t="shared" si="748"/>
        <v/>
      </c>
      <c r="AX770" s="32" t="str">
        <f t="shared" si="748"/>
        <v/>
      </c>
      <c r="AZ770" s="17" t="str">
        <f t="shared" si="752"/>
        <v/>
      </c>
      <c r="BA770" s="17" t="str">
        <f t="shared" si="752"/>
        <v/>
      </c>
      <c r="BB770" s="17" t="str">
        <f t="shared" si="752"/>
        <v/>
      </c>
      <c r="BC770" s="17" t="str">
        <f t="shared" si="752"/>
        <v/>
      </c>
      <c r="BD770" s="17" t="str">
        <f t="shared" si="752"/>
        <v/>
      </c>
      <c r="BE770" s="17" t="str">
        <f t="shared" si="749"/>
        <v/>
      </c>
      <c r="BF770" s="17" t="str">
        <f t="shared" si="749"/>
        <v/>
      </c>
      <c r="BG770" s="17" t="e">
        <f t="shared" si="749"/>
        <v>#REF!</v>
      </c>
      <c r="BH770" s="17" t="str">
        <f t="shared" si="749"/>
        <v/>
      </c>
      <c r="BI770" s="17" t="str">
        <f t="shared" si="749"/>
        <v/>
      </c>
    </row>
    <row r="771" spans="1:61" s="13" customFormat="1" ht="23.25" customHeight="1" x14ac:dyDescent="0.2">
      <c r="A771" s="1">
        <f ca="1">IF(COUNTIF($D771:$L771," ")=10,"",IF(VLOOKUP(MAX($A$1:A770),$A$1:C770,3,FALSE)=0,"",MAX($A$1:A770)+1))</f>
        <v>771</v>
      </c>
      <c r="B771" s="13" t="str">
        <f>$B766</f>
        <v/>
      </c>
      <c r="C771" s="2" t="str">
        <f>IF($B771="","",$R$6)</f>
        <v/>
      </c>
      <c r="D771" s="23" t="str">
        <f t="shared" ref="D771:K771" si="775">IF($B771&gt;"",IF(ISERROR(SEARCH($B771,S$6))," ",MID(S$6,FIND("%курс ",S$6,FIND($B771,S$6))+6,7)&amp;"
("&amp;MID(S$6,FIND("ауд.",S$6,FIND($B771,S$6))+4,FIND("№",S$6,FIND("ауд.",S$6,FIND($B771,S$6)))-(FIND("ауд.",S$6,FIND($B771,S$6))+4))&amp;")"),"")</f>
        <v/>
      </c>
      <c r="E771" s="23" t="str">
        <f t="shared" si="775"/>
        <v/>
      </c>
      <c r="F771" s="23" t="str">
        <f t="shared" si="775"/>
        <v/>
      </c>
      <c r="G771" s="23" t="str">
        <f t="shared" si="775"/>
        <v/>
      </c>
      <c r="H771" s="23" t="str">
        <f t="shared" si="775"/>
        <v/>
      </c>
      <c r="I771" s="23" t="str">
        <f t="shared" si="775"/>
        <v/>
      </c>
      <c r="J771" s="23" t="str">
        <f t="shared" si="775"/>
        <v/>
      </c>
      <c r="K771" s="23" t="str">
        <f t="shared" si="775"/>
        <v/>
      </c>
      <c r="L771" s="23"/>
      <c r="M771" s="25"/>
      <c r="O771" s="16"/>
      <c r="P771" s="16"/>
      <c r="R771" s="30"/>
      <c r="S771" s="30"/>
      <c r="T771" s="30"/>
      <c r="U771" s="30"/>
      <c r="V771" s="30"/>
      <c r="W771" s="30"/>
      <c r="X771" s="30"/>
      <c r="Y771" s="30"/>
      <c r="Z771" s="30"/>
      <c r="AA771" s="30"/>
      <c r="AB771" s="30"/>
      <c r="AD771" s="31" t="str">
        <f t="shared" si="770"/>
        <v/>
      </c>
      <c r="AE771" s="31" t="str">
        <f t="shared" si="770"/>
        <v/>
      </c>
      <c r="AF771" s="31" t="str">
        <f t="shared" si="770"/>
        <v/>
      </c>
      <c r="AG771" s="31" t="str">
        <f t="shared" si="770"/>
        <v/>
      </c>
      <c r="AH771" s="31" t="str">
        <f t="shared" si="770"/>
        <v/>
      </c>
      <c r="AI771" s="31" t="str">
        <f t="shared" si="770"/>
        <v/>
      </c>
      <c r="AJ771" s="31" t="str">
        <f t="shared" si="770"/>
        <v/>
      </c>
      <c r="AK771" s="31" t="e">
        <f>IF(#REF!=" ","",IF(#REF!="","",CONCATENATE($C771," ",#REF!," ",MID(#REF!,10,5))))</f>
        <v>#REF!</v>
      </c>
      <c r="AL771" s="31" t="str">
        <f t="shared" ref="AL771:AM834" si="776">IF(K771=" ","",IF(K771="","",CONCATENATE($C771," ",K$1," ",MID(K771,10,5))))</f>
        <v/>
      </c>
      <c r="AM771" s="31" t="str">
        <f t="shared" si="776"/>
        <v/>
      </c>
      <c r="AN771" s="32" t="e">
        <f t="shared" si="774"/>
        <v>#VALUE!</v>
      </c>
      <c r="AO771" s="32" t="str">
        <f t="shared" si="751"/>
        <v/>
      </c>
      <c r="AP771" s="32" t="str">
        <f t="shared" si="751"/>
        <v/>
      </c>
      <c r="AQ771" s="32" t="str">
        <f t="shared" si="751"/>
        <v/>
      </c>
      <c r="AR771" s="32" t="str">
        <f t="shared" si="751"/>
        <v/>
      </c>
      <c r="AS771" s="32" t="str">
        <f t="shared" si="751"/>
        <v/>
      </c>
      <c r="AT771" s="32" t="str">
        <f t="shared" si="748"/>
        <v/>
      </c>
      <c r="AU771" s="32" t="str">
        <f t="shared" si="748"/>
        <v/>
      </c>
      <c r="AV771" s="32" t="e">
        <f t="shared" si="748"/>
        <v>#REF!</v>
      </c>
      <c r="AW771" s="32" t="str">
        <f t="shared" si="748"/>
        <v/>
      </c>
      <c r="AX771" s="32" t="str">
        <f t="shared" si="748"/>
        <v/>
      </c>
      <c r="AZ771" s="17" t="str">
        <f t="shared" si="752"/>
        <v/>
      </c>
      <c r="BA771" s="17" t="str">
        <f t="shared" si="752"/>
        <v/>
      </c>
      <c r="BB771" s="17" t="str">
        <f t="shared" si="752"/>
        <v/>
      </c>
      <c r="BC771" s="17" t="str">
        <f t="shared" si="752"/>
        <v/>
      </c>
      <c r="BD771" s="17" t="str">
        <f t="shared" si="752"/>
        <v/>
      </c>
      <c r="BE771" s="17" t="str">
        <f t="shared" si="749"/>
        <v/>
      </c>
      <c r="BF771" s="17" t="str">
        <f t="shared" si="749"/>
        <v/>
      </c>
      <c r="BG771" s="17" t="e">
        <f t="shared" si="749"/>
        <v>#REF!</v>
      </c>
      <c r="BH771" s="17" t="str">
        <f t="shared" si="749"/>
        <v/>
      </c>
      <c r="BI771" s="17" t="str">
        <f t="shared" si="749"/>
        <v/>
      </c>
    </row>
    <row r="772" spans="1:61" s="13" customFormat="1" ht="23.25" customHeight="1" x14ac:dyDescent="0.2">
      <c r="A772" s="1">
        <f ca="1">IF(COUNTIF($D772:$L772," ")=10,"",IF(VLOOKUP(MAX($A$1:A771),$A$1:C771,3,FALSE)=0,"",MAX($A$1:A771)+1))</f>
        <v>772</v>
      </c>
      <c r="B772" s="13" t="str">
        <f>$B766</f>
        <v/>
      </c>
      <c r="C772" s="2" t="str">
        <f>IF($B772="","",$R$7)</f>
        <v/>
      </c>
      <c r="D772" s="23" t="str">
        <f t="shared" ref="D772:K772" si="777">IF($B772&gt;"",IF(ISERROR(SEARCH($B772,S$7))," ",MID(S$7,FIND("%курс ",S$7,FIND($B772,S$7))+6,7)&amp;"
("&amp;MID(S$7,FIND("ауд.",S$7,FIND($B772,S$7))+4,FIND("№",S$7,FIND("ауд.",S$7,FIND($B772,S$7)))-(FIND("ауд.",S$7,FIND($B772,S$7))+4))&amp;")"),"")</f>
        <v/>
      </c>
      <c r="E772" s="23" t="str">
        <f t="shared" si="777"/>
        <v/>
      </c>
      <c r="F772" s="23" t="str">
        <f t="shared" si="777"/>
        <v/>
      </c>
      <c r="G772" s="23" t="str">
        <f t="shared" si="777"/>
        <v/>
      </c>
      <c r="H772" s="23" t="str">
        <f t="shared" si="777"/>
        <v/>
      </c>
      <c r="I772" s="23" t="str">
        <f t="shared" si="777"/>
        <v/>
      </c>
      <c r="J772" s="23" t="str">
        <f t="shared" si="777"/>
        <v/>
      </c>
      <c r="K772" s="23" t="str">
        <f t="shared" si="777"/>
        <v/>
      </c>
      <c r="L772" s="23"/>
      <c r="M772" s="25"/>
      <c r="O772" s="16"/>
      <c r="P772" s="16"/>
      <c r="R772" s="30"/>
      <c r="S772" s="30"/>
      <c r="T772" s="30"/>
      <c r="U772" s="30"/>
      <c r="V772" s="30"/>
      <c r="W772" s="30"/>
      <c r="X772" s="30"/>
      <c r="Y772" s="30"/>
      <c r="Z772" s="30"/>
      <c r="AA772" s="30"/>
      <c r="AB772" s="30"/>
      <c r="AD772" s="31" t="str">
        <f t="shared" si="770"/>
        <v/>
      </c>
      <c r="AE772" s="31" t="str">
        <f t="shared" si="770"/>
        <v/>
      </c>
      <c r="AF772" s="31" t="str">
        <f t="shared" si="770"/>
        <v/>
      </c>
      <c r="AG772" s="31" t="str">
        <f t="shared" si="770"/>
        <v/>
      </c>
      <c r="AH772" s="31" t="str">
        <f t="shared" si="770"/>
        <v/>
      </c>
      <c r="AI772" s="31" t="str">
        <f t="shared" si="770"/>
        <v/>
      </c>
      <c r="AJ772" s="31" t="str">
        <f t="shared" si="770"/>
        <v/>
      </c>
      <c r="AK772" s="31" t="e">
        <f>IF(#REF!=" ","",IF(#REF!="","",CONCATENATE($C772," ",#REF!," ",MID(#REF!,10,5))))</f>
        <v>#REF!</v>
      </c>
      <c r="AL772" s="31" t="str">
        <f t="shared" si="776"/>
        <v/>
      </c>
      <c r="AM772" s="31" t="str">
        <f t="shared" si="776"/>
        <v/>
      </c>
      <c r="AN772" s="32" t="e">
        <f t="shared" si="774"/>
        <v>#VALUE!</v>
      </c>
      <c r="AO772" s="32" t="str">
        <f t="shared" si="751"/>
        <v/>
      </c>
      <c r="AP772" s="32" t="str">
        <f t="shared" si="751"/>
        <v/>
      </c>
      <c r="AQ772" s="32" t="str">
        <f t="shared" si="751"/>
        <v/>
      </c>
      <c r="AR772" s="32" t="str">
        <f t="shared" si="751"/>
        <v/>
      </c>
      <c r="AS772" s="32" t="str">
        <f t="shared" si="751"/>
        <v/>
      </c>
      <c r="AT772" s="32" t="str">
        <f t="shared" si="748"/>
        <v/>
      </c>
      <c r="AU772" s="32" t="str">
        <f t="shared" si="748"/>
        <v/>
      </c>
      <c r="AV772" s="32" t="e">
        <f t="shared" si="748"/>
        <v>#REF!</v>
      </c>
      <c r="AW772" s="32" t="str">
        <f t="shared" si="748"/>
        <v/>
      </c>
      <c r="AX772" s="32" t="str">
        <f t="shared" si="748"/>
        <v/>
      </c>
      <c r="AZ772" s="17" t="str">
        <f t="shared" si="752"/>
        <v/>
      </c>
      <c r="BA772" s="17" t="str">
        <f t="shared" si="752"/>
        <v/>
      </c>
      <c r="BB772" s="17" t="str">
        <f t="shared" si="752"/>
        <v/>
      </c>
      <c r="BC772" s="17" t="str">
        <f t="shared" si="752"/>
        <v/>
      </c>
      <c r="BD772" s="17" t="str">
        <f t="shared" si="752"/>
        <v/>
      </c>
      <c r="BE772" s="17" t="str">
        <f t="shared" si="749"/>
        <v/>
      </c>
      <c r="BF772" s="17" t="str">
        <f t="shared" si="749"/>
        <v/>
      </c>
      <c r="BG772" s="17" t="e">
        <f t="shared" si="749"/>
        <v>#REF!</v>
      </c>
      <c r="BH772" s="17" t="str">
        <f t="shared" si="749"/>
        <v/>
      </c>
      <c r="BI772" s="17" t="str">
        <f t="shared" si="749"/>
        <v/>
      </c>
    </row>
    <row r="773" spans="1:61" s="13" customFormat="1" ht="23.25" customHeight="1" x14ac:dyDescent="0.2">
      <c r="A773" s="1">
        <f ca="1">IF(COUNTIF($D773:$L773," ")=10,"",IF(VLOOKUP(MAX($A$1:A772),$A$1:C772,3,FALSE)=0,"",MAX($A$1:A772)+1))</f>
        <v>773</v>
      </c>
      <c r="B773" s="13" t="str">
        <f>$B766</f>
        <v/>
      </c>
      <c r="C773" s="2" t="str">
        <f>IF($B773="","",$R$8)</f>
        <v/>
      </c>
      <c r="D773" s="23" t="str">
        <f t="shared" ref="D773:K773" si="778">IF($B773&gt;"",IF(ISERROR(SEARCH($B773,S$8))," ",MID(S$8,FIND("%курс ",S$8,FIND($B773,S$8))+6,7)&amp;"
("&amp;MID(S$8,FIND("ауд.",S$8,FIND($B773,S$8))+4,FIND("№",S$8,FIND("ауд.",S$8,FIND($B773,S$8)))-(FIND("ауд.",S$8,FIND($B773,S$8))+4))&amp;")"),"")</f>
        <v/>
      </c>
      <c r="E773" s="23" t="str">
        <f t="shared" si="778"/>
        <v/>
      </c>
      <c r="F773" s="23" t="str">
        <f t="shared" si="778"/>
        <v/>
      </c>
      <c r="G773" s="23" t="str">
        <f t="shared" si="778"/>
        <v/>
      </c>
      <c r="H773" s="23" t="str">
        <f t="shared" si="778"/>
        <v/>
      </c>
      <c r="I773" s="23" t="str">
        <f t="shared" si="778"/>
        <v/>
      </c>
      <c r="J773" s="23" t="str">
        <f t="shared" si="778"/>
        <v/>
      </c>
      <c r="K773" s="23" t="str">
        <f t="shared" si="778"/>
        <v/>
      </c>
      <c r="L773" s="23"/>
      <c r="M773" s="25"/>
      <c r="O773" s="16"/>
      <c r="P773" s="16"/>
      <c r="R773" s="30"/>
      <c r="S773" s="30"/>
      <c r="T773" s="30"/>
      <c r="U773" s="30"/>
      <c r="V773" s="30"/>
      <c r="W773" s="30"/>
      <c r="X773" s="30"/>
      <c r="Y773" s="30"/>
      <c r="Z773" s="30"/>
      <c r="AA773" s="30"/>
      <c r="AB773" s="30"/>
      <c r="AD773" s="31" t="str">
        <f t="shared" si="770"/>
        <v/>
      </c>
      <c r="AE773" s="31" t="str">
        <f t="shared" si="770"/>
        <v/>
      </c>
      <c r="AF773" s="31" t="str">
        <f t="shared" si="770"/>
        <v/>
      </c>
      <c r="AG773" s="31" t="str">
        <f t="shared" si="770"/>
        <v/>
      </c>
      <c r="AH773" s="31" t="str">
        <f t="shared" si="770"/>
        <v/>
      </c>
      <c r="AI773" s="31" t="str">
        <f t="shared" si="770"/>
        <v/>
      </c>
      <c r="AJ773" s="31" t="str">
        <f t="shared" si="770"/>
        <v/>
      </c>
      <c r="AK773" s="31" t="e">
        <f>IF(#REF!=" ","",IF(#REF!="","",CONCATENATE($C773," ",#REF!," ",MID(#REF!,10,5))))</f>
        <v>#REF!</v>
      </c>
      <c r="AL773" s="31" t="str">
        <f t="shared" si="776"/>
        <v/>
      </c>
      <c r="AM773" s="31" t="str">
        <f t="shared" si="776"/>
        <v/>
      </c>
      <c r="AN773" s="32" t="e">
        <f t="shared" si="774"/>
        <v>#VALUE!</v>
      </c>
      <c r="AO773" s="32" t="str">
        <f t="shared" si="751"/>
        <v/>
      </c>
      <c r="AP773" s="32" t="str">
        <f t="shared" si="751"/>
        <v/>
      </c>
      <c r="AQ773" s="32" t="str">
        <f t="shared" si="751"/>
        <v/>
      </c>
      <c r="AR773" s="32" t="str">
        <f t="shared" si="751"/>
        <v/>
      </c>
      <c r="AS773" s="32" t="str">
        <f t="shared" si="751"/>
        <v/>
      </c>
      <c r="AT773" s="32" t="str">
        <f t="shared" si="748"/>
        <v/>
      </c>
      <c r="AU773" s="32" t="str">
        <f t="shared" si="748"/>
        <v/>
      </c>
      <c r="AV773" s="32" t="e">
        <f t="shared" si="748"/>
        <v>#REF!</v>
      </c>
      <c r="AW773" s="32" t="str">
        <f t="shared" si="748"/>
        <v/>
      </c>
      <c r="AX773" s="32" t="str">
        <f t="shared" si="748"/>
        <v/>
      </c>
      <c r="AZ773" s="17" t="str">
        <f t="shared" si="752"/>
        <v/>
      </c>
      <c r="BA773" s="17" t="str">
        <f t="shared" si="752"/>
        <v/>
      </c>
      <c r="BB773" s="17" t="str">
        <f t="shared" si="752"/>
        <v/>
      </c>
      <c r="BC773" s="17" t="str">
        <f t="shared" si="752"/>
        <v/>
      </c>
      <c r="BD773" s="17" t="str">
        <f t="shared" si="752"/>
        <v/>
      </c>
      <c r="BE773" s="17" t="str">
        <f t="shared" si="749"/>
        <v/>
      </c>
      <c r="BF773" s="17" t="str">
        <f t="shared" si="749"/>
        <v/>
      </c>
      <c r="BG773" s="17" t="e">
        <f t="shared" si="749"/>
        <v>#REF!</v>
      </c>
      <c r="BH773" s="17" t="str">
        <f t="shared" si="749"/>
        <v/>
      </c>
      <c r="BI773" s="17" t="str">
        <f t="shared" si="749"/>
        <v/>
      </c>
    </row>
    <row r="774" spans="1:61" s="13" customFormat="1" ht="23.25" customHeight="1" x14ac:dyDescent="0.2">
      <c r="A774" s="1">
        <f ca="1">IF(COUNTIF($D774:$L774," ")=10,"",IF(VLOOKUP(MAX($A$1:A773),$A$1:C773,3,FALSE)=0,"",MAX($A$1:A773)+1))</f>
        <v>774</v>
      </c>
      <c r="C774" s="2"/>
      <c r="D774" s="23"/>
      <c r="E774" s="23"/>
      <c r="F774" s="23"/>
      <c r="G774" s="23"/>
      <c r="H774" s="23"/>
      <c r="I774" s="23"/>
      <c r="J774" s="23"/>
      <c r="K774" s="23"/>
      <c r="L774" s="23"/>
      <c r="M774" s="25"/>
      <c r="O774" s="16"/>
      <c r="P774" s="16"/>
      <c r="R774" s="30"/>
      <c r="S774" s="30"/>
      <c r="T774" s="30"/>
      <c r="U774" s="30"/>
      <c r="V774" s="30"/>
      <c r="W774" s="30"/>
      <c r="X774" s="30"/>
      <c r="Y774" s="30"/>
      <c r="Z774" s="30"/>
      <c r="AA774" s="30"/>
      <c r="AB774" s="30"/>
      <c r="AD774" s="31"/>
      <c r="AE774" s="31"/>
      <c r="AF774" s="31"/>
      <c r="AG774" s="31"/>
      <c r="AH774" s="31"/>
      <c r="AI774" s="31"/>
      <c r="AJ774" s="31"/>
      <c r="AK774" s="31"/>
      <c r="AL774" s="31"/>
      <c r="AM774" s="31"/>
      <c r="AN774" s="32" t="str">
        <f t="shared" si="774"/>
        <v/>
      </c>
      <c r="AO774" s="32" t="str">
        <f t="shared" si="751"/>
        <v/>
      </c>
      <c r="AP774" s="32" t="str">
        <f t="shared" si="751"/>
        <v/>
      </c>
      <c r="AQ774" s="32" t="str">
        <f t="shared" si="751"/>
        <v/>
      </c>
      <c r="AR774" s="32" t="str">
        <f t="shared" si="751"/>
        <v/>
      </c>
      <c r="AS774" s="32" t="str">
        <f t="shared" si="751"/>
        <v/>
      </c>
      <c r="AT774" s="32" t="str">
        <f t="shared" si="748"/>
        <v/>
      </c>
      <c r="AU774" s="32" t="str">
        <f t="shared" si="748"/>
        <v/>
      </c>
      <c r="AV774" s="32" t="str">
        <f t="shared" si="748"/>
        <v/>
      </c>
      <c r="AW774" s="32" t="str">
        <f t="shared" si="748"/>
        <v/>
      </c>
      <c r="AX774" s="32" t="str">
        <f t="shared" si="748"/>
        <v/>
      </c>
      <c r="AZ774" s="17" t="str">
        <f t="shared" si="752"/>
        <v/>
      </c>
      <c r="BA774" s="17" t="str">
        <f t="shared" si="752"/>
        <v/>
      </c>
      <c r="BB774" s="17" t="str">
        <f t="shared" si="752"/>
        <v/>
      </c>
      <c r="BC774" s="17" t="str">
        <f t="shared" si="752"/>
        <v/>
      </c>
      <c r="BD774" s="17" t="str">
        <f t="shared" si="752"/>
        <v/>
      </c>
      <c r="BE774" s="17" t="str">
        <f t="shared" si="749"/>
        <v/>
      </c>
      <c r="BF774" s="17" t="str">
        <f t="shared" si="749"/>
        <v/>
      </c>
      <c r="BG774" s="17" t="str">
        <f t="shared" si="749"/>
        <v/>
      </c>
      <c r="BH774" s="17" t="str">
        <f t="shared" si="749"/>
        <v/>
      </c>
      <c r="BI774" s="17" t="str">
        <f t="shared" si="749"/>
        <v/>
      </c>
    </row>
    <row r="775" spans="1:61" s="13" customFormat="1" ht="23.25" customHeight="1" x14ac:dyDescent="0.2">
      <c r="A775" s="1">
        <f ca="1">IF(COUNTIF($D776:$L782," ")=70,"",MAX($A$1:A774)+1)</f>
        <v>775</v>
      </c>
      <c r="B775" s="2" t="str">
        <f>IF($C775="","",$C775)</f>
        <v/>
      </c>
      <c r="C775" s="3" t="str">
        <f>IF(ISERROR(VLOOKUP((ROW()-1)/9+1,'[1]Преподавательский состав'!$A$2:$B$181,2,FALSE)),"",VLOOKUP((ROW()-1)/9+1,'[1]Преподавательский состав'!$A$2:$B$181,2,FALSE))</f>
        <v/>
      </c>
      <c r="D775" s="3" t="str">
        <f>IF($C775="","",T(" 8.00"))</f>
        <v/>
      </c>
      <c r="E775" s="3" t="str">
        <f>IF($C775="","",T(" 9.40"))</f>
        <v/>
      </c>
      <c r="F775" s="3" t="str">
        <f>IF($C775="","",T("11.50"))</f>
        <v/>
      </c>
      <c r="G775" s="3" t="str">
        <f>IF($C775="","",T(""))</f>
        <v/>
      </c>
      <c r="H775" s="3" t="str">
        <f>IF($C775="","",T("13.30"))</f>
        <v/>
      </c>
      <c r="I775" s="3" t="str">
        <f>IF($C775="","",T("15.10"))</f>
        <v/>
      </c>
      <c r="J775" s="3" t="str">
        <f>IF($C775="","",T("16.50"))</f>
        <v/>
      </c>
      <c r="K775" s="3" t="str">
        <f>IF($C775="","",T("16.50"))</f>
        <v/>
      </c>
      <c r="L775" s="3"/>
      <c r="M775" s="25"/>
      <c r="O775" s="16"/>
      <c r="P775" s="16"/>
      <c r="R775" s="30"/>
      <c r="S775" s="30"/>
      <c r="T775" s="30"/>
      <c r="U775" s="30"/>
      <c r="V775" s="30"/>
      <c r="W775" s="30"/>
      <c r="X775" s="30"/>
      <c r="Y775" s="30"/>
      <c r="Z775" s="30"/>
      <c r="AA775" s="30"/>
      <c r="AB775" s="30"/>
      <c r="AD775" s="31"/>
      <c r="AE775" s="31"/>
      <c r="AF775" s="31"/>
      <c r="AG775" s="31"/>
      <c r="AH775" s="31"/>
      <c r="AI775" s="31"/>
      <c r="AJ775" s="31"/>
      <c r="AK775" s="31"/>
      <c r="AL775" s="31"/>
      <c r="AM775" s="31"/>
      <c r="AN775" s="32" t="str">
        <f t="shared" si="774"/>
        <v/>
      </c>
      <c r="AO775" s="32" t="str">
        <f t="shared" si="751"/>
        <v/>
      </c>
      <c r="AP775" s="32" t="str">
        <f t="shared" si="751"/>
        <v/>
      </c>
      <c r="AQ775" s="32" t="str">
        <f t="shared" si="751"/>
        <v/>
      </c>
      <c r="AR775" s="32" t="str">
        <f t="shared" si="751"/>
        <v/>
      </c>
      <c r="AS775" s="32" t="str">
        <f t="shared" si="751"/>
        <v/>
      </c>
      <c r="AT775" s="32" t="str">
        <f t="shared" si="748"/>
        <v/>
      </c>
      <c r="AU775" s="32" t="str">
        <f t="shared" si="748"/>
        <v/>
      </c>
      <c r="AV775" s="32" t="str">
        <f t="shared" si="748"/>
        <v/>
      </c>
      <c r="AW775" s="32" t="str">
        <f t="shared" si="748"/>
        <v/>
      </c>
      <c r="AX775" s="32" t="str">
        <f t="shared" si="748"/>
        <v/>
      </c>
      <c r="AZ775" s="17" t="str">
        <f t="shared" si="752"/>
        <v/>
      </c>
      <c r="BA775" s="17" t="str">
        <f t="shared" si="752"/>
        <v/>
      </c>
      <c r="BB775" s="17" t="str">
        <f t="shared" si="752"/>
        <v/>
      </c>
      <c r="BC775" s="17" t="str">
        <f t="shared" si="752"/>
        <v/>
      </c>
      <c r="BD775" s="17" t="str">
        <f t="shared" si="752"/>
        <v/>
      </c>
      <c r="BE775" s="17" t="str">
        <f t="shared" si="749"/>
        <v/>
      </c>
      <c r="BF775" s="17" t="str">
        <f t="shared" si="749"/>
        <v/>
      </c>
      <c r="BG775" s="17" t="str">
        <f t="shared" si="749"/>
        <v/>
      </c>
      <c r="BH775" s="17" t="str">
        <f t="shared" si="749"/>
        <v/>
      </c>
      <c r="BI775" s="17" t="str">
        <f t="shared" si="749"/>
        <v/>
      </c>
    </row>
    <row r="776" spans="1:61" s="13" customFormat="1" ht="23.25" customHeight="1" x14ac:dyDescent="0.2">
      <c r="A776" s="1">
        <f ca="1">IF(COUNTIF($D776:$L776," ")=10,"",IF(VLOOKUP(MAX($A$1:A775),$A$1:C775,3,FALSE)=0,"",MAX($A$1:A775)+1))</f>
        <v>776</v>
      </c>
      <c r="B776" s="13" t="str">
        <f>$B775</f>
        <v/>
      </c>
      <c r="C776" s="2" t="str">
        <f>IF($B776="","",$R$2)</f>
        <v/>
      </c>
      <c r="D776" s="14" t="str">
        <f t="shared" ref="D776:K776" si="779">IF($B776&gt;"",IF(ISERROR(SEARCH($B776,S$2))," ",MID(S$2,FIND("%курс ",S$2,FIND($B776,S$2))+6,7)&amp;"
("&amp;MID(S$2,FIND("ауд.",S$2,FIND($B776,S$2))+4,FIND("№",S$2,FIND("ауд.",S$2,FIND($B776,S$2)))-(FIND("ауд.",S$2,FIND($B776,S$2))+4))&amp;")"),"")</f>
        <v/>
      </c>
      <c r="E776" s="14" t="str">
        <f t="shared" si="779"/>
        <v/>
      </c>
      <c r="F776" s="14" t="str">
        <f t="shared" si="779"/>
        <v/>
      </c>
      <c r="G776" s="14" t="str">
        <f t="shared" si="779"/>
        <v/>
      </c>
      <c r="H776" s="14" t="str">
        <f t="shared" si="779"/>
        <v/>
      </c>
      <c r="I776" s="14" t="str">
        <f t="shared" si="779"/>
        <v/>
      </c>
      <c r="J776" s="14" t="str">
        <f t="shared" si="779"/>
        <v/>
      </c>
      <c r="K776" s="14" t="str">
        <f t="shared" si="779"/>
        <v/>
      </c>
      <c r="L776" s="14"/>
      <c r="M776" s="25"/>
      <c r="O776" s="16"/>
      <c r="P776" s="16"/>
      <c r="R776" s="30"/>
      <c r="S776" s="30"/>
      <c r="T776" s="30"/>
      <c r="U776" s="30"/>
      <c r="V776" s="30"/>
      <c r="W776" s="30"/>
      <c r="X776" s="30"/>
      <c r="Y776" s="30"/>
      <c r="Z776" s="30"/>
      <c r="AA776" s="30"/>
      <c r="AB776" s="30"/>
      <c r="AD776" s="31" t="str">
        <f t="shared" ref="AD776:AJ782" si="780">IF(D776=" ","",IF(D776="","",CONCATENATE($C776," ",D$1," ",MID(D776,10,5))))</f>
        <v/>
      </c>
      <c r="AE776" s="31" t="str">
        <f t="shared" si="780"/>
        <v/>
      </c>
      <c r="AF776" s="31" t="str">
        <f t="shared" si="780"/>
        <v/>
      </c>
      <c r="AG776" s="31" t="str">
        <f t="shared" si="780"/>
        <v/>
      </c>
      <c r="AH776" s="31" t="str">
        <f t="shared" si="780"/>
        <v/>
      </c>
      <c r="AI776" s="31" t="str">
        <f t="shared" si="780"/>
        <v/>
      </c>
      <c r="AJ776" s="31" t="str">
        <f t="shared" si="780"/>
        <v/>
      </c>
      <c r="AK776" s="31" t="e">
        <f>IF(#REF!=" ","",IF(#REF!="","",CONCATENATE($C776," ",#REF!," ",MID(#REF!,10,5))))</f>
        <v>#REF!</v>
      </c>
      <c r="AL776" s="31" t="str">
        <f t="shared" si="776"/>
        <v/>
      </c>
      <c r="AM776" s="31" t="str">
        <f t="shared" si="776"/>
        <v/>
      </c>
      <c r="AN776" s="32" t="e">
        <f t="shared" si="774"/>
        <v>#VALUE!</v>
      </c>
      <c r="AO776" s="32" t="str">
        <f t="shared" si="751"/>
        <v/>
      </c>
      <c r="AP776" s="32" t="str">
        <f t="shared" si="751"/>
        <v/>
      </c>
      <c r="AQ776" s="32" t="str">
        <f t="shared" si="751"/>
        <v/>
      </c>
      <c r="AR776" s="32" t="str">
        <f t="shared" si="751"/>
        <v/>
      </c>
      <c r="AS776" s="32" t="str">
        <f t="shared" si="751"/>
        <v/>
      </c>
      <c r="AT776" s="32" t="str">
        <f t="shared" si="748"/>
        <v/>
      </c>
      <c r="AU776" s="32" t="str">
        <f t="shared" si="748"/>
        <v/>
      </c>
      <c r="AV776" s="32" t="e">
        <f t="shared" si="748"/>
        <v>#REF!</v>
      </c>
      <c r="AW776" s="32" t="str">
        <f t="shared" si="748"/>
        <v/>
      </c>
      <c r="AX776" s="32" t="str">
        <f t="shared" si="748"/>
        <v/>
      </c>
      <c r="AZ776" s="17" t="str">
        <f t="shared" si="752"/>
        <v/>
      </c>
      <c r="BA776" s="17" t="str">
        <f t="shared" si="752"/>
        <v/>
      </c>
      <c r="BB776" s="17" t="str">
        <f t="shared" si="752"/>
        <v/>
      </c>
      <c r="BC776" s="17" t="str">
        <f t="shared" si="752"/>
        <v/>
      </c>
      <c r="BD776" s="17" t="str">
        <f t="shared" si="752"/>
        <v/>
      </c>
      <c r="BE776" s="17" t="str">
        <f t="shared" si="749"/>
        <v/>
      </c>
      <c r="BF776" s="17" t="str">
        <f t="shared" si="749"/>
        <v/>
      </c>
      <c r="BG776" s="17" t="e">
        <f t="shared" si="749"/>
        <v>#REF!</v>
      </c>
      <c r="BH776" s="17" t="str">
        <f t="shared" si="749"/>
        <v/>
      </c>
      <c r="BI776" s="17" t="str">
        <f t="shared" si="749"/>
        <v/>
      </c>
    </row>
    <row r="777" spans="1:61" s="13" customFormat="1" ht="23.25" customHeight="1" x14ac:dyDescent="0.2">
      <c r="A777" s="1">
        <f ca="1">IF(COUNTIF($D777:$L777," ")=10,"",IF(VLOOKUP(MAX($A$1:A776),$A$1:C776,3,FALSE)=0,"",MAX($A$1:A776)+1))</f>
        <v>777</v>
      </c>
      <c r="B777" s="13" t="str">
        <f>$B775</f>
        <v/>
      </c>
      <c r="C777" s="2" t="str">
        <f>IF($B777="","",$R$3)</f>
        <v/>
      </c>
      <c r="D777" s="14" t="str">
        <f t="shared" ref="D777:K777" si="781">IF($B777&gt;"",IF(ISERROR(SEARCH($B777,S$3))," ",MID(S$3,FIND("%курс ",S$3,FIND($B777,S$3))+6,7)&amp;"
("&amp;MID(S$3,FIND("ауд.",S$3,FIND($B777,S$3))+4,FIND("№",S$3,FIND("ауд.",S$3,FIND($B777,S$3)))-(FIND("ауд.",S$3,FIND($B777,S$3))+4))&amp;")"),"")</f>
        <v/>
      </c>
      <c r="E777" s="14" t="str">
        <f t="shared" si="781"/>
        <v/>
      </c>
      <c r="F777" s="14" t="str">
        <f t="shared" si="781"/>
        <v/>
      </c>
      <c r="G777" s="14" t="str">
        <f t="shared" si="781"/>
        <v/>
      </c>
      <c r="H777" s="14" t="str">
        <f t="shared" si="781"/>
        <v/>
      </c>
      <c r="I777" s="14" t="str">
        <f t="shared" si="781"/>
        <v/>
      </c>
      <c r="J777" s="14" t="str">
        <f t="shared" si="781"/>
        <v/>
      </c>
      <c r="K777" s="14" t="str">
        <f t="shared" si="781"/>
        <v/>
      </c>
      <c r="L777" s="14"/>
      <c r="M777" s="25"/>
      <c r="O777" s="16"/>
      <c r="P777" s="16"/>
      <c r="R777" s="30"/>
      <c r="S777" s="30"/>
      <c r="T777" s="30"/>
      <c r="U777" s="30"/>
      <c r="V777" s="30"/>
      <c r="W777" s="30"/>
      <c r="X777" s="30"/>
      <c r="Y777" s="30"/>
      <c r="Z777" s="30"/>
      <c r="AA777" s="30"/>
      <c r="AB777" s="30"/>
      <c r="AD777" s="31" t="str">
        <f t="shared" si="780"/>
        <v/>
      </c>
      <c r="AE777" s="31" t="str">
        <f t="shared" si="780"/>
        <v/>
      </c>
      <c r="AF777" s="31" t="str">
        <f t="shared" si="780"/>
        <v/>
      </c>
      <c r="AG777" s="31" t="str">
        <f t="shared" si="780"/>
        <v/>
      </c>
      <c r="AH777" s="31" t="str">
        <f t="shared" si="780"/>
        <v/>
      </c>
      <c r="AI777" s="31" t="str">
        <f t="shared" si="780"/>
        <v/>
      </c>
      <c r="AJ777" s="31" t="str">
        <f t="shared" si="780"/>
        <v/>
      </c>
      <c r="AK777" s="31" t="e">
        <f>IF(#REF!=" ","",IF(#REF!="","",CONCATENATE($C777," ",#REF!," ",MID(#REF!,10,5))))</f>
        <v>#REF!</v>
      </c>
      <c r="AL777" s="31" t="str">
        <f t="shared" si="776"/>
        <v/>
      </c>
      <c r="AM777" s="31" t="str">
        <f t="shared" si="776"/>
        <v/>
      </c>
      <c r="AN777" s="32" t="e">
        <f t="shared" si="774"/>
        <v>#VALUE!</v>
      </c>
      <c r="AO777" s="32" t="str">
        <f t="shared" si="751"/>
        <v/>
      </c>
      <c r="AP777" s="32" t="str">
        <f t="shared" si="751"/>
        <v/>
      </c>
      <c r="AQ777" s="32" t="str">
        <f t="shared" si="751"/>
        <v/>
      </c>
      <c r="AR777" s="32" t="str">
        <f t="shared" si="751"/>
        <v/>
      </c>
      <c r="AS777" s="32" t="str">
        <f t="shared" si="751"/>
        <v/>
      </c>
      <c r="AT777" s="32" t="str">
        <f t="shared" si="748"/>
        <v/>
      </c>
      <c r="AU777" s="32" t="str">
        <f t="shared" si="748"/>
        <v/>
      </c>
      <c r="AV777" s="32" t="e">
        <f t="shared" si="748"/>
        <v>#REF!</v>
      </c>
      <c r="AW777" s="32" t="str">
        <f t="shared" si="748"/>
        <v/>
      </c>
      <c r="AX777" s="32" t="str">
        <f t="shared" si="748"/>
        <v/>
      </c>
      <c r="AZ777" s="17" t="str">
        <f t="shared" si="752"/>
        <v/>
      </c>
      <c r="BA777" s="17" t="str">
        <f t="shared" si="752"/>
        <v/>
      </c>
      <c r="BB777" s="17" t="str">
        <f t="shared" si="752"/>
        <v/>
      </c>
      <c r="BC777" s="17" t="str">
        <f t="shared" si="752"/>
        <v/>
      </c>
      <c r="BD777" s="17" t="str">
        <f t="shared" si="752"/>
        <v/>
      </c>
      <c r="BE777" s="17" t="str">
        <f t="shared" si="749"/>
        <v/>
      </c>
      <c r="BF777" s="17" t="str">
        <f t="shared" si="749"/>
        <v/>
      </c>
      <c r="BG777" s="17" t="e">
        <f t="shared" si="749"/>
        <v>#REF!</v>
      </c>
      <c r="BH777" s="17" t="str">
        <f t="shared" si="749"/>
        <v/>
      </c>
      <c r="BI777" s="17" t="str">
        <f t="shared" si="749"/>
        <v/>
      </c>
    </row>
    <row r="778" spans="1:61" s="13" customFormat="1" ht="23.25" customHeight="1" x14ac:dyDescent="0.2">
      <c r="A778" s="1">
        <f ca="1">IF(COUNTIF($D778:$L778," ")=10,"",IF(VLOOKUP(MAX($A$1:A777),$A$1:C777,3,FALSE)=0,"",MAX($A$1:A777)+1))</f>
        <v>778</v>
      </c>
      <c r="B778" s="13" t="str">
        <f>$B775</f>
        <v/>
      </c>
      <c r="C778" s="2" t="str">
        <f>IF($B778="","",$R$4)</f>
        <v/>
      </c>
      <c r="D778" s="14" t="str">
        <f t="shared" ref="D778:K778" si="782">IF($B778&gt;"",IF(ISERROR(SEARCH($B778,S$4))," ",MID(S$4,FIND("%курс ",S$4,FIND($B778,S$4))+6,7)&amp;"
("&amp;MID(S$4,FIND("ауд.",S$4,FIND($B778,S$4))+4,FIND("№",S$4,FIND("ауд.",S$4,FIND($B778,S$4)))-(FIND("ауд.",S$4,FIND($B778,S$4))+4))&amp;")"),"")</f>
        <v/>
      </c>
      <c r="E778" s="14" t="str">
        <f t="shared" si="782"/>
        <v/>
      </c>
      <c r="F778" s="14" t="str">
        <f t="shared" si="782"/>
        <v/>
      </c>
      <c r="G778" s="14" t="str">
        <f t="shared" si="782"/>
        <v/>
      </c>
      <c r="H778" s="14" t="str">
        <f t="shared" si="782"/>
        <v/>
      </c>
      <c r="I778" s="14" t="str">
        <f t="shared" si="782"/>
        <v/>
      </c>
      <c r="J778" s="14" t="str">
        <f t="shared" si="782"/>
        <v/>
      </c>
      <c r="K778" s="14" t="str">
        <f t="shared" si="782"/>
        <v/>
      </c>
      <c r="L778" s="14"/>
      <c r="M778" s="17"/>
      <c r="O778" s="16"/>
      <c r="P778" s="16"/>
      <c r="R778" s="30"/>
      <c r="S778" s="30"/>
      <c r="T778" s="30"/>
      <c r="U778" s="30"/>
      <c r="V778" s="30"/>
      <c r="W778" s="30"/>
      <c r="X778" s="30"/>
      <c r="Y778" s="30"/>
      <c r="Z778" s="30"/>
      <c r="AA778" s="30"/>
      <c r="AB778" s="30"/>
      <c r="AD778" s="31" t="str">
        <f t="shared" si="780"/>
        <v/>
      </c>
      <c r="AE778" s="31" t="str">
        <f t="shared" si="780"/>
        <v/>
      </c>
      <c r="AF778" s="31" t="str">
        <f t="shared" si="780"/>
        <v/>
      </c>
      <c r="AG778" s="31" t="str">
        <f t="shared" si="780"/>
        <v/>
      </c>
      <c r="AH778" s="31" t="str">
        <f t="shared" si="780"/>
        <v/>
      </c>
      <c r="AI778" s="31" t="str">
        <f t="shared" si="780"/>
        <v/>
      </c>
      <c r="AJ778" s="31" t="str">
        <f t="shared" si="780"/>
        <v/>
      </c>
      <c r="AK778" s="31" t="e">
        <f>IF(#REF!=" ","",IF(#REF!="","",CONCATENATE($C778," ",#REF!," ",MID(#REF!,10,5))))</f>
        <v>#REF!</v>
      </c>
      <c r="AL778" s="31" t="str">
        <f t="shared" si="776"/>
        <v/>
      </c>
      <c r="AM778" s="31" t="str">
        <f t="shared" si="776"/>
        <v/>
      </c>
      <c r="AN778" s="32" t="e">
        <f t="shared" si="774"/>
        <v>#VALUE!</v>
      </c>
      <c r="AO778" s="32" t="str">
        <f t="shared" si="751"/>
        <v/>
      </c>
      <c r="AP778" s="32" t="str">
        <f t="shared" si="751"/>
        <v/>
      </c>
      <c r="AQ778" s="32" t="str">
        <f t="shared" si="751"/>
        <v/>
      </c>
      <c r="AR778" s="32" t="str">
        <f t="shared" si="751"/>
        <v/>
      </c>
      <c r="AS778" s="32" t="str">
        <f t="shared" si="751"/>
        <v/>
      </c>
      <c r="AT778" s="32" t="str">
        <f t="shared" si="748"/>
        <v/>
      </c>
      <c r="AU778" s="32" t="str">
        <f t="shared" si="748"/>
        <v/>
      </c>
      <c r="AV778" s="32" t="e">
        <f t="shared" si="748"/>
        <v>#REF!</v>
      </c>
      <c r="AW778" s="32" t="str">
        <f t="shared" si="748"/>
        <v/>
      </c>
      <c r="AX778" s="32" t="str">
        <f t="shared" si="748"/>
        <v/>
      </c>
      <c r="AZ778" s="17" t="str">
        <f t="shared" si="752"/>
        <v/>
      </c>
      <c r="BA778" s="17" t="str">
        <f t="shared" si="752"/>
        <v/>
      </c>
      <c r="BB778" s="17" t="str">
        <f t="shared" si="752"/>
        <v/>
      </c>
      <c r="BC778" s="17" t="str">
        <f t="shared" si="752"/>
        <v/>
      </c>
      <c r="BD778" s="17" t="str">
        <f t="shared" si="752"/>
        <v/>
      </c>
      <c r="BE778" s="17" t="str">
        <f t="shared" si="749"/>
        <v/>
      </c>
      <c r="BF778" s="17" t="str">
        <f t="shared" si="749"/>
        <v/>
      </c>
      <c r="BG778" s="17" t="e">
        <f t="shared" si="749"/>
        <v>#REF!</v>
      </c>
      <c r="BH778" s="17" t="str">
        <f t="shared" si="749"/>
        <v/>
      </c>
      <c r="BI778" s="17" t="str">
        <f t="shared" si="749"/>
        <v/>
      </c>
    </row>
    <row r="779" spans="1:61" s="13" customFormat="1" ht="23.25" customHeight="1" x14ac:dyDescent="0.2">
      <c r="A779" s="1">
        <f ca="1">IF(COUNTIF($D779:$L779," ")=10,"",IF(VLOOKUP(MAX($A$1:A778),$A$1:C778,3,FALSE)=0,"",MAX($A$1:A778)+1))</f>
        <v>779</v>
      </c>
      <c r="B779" s="13" t="str">
        <f>$B775</f>
        <v/>
      </c>
      <c r="C779" s="2" t="str">
        <f>IF($B779="","",$R$5)</f>
        <v/>
      </c>
      <c r="D779" s="23" t="str">
        <f t="shared" ref="D779:K779" si="783">IF($B779&gt;"",IF(ISERROR(SEARCH($B779,S$5))," ",MID(S$5,FIND("%курс ",S$5,FIND($B779,S$5))+6,7)&amp;"
("&amp;MID(S$5,FIND("ауд.",S$5,FIND($B779,S$5))+4,FIND("№",S$5,FIND("ауд.",S$5,FIND($B779,S$5)))-(FIND("ауд.",S$5,FIND($B779,S$5))+4))&amp;")"),"")</f>
        <v/>
      </c>
      <c r="E779" s="23" t="str">
        <f t="shared" si="783"/>
        <v/>
      </c>
      <c r="F779" s="23" t="str">
        <f t="shared" si="783"/>
        <v/>
      </c>
      <c r="G779" s="23" t="str">
        <f t="shared" si="783"/>
        <v/>
      </c>
      <c r="H779" s="23" t="str">
        <f t="shared" si="783"/>
        <v/>
      </c>
      <c r="I779" s="23" t="str">
        <f t="shared" si="783"/>
        <v/>
      </c>
      <c r="J779" s="23" t="str">
        <f t="shared" si="783"/>
        <v/>
      </c>
      <c r="K779" s="23" t="str">
        <f t="shared" si="783"/>
        <v/>
      </c>
      <c r="L779" s="23"/>
      <c r="M779" s="25"/>
      <c r="O779" s="16"/>
      <c r="P779" s="16"/>
      <c r="R779" s="30"/>
      <c r="S779" s="30"/>
      <c r="T779" s="30"/>
      <c r="U779" s="30"/>
      <c r="V779" s="30"/>
      <c r="W779" s="30"/>
      <c r="X779" s="30"/>
      <c r="Y779" s="30"/>
      <c r="Z779" s="30"/>
      <c r="AA779" s="30"/>
      <c r="AB779" s="30"/>
      <c r="AD779" s="31" t="str">
        <f t="shared" si="780"/>
        <v/>
      </c>
      <c r="AE779" s="31" t="str">
        <f t="shared" si="780"/>
        <v/>
      </c>
      <c r="AF779" s="31" t="str">
        <f t="shared" si="780"/>
        <v/>
      </c>
      <c r="AG779" s="31" t="str">
        <f t="shared" si="780"/>
        <v/>
      </c>
      <c r="AH779" s="31" t="str">
        <f t="shared" si="780"/>
        <v/>
      </c>
      <c r="AI779" s="31" t="str">
        <f t="shared" si="780"/>
        <v/>
      </c>
      <c r="AJ779" s="31" t="str">
        <f t="shared" si="780"/>
        <v/>
      </c>
      <c r="AK779" s="31" t="e">
        <f>IF(#REF!=" ","",IF(#REF!="","",CONCATENATE($C779," ",#REF!," ",MID(#REF!,10,5))))</f>
        <v>#REF!</v>
      </c>
      <c r="AL779" s="31" t="str">
        <f t="shared" si="776"/>
        <v/>
      </c>
      <c r="AM779" s="31" t="str">
        <f t="shared" si="776"/>
        <v/>
      </c>
      <c r="AN779" s="32" t="e">
        <f t="shared" si="774"/>
        <v>#VALUE!</v>
      </c>
      <c r="AO779" s="32" t="str">
        <f t="shared" si="751"/>
        <v/>
      </c>
      <c r="AP779" s="32" t="str">
        <f t="shared" si="751"/>
        <v/>
      </c>
      <c r="AQ779" s="32" t="str">
        <f t="shared" si="751"/>
        <v/>
      </c>
      <c r="AR779" s="32" t="str">
        <f t="shared" si="751"/>
        <v/>
      </c>
      <c r="AS779" s="32" t="str">
        <f t="shared" si="751"/>
        <v/>
      </c>
      <c r="AT779" s="32" t="str">
        <f t="shared" si="748"/>
        <v/>
      </c>
      <c r="AU779" s="32" t="str">
        <f t="shared" si="748"/>
        <v/>
      </c>
      <c r="AV779" s="32" t="e">
        <f t="shared" si="748"/>
        <v>#REF!</v>
      </c>
      <c r="AW779" s="32" t="str">
        <f t="shared" si="748"/>
        <v/>
      </c>
      <c r="AX779" s="32" t="str">
        <f t="shared" si="748"/>
        <v/>
      </c>
      <c r="AZ779" s="17" t="str">
        <f t="shared" si="752"/>
        <v/>
      </c>
      <c r="BA779" s="17" t="str">
        <f t="shared" si="752"/>
        <v/>
      </c>
      <c r="BB779" s="17" t="str">
        <f t="shared" si="752"/>
        <v/>
      </c>
      <c r="BC779" s="17" t="str">
        <f t="shared" si="752"/>
        <v/>
      </c>
      <c r="BD779" s="17" t="str">
        <f t="shared" si="752"/>
        <v/>
      </c>
      <c r="BE779" s="17" t="str">
        <f t="shared" si="749"/>
        <v/>
      </c>
      <c r="BF779" s="17" t="str">
        <f t="shared" si="749"/>
        <v/>
      </c>
      <c r="BG779" s="17" t="e">
        <f t="shared" si="749"/>
        <v>#REF!</v>
      </c>
      <c r="BH779" s="17" t="str">
        <f t="shared" si="749"/>
        <v/>
      </c>
      <c r="BI779" s="17" t="str">
        <f t="shared" si="749"/>
        <v/>
      </c>
    </row>
    <row r="780" spans="1:61" s="13" customFormat="1" ht="23.25" customHeight="1" x14ac:dyDescent="0.2">
      <c r="A780" s="1">
        <f ca="1">IF(COUNTIF($D780:$L780," ")=10,"",IF(VLOOKUP(MAX($A$1:A779),$A$1:C779,3,FALSE)=0,"",MAX($A$1:A779)+1))</f>
        <v>780</v>
      </c>
      <c r="B780" s="13" t="str">
        <f>$B775</f>
        <v/>
      </c>
      <c r="C780" s="2" t="str">
        <f>IF($B780="","",$R$6)</f>
        <v/>
      </c>
      <c r="D780" s="23" t="str">
        <f t="shared" ref="D780:K780" si="784">IF($B780&gt;"",IF(ISERROR(SEARCH($B780,S$6))," ",MID(S$6,FIND("%курс ",S$6,FIND($B780,S$6))+6,7)&amp;"
("&amp;MID(S$6,FIND("ауд.",S$6,FIND($B780,S$6))+4,FIND("№",S$6,FIND("ауд.",S$6,FIND($B780,S$6)))-(FIND("ауд.",S$6,FIND($B780,S$6))+4))&amp;")"),"")</f>
        <v/>
      </c>
      <c r="E780" s="23" t="str">
        <f t="shared" si="784"/>
        <v/>
      </c>
      <c r="F780" s="23" t="str">
        <f t="shared" si="784"/>
        <v/>
      </c>
      <c r="G780" s="23" t="str">
        <f t="shared" si="784"/>
        <v/>
      </c>
      <c r="H780" s="23" t="str">
        <f t="shared" si="784"/>
        <v/>
      </c>
      <c r="I780" s="23" t="str">
        <f t="shared" si="784"/>
        <v/>
      </c>
      <c r="J780" s="23" t="str">
        <f t="shared" si="784"/>
        <v/>
      </c>
      <c r="K780" s="23" t="str">
        <f t="shared" si="784"/>
        <v/>
      </c>
      <c r="L780" s="23"/>
      <c r="M780" s="25"/>
      <c r="O780" s="16"/>
      <c r="P780" s="16"/>
      <c r="R780" s="30"/>
      <c r="S780" s="30"/>
      <c r="T780" s="30"/>
      <c r="U780" s="30"/>
      <c r="V780" s="30"/>
      <c r="W780" s="30"/>
      <c r="X780" s="30"/>
      <c r="Y780" s="30"/>
      <c r="Z780" s="30"/>
      <c r="AA780" s="30"/>
      <c r="AB780" s="30"/>
      <c r="AD780" s="31" t="str">
        <f t="shared" si="780"/>
        <v/>
      </c>
      <c r="AE780" s="31" t="str">
        <f t="shared" si="780"/>
        <v/>
      </c>
      <c r="AF780" s="31" t="str">
        <f t="shared" si="780"/>
        <v/>
      </c>
      <c r="AG780" s="31" t="str">
        <f t="shared" si="780"/>
        <v/>
      </c>
      <c r="AH780" s="31" t="str">
        <f t="shared" si="780"/>
        <v/>
      </c>
      <c r="AI780" s="31" t="str">
        <f t="shared" si="780"/>
        <v/>
      </c>
      <c r="AJ780" s="31" t="str">
        <f t="shared" si="780"/>
        <v/>
      </c>
      <c r="AK780" s="31" t="e">
        <f>IF(#REF!=" ","",IF(#REF!="","",CONCATENATE($C780," ",#REF!," ",MID(#REF!,10,5))))</f>
        <v>#REF!</v>
      </c>
      <c r="AL780" s="31" t="str">
        <f t="shared" si="776"/>
        <v/>
      </c>
      <c r="AM780" s="31" t="str">
        <f t="shared" si="776"/>
        <v/>
      </c>
      <c r="AN780" s="32" t="e">
        <f t="shared" si="774"/>
        <v>#VALUE!</v>
      </c>
      <c r="AO780" s="32" t="str">
        <f t="shared" si="751"/>
        <v/>
      </c>
      <c r="AP780" s="32" t="str">
        <f t="shared" si="751"/>
        <v/>
      </c>
      <c r="AQ780" s="32" t="str">
        <f t="shared" si="751"/>
        <v/>
      </c>
      <c r="AR780" s="32" t="str">
        <f t="shared" si="751"/>
        <v/>
      </c>
      <c r="AS780" s="32" t="str">
        <f t="shared" si="751"/>
        <v/>
      </c>
      <c r="AT780" s="32" t="str">
        <f t="shared" si="748"/>
        <v/>
      </c>
      <c r="AU780" s="32" t="str">
        <f t="shared" si="748"/>
        <v/>
      </c>
      <c r="AV780" s="32" t="e">
        <f t="shared" si="748"/>
        <v>#REF!</v>
      </c>
      <c r="AW780" s="32" t="str">
        <f t="shared" si="748"/>
        <v/>
      </c>
      <c r="AX780" s="32" t="str">
        <f t="shared" si="748"/>
        <v/>
      </c>
      <c r="AZ780" s="17" t="str">
        <f t="shared" si="752"/>
        <v/>
      </c>
      <c r="BA780" s="17" t="str">
        <f t="shared" si="752"/>
        <v/>
      </c>
      <c r="BB780" s="17" t="str">
        <f t="shared" si="752"/>
        <v/>
      </c>
      <c r="BC780" s="17" t="str">
        <f t="shared" si="752"/>
        <v/>
      </c>
      <c r="BD780" s="17" t="str">
        <f t="shared" si="752"/>
        <v/>
      </c>
      <c r="BE780" s="17" t="str">
        <f t="shared" si="749"/>
        <v/>
      </c>
      <c r="BF780" s="17" t="str">
        <f t="shared" si="749"/>
        <v/>
      </c>
      <c r="BG780" s="17" t="e">
        <f t="shared" si="749"/>
        <v>#REF!</v>
      </c>
      <c r="BH780" s="17" t="str">
        <f t="shared" si="749"/>
        <v/>
      </c>
      <c r="BI780" s="17" t="str">
        <f t="shared" si="749"/>
        <v/>
      </c>
    </row>
    <row r="781" spans="1:61" s="13" customFormat="1" ht="23.25" customHeight="1" x14ac:dyDescent="0.2">
      <c r="A781" s="1">
        <f ca="1">IF(COUNTIF($D781:$L781," ")=10,"",IF(VLOOKUP(MAX($A$1:A780),$A$1:C780,3,FALSE)=0,"",MAX($A$1:A780)+1))</f>
        <v>781</v>
      </c>
      <c r="B781" s="13" t="str">
        <f>$B775</f>
        <v/>
      </c>
      <c r="C781" s="2" t="str">
        <f>IF($B781="","",$R$7)</f>
        <v/>
      </c>
      <c r="D781" s="23" t="str">
        <f t="shared" ref="D781:K781" si="785">IF($B781&gt;"",IF(ISERROR(SEARCH($B781,S$7))," ",MID(S$7,FIND("%курс ",S$7,FIND($B781,S$7))+6,7)&amp;"
("&amp;MID(S$7,FIND("ауд.",S$7,FIND($B781,S$7))+4,FIND("№",S$7,FIND("ауд.",S$7,FIND($B781,S$7)))-(FIND("ауд.",S$7,FIND($B781,S$7))+4))&amp;")"),"")</f>
        <v/>
      </c>
      <c r="E781" s="23" t="str">
        <f t="shared" si="785"/>
        <v/>
      </c>
      <c r="F781" s="23" t="str">
        <f t="shared" si="785"/>
        <v/>
      </c>
      <c r="G781" s="23" t="str">
        <f t="shared" si="785"/>
        <v/>
      </c>
      <c r="H781" s="23" t="str">
        <f t="shared" si="785"/>
        <v/>
      </c>
      <c r="I781" s="23" t="str">
        <f t="shared" si="785"/>
        <v/>
      </c>
      <c r="J781" s="23" t="str">
        <f t="shared" si="785"/>
        <v/>
      </c>
      <c r="K781" s="23" t="str">
        <f t="shared" si="785"/>
        <v/>
      </c>
      <c r="L781" s="23"/>
      <c r="M781" s="25"/>
      <c r="O781" s="16"/>
      <c r="P781" s="16"/>
      <c r="R781" s="30"/>
      <c r="S781" s="30"/>
      <c r="T781" s="30"/>
      <c r="U781" s="30"/>
      <c r="V781" s="30"/>
      <c r="W781" s="30"/>
      <c r="X781" s="30"/>
      <c r="Y781" s="30"/>
      <c r="Z781" s="30"/>
      <c r="AA781" s="30"/>
      <c r="AB781" s="30"/>
      <c r="AD781" s="31" t="str">
        <f t="shared" si="780"/>
        <v/>
      </c>
      <c r="AE781" s="31" t="str">
        <f t="shared" si="780"/>
        <v/>
      </c>
      <c r="AF781" s="31" t="str">
        <f t="shared" si="780"/>
        <v/>
      </c>
      <c r="AG781" s="31" t="str">
        <f t="shared" si="780"/>
        <v/>
      </c>
      <c r="AH781" s="31" t="str">
        <f t="shared" si="780"/>
        <v/>
      </c>
      <c r="AI781" s="31" t="str">
        <f t="shared" si="780"/>
        <v/>
      </c>
      <c r="AJ781" s="31" t="str">
        <f t="shared" si="780"/>
        <v/>
      </c>
      <c r="AK781" s="31" t="e">
        <f>IF(#REF!=" ","",IF(#REF!="","",CONCATENATE($C781," ",#REF!," ",MID(#REF!,10,5))))</f>
        <v>#REF!</v>
      </c>
      <c r="AL781" s="31" t="str">
        <f t="shared" si="776"/>
        <v/>
      </c>
      <c r="AM781" s="31" t="str">
        <f t="shared" si="776"/>
        <v/>
      </c>
      <c r="AN781" s="32" t="e">
        <f t="shared" si="774"/>
        <v>#VALUE!</v>
      </c>
      <c r="AO781" s="32" t="str">
        <f t="shared" si="751"/>
        <v/>
      </c>
      <c r="AP781" s="32" t="str">
        <f t="shared" si="751"/>
        <v/>
      </c>
      <c r="AQ781" s="32" t="str">
        <f t="shared" si="751"/>
        <v/>
      </c>
      <c r="AR781" s="32" t="str">
        <f t="shared" si="751"/>
        <v/>
      </c>
      <c r="AS781" s="32" t="str">
        <f t="shared" si="751"/>
        <v/>
      </c>
      <c r="AT781" s="32" t="str">
        <f t="shared" si="748"/>
        <v/>
      </c>
      <c r="AU781" s="32" t="str">
        <f t="shared" si="748"/>
        <v/>
      </c>
      <c r="AV781" s="32" t="e">
        <f t="shared" si="748"/>
        <v>#REF!</v>
      </c>
      <c r="AW781" s="32" t="str">
        <f t="shared" si="748"/>
        <v/>
      </c>
      <c r="AX781" s="32" t="str">
        <f t="shared" si="748"/>
        <v/>
      </c>
      <c r="AZ781" s="17" t="str">
        <f t="shared" si="752"/>
        <v/>
      </c>
      <c r="BA781" s="17" t="str">
        <f t="shared" si="752"/>
        <v/>
      </c>
      <c r="BB781" s="17" t="str">
        <f t="shared" si="752"/>
        <v/>
      </c>
      <c r="BC781" s="17" t="str">
        <f t="shared" si="752"/>
        <v/>
      </c>
      <c r="BD781" s="17" t="str">
        <f t="shared" si="752"/>
        <v/>
      </c>
      <c r="BE781" s="17" t="str">
        <f t="shared" si="749"/>
        <v/>
      </c>
      <c r="BF781" s="17" t="str">
        <f t="shared" si="749"/>
        <v/>
      </c>
      <c r="BG781" s="17" t="e">
        <f t="shared" si="749"/>
        <v>#REF!</v>
      </c>
      <c r="BH781" s="17" t="str">
        <f t="shared" si="749"/>
        <v/>
      </c>
      <c r="BI781" s="17" t="str">
        <f t="shared" si="749"/>
        <v/>
      </c>
    </row>
    <row r="782" spans="1:61" s="13" customFormat="1" ht="23.25" customHeight="1" x14ac:dyDescent="0.2">
      <c r="A782" s="1">
        <f ca="1">IF(COUNTIF($D782:$L782," ")=10,"",IF(VLOOKUP(MAX($A$1:A781),$A$1:C781,3,FALSE)=0,"",MAX($A$1:A781)+1))</f>
        <v>782</v>
      </c>
      <c r="B782" s="13" t="str">
        <f>$B775</f>
        <v/>
      </c>
      <c r="C782" s="2" t="str">
        <f>IF($B782="","",$R$8)</f>
        <v/>
      </c>
      <c r="D782" s="23" t="str">
        <f t="shared" ref="D782:K782" si="786">IF($B782&gt;"",IF(ISERROR(SEARCH($B782,S$8))," ",MID(S$8,FIND("%курс ",S$8,FIND($B782,S$8))+6,7)&amp;"
("&amp;MID(S$8,FIND("ауд.",S$8,FIND($B782,S$8))+4,FIND("№",S$8,FIND("ауд.",S$8,FIND($B782,S$8)))-(FIND("ауд.",S$8,FIND($B782,S$8))+4))&amp;")"),"")</f>
        <v/>
      </c>
      <c r="E782" s="23" t="str">
        <f t="shared" si="786"/>
        <v/>
      </c>
      <c r="F782" s="23" t="str">
        <f t="shared" si="786"/>
        <v/>
      </c>
      <c r="G782" s="23" t="str">
        <f t="shared" si="786"/>
        <v/>
      </c>
      <c r="H782" s="23" t="str">
        <f t="shared" si="786"/>
        <v/>
      </c>
      <c r="I782" s="23" t="str">
        <f t="shared" si="786"/>
        <v/>
      </c>
      <c r="J782" s="23" t="str">
        <f t="shared" si="786"/>
        <v/>
      </c>
      <c r="K782" s="23" t="str">
        <f t="shared" si="786"/>
        <v/>
      </c>
      <c r="L782" s="23"/>
      <c r="M782" s="25"/>
      <c r="O782" s="16"/>
      <c r="P782" s="16"/>
      <c r="R782" s="30"/>
      <c r="S782" s="30"/>
      <c r="T782" s="30"/>
      <c r="U782" s="30"/>
      <c r="V782" s="30"/>
      <c r="W782" s="30"/>
      <c r="X782" s="30"/>
      <c r="Y782" s="30"/>
      <c r="Z782" s="30"/>
      <c r="AA782" s="30"/>
      <c r="AB782" s="30"/>
      <c r="AD782" s="31" t="str">
        <f t="shared" si="780"/>
        <v/>
      </c>
      <c r="AE782" s="31" t="str">
        <f t="shared" si="780"/>
        <v/>
      </c>
      <c r="AF782" s="31" t="str">
        <f t="shared" si="780"/>
        <v/>
      </c>
      <c r="AG782" s="31" t="str">
        <f t="shared" si="780"/>
        <v/>
      </c>
      <c r="AH782" s="31" t="str">
        <f t="shared" si="780"/>
        <v/>
      </c>
      <c r="AI782" s="31" t="str">
        <f t="shared" si="780"/>
        <v/>
      </c>
      <c r="AJ782" s="31" t="str">
        <f t="shared" si="780"/>
        <v/>
      </c>
      <c r="AK782" s="31" t="e">
        <f>IF(#REF!=" ","",IF(#REF!="","",CONCATENATE($C782," ",#REF!," ",MID(#REF!,10,5))))</f>
        <v>#REF!</v>
      </c>
      <c r="AL782" s="31" t="str">
        <f t="shared" si="776"/>
        <v/>
      </c>
      <c r="AM782" s="31" t="str">
        <f t="shared" si="776"/>
        <v/>
      </c>
      <c r="AN782" s="32" t="e">
        <f t="shared" si="774"/>
        <v>#VALUE!</v>
      </c>
      <c r="AO782" s="32" t="str">
        <f t="shared" si="751"/>
        <v/>
      </c>
      <c r="AP782" s="32" t="str">
        <f t="shared" si="751"/>
        <v/>
      </c>
      <c r="AQ782" s="32" t="str">
        <f t="shared" si="751"/>
        <v/>
      </c>
      <c r="AR782" s="32" t="str">
        <f t="shared" si="751"/>
        <v/>
      </c>
      <c r="AS782" s="32" t="str">
        <f t="shared" si="751"/>
        <v/>
      </c>
      <c r="AT782" s="32" t="str">
        <f t="shared" si="748"/>
        <v/>
      </c>
      <c r="AU782" s="32" t="str">
        <f t="shared" si="748"/>
        <v/>
      </c>
      <c r="AV782" s="32" t="e">
        <f t="shared" si="748"/>
        <v>#REF!</v>
      </c>
      <c r="AW782" s="32" t="str">
        <f t="shared" si="748"/>
        <v/>
      </c>
      <c r="AX782" s="32" t="str">
        <f t="shared" si="748"/>
        <v/>
      </c>
      <c r="AZ782" s="17" t="str">
        <f t="shared" si="752"/>
        <v/>
      </c>
      <c r="BA782" s="17" t="str">
        <f t="shared" si="752"/>
        <v/>
      </c>
      <c r="BB782" s="17" t="str">
        <f t="shared" si="752"/>
        <v/>
      </c>
      <c r="BC782" s="17" t="str">
        <f t="shared" si="752"/>
        <v/>
      </c>
      <c r="BD782" s="17" t="str">
        <f t="shared" si="752"/>
        <v/>
      </c>
      <c r="BE782" s="17" t="str">
        <f t="shared" si="749"/>
        <v/>
      </c>
      <c r="BF782" s="17" t="str">
        <f t="shared" si="749"/>
        <v/>
      </c>
      <c r="BG782" s="17" t="e">
        <f t="shared" si="749"/>
        <v>#REF!</v>
      </c>
      <c r="BH782" s="17" t="str">
        <f t="shared" si="749"/>
        <v/>
      </c>
      <c r="BI782" s="17" t="str">
        <f t="shared" si="749"/>
        <v/>
      </c>
    </row>
    <row r="783" spans="1:61" s="13" customFormat="1" ht="23.25" customHeight="1" x14ac:dyDescent="0.2">
      <c r="A783" s="1">
        <f ca="1">IF(COUNTIF($D783:$L783," ")=10,"",IF(VLOOKUP(MAX($A$1:A782),$A$1:C782,3,FALSE)=0,"",MAX($A$1:A782)+1))</f>
        <v>783</v>
      </c>
      <c r="C783" s="2"/>
      <c r="D783" s="23"/>
      <c r="E783" s="23"/>
      <c r="F783" s="23"/>
      <c r="G783" s="23"/>
      <c r="H783" s="23"/>
      <c r="I783" s="23"/>
      <c r="J783" s="23"/>
      <c r="K783" s="23"/>
      <c r="L783" s="23"/>
      <c r="M783" s="25"/>
      <c r="O783" s="16"/>
      <c r="P783" s="16"/>
      <c r="R783" s="30"/>
      <c r="S783" s="30"/>
      <c r="T783" s="30"/>
      <c r="U783" s="30"/>
      <c r="V783" s="30"/>
      <c r="W783" s="30"/>
      <c r="X783" s="30"/>
      <c r="Y783" s="30"/>
      <c r="Z783" s="30"/>
      <c r="AA783" s="30"/>
      <c r="AB783" s="30"/>
      <c r="AD783" s="31"/>
      <c r="AE783" s="31"/>
      <c r="AF783" s="31"/>
      <c r="AG783" s="31"/>
      <c r="AH783" s="31"/>
      <c r="AI783" s="31"/>
      <c r="AJ783" s="31"/>
      <c r="AK783" s="31"/>
      <c r="AL783" s="31"/>
      <c r="AM783" s="31"/>
      <c r="AN783" s="32" t="str">
        <f t="shared" si="774"/>
        <v/>
      </c>
      <c r="AO783" s="32" t="str">
        <f t="shared" si="751"/>
        <v/>
      </c>
      <c r="AP783" s="32" t="str">
        <f t="shared" si="751"/>
        <v/>
      </c>
      <c r="AQ783" s="32" t="str">
        <f t="shared" si="751"/>
        <v/>
      </c>
      <c r="AR783" s="32" t="str">
        <f t="shared" si="751"/>
        <v/>
      </c>
      <c r="AS783" s="32" t="str">
        <f t="shared" si="751"/>
        <v/>
      </c>
      <c r="AT783" s="32" t="str">
        <f t="shared" si="748"/>
        <v/>
      </c>
      <c r="AU783" s="32" t="str">
        <f t="shared" si="748"/>
        <v/>
      </c>
      <c r="AV783" s="32" t="str">
        <f t="shared" si="748"/>
        <v/>
      </c>
      <c r="AW783" s="32" t="str">
        <f t="shared" si="748"/>
        <v/>
      </c>
      <c r="AX783" s="32" t="str">
        <f t="shared" si="748"/>
        <v/>
      </c>
      <c r="AZ783" s="17" t="str">
        <f t="shared" si="752"/>
        <v/>
      </c>
      <c r="BA783" s="17" t="str">
        <f t="shared" si="752"/>
        <v/>
      </c>
      <c r="BB783" s="17" t="str">
        <f t="shared" si="752"/>
        <v/>
      </c>
      <c r="BC783" s="17" t="str">
        <f t="shared" si="752"/>
        <v/>
      </c>
      <c r="BD783" s="17" t="str">
        <f t="shared" si="752"/>
        <v/>
      </c>
      <c r="BE783" s="17" t="str">
        <f t="shared" si="749"/>
        <v/>
      </c>
      <c r="BF783" s="17" t="str">
        <f t="shared" si="749"/>
        <v/>
      </c>
      <c r="BG783" s="17" t="str">
        <f t="shared" si="749"/>
        <v/>
      </c>
      <c r="BH783" s="17" t="str">
        <f t="shared" si="749"/>
        <v/>
      </c>
      <c r="BI783" s="17" t="str">
        <f t="shared" si="749"/>
        <v/>
      </c>
    </row>
    <row r="784" spans="1:61" s="13" customFormat="1" ht="23.25" customHeight="1" x14ac:dyDescent="0.2">
      <c r="A784" s="1">
        <f ca="1">IF(COUNTIF($D785:$L791," ")=70,"",MAX($A$1:A783)+1)</f>
        <v>784</v>
      </c>
      <c r="B784" s="2" t="str">
        <f>IF($C784="","",$C784)</f>
        <v/>
      </c>
      <c r="C784" s="3" t="str">
        <f>IF(ISERROR(VLOOKUP((ROW()-1)/9+1,'[1]Преподавательский состав'!$A$2:$B$181,2,FALSE)),"",VLOOKUP((ROW()-1)/9+1,'[1]Преподавательский состав'!$A$2:$B$181,2,FALSE))</f>
        <v/>
      </c>
      <c r="D784" s="3" t="str">
        <f>IF($C784="","",T(" 8.00"))</f>
        <v/>
      </c>
      <c r="E784" s="3" t="str">
        <f>IF($C784="","",T(" 9.40"))</f>
        <v/>
      </c>
      <c r="F784" s="3" t="str">
        <f>IF($C784="","",T("11.50"))</f>
        <v/>
      </c>
      <c r="G784" s="3" t="str">
        <f>IF($C784="","",T(""))</f>
        <v/>
      </c>
      <c r="H784" s="3" t="str">
        <f>IF($C784="","",T("13.30"))</f>
        <v/>
      </c>
      <c r="I784" s="3" t="str">
        <f>IF($C784="","",T("15.10"))</f>
        <v/>
      </c>
      <c r="J784" s="3" t="str">
        <f>IF($C784="","",T("16.50"))</f>
        <v/>
      </c>
      <c r="K784" s="3" t="str">
        <f>IF($C784="","",T("16.50"))</f>
        <v/>
      </c>
      <c r="L784" s="3"/>
      <c r="M784" s="25"/>
      <c r="O784" s="16"/>
      <c r="P784" s="16"/>
      <c r="R784" s="30"/>
      <c r="S784" s="30"/>
      <c r="T784" s="30"/>
      <c r="U784" s="30"/>
      <c r="V784" s="30"/>
      <c r="W784" s="30"/>
      <c r="X784" s="30"/>
      <c r="Y784" s="30"/>
      <c r="Z784" s="30"/>
      <c r="AA784" s="30"/>
      <c r="AB784" s="30"/>
      <c r="AD784" s="31"/>
      <c r="AE784" s="31"/>
      <c r="AF784" s="31"/>
      <c r="AG784" s="31"/>
      <c r="AH784" s="31"/>
      <c r="AI784" s="31"/>
      <c r="AJ784" s="31"/>
      <c r="AK784" s="31"/>
      <c r="AL784" s="31"/>
      <c r="AM784" s="31"/>
      <c r="AN784" s="32" t="str">
        <f t="shared" si="774"/>
        <v/>
      </c>
      <c r="AO784" s="32" t="str">
        <f t="shared" si="751"/>
        <v/>
      </c>
      <c r="AP784" s="32" t="str">
        <f t="shared" si="751"/>
        <v/>
      </c>
      <c r="AQ784" s="32" t="str">
        <f t="shared" si="751"/>
        <v/>
      </c>
      <c r="AR784" s="32" t="str">
        <f t="shared" si="751"/>
        <v/>
      </c>
      <c r="AS784" s="32" t="str">
        <f t="shared" si="751"/>
        <v/>
      </c>
      <c r="AT784" s="32" t="str">
        <f t="shared" si="748"/>
        <v/>
      </c>
      <c r="AU784" s="32" t="str">
        <f t="shared" si="748"/>
        <v/>
      </c>
      <c r="AV784" s="32" t="str">
        <f t="shared" si="748"/>
        <v/>
      </c>
      <c r="AW784" s="32" t="str">
        <f t="shared" si="748"/>
        <v/>
      </c>
      <c r="AX784" s="32" t="str">
        <f t="shared" si="748"/>
        <v/>
      </c>
      <c r="AZ784" s="17" t="str">
        <f t="shared" si="752"/>
        <v/>
      </c>
      <c r="BA784" s="17" t="str">
        <f t="shared" si="752"/>
        <v/>
      </c>
      <c r="BB784" s="17" t="str">
        <f t="shared" si="752"/>
        <v/>
      </c>
      <c r="BC784" s="17" t="str">
        <f t="shared" si="752"/>
        <v/>
      </c>
      <c r="BD784" s="17" t="str">
        <f t="shared" si="752"/>
        <v/>
      </c>
      <c r="BE784" s="17" t="str">
        <f t="shared" si="749"/>
        <v/>
      </c>
      <c r="BF784" s="17" t="str">
        <f t="shared" si="749"/>
        <v/>
      </c>
      <c r="BG784" s="17" t="str">
        <f t="shared" si="749"/>
        <v/>
      </c>
      <c r="BH784" s="17" t="str">
        <f t="shared" si="749"/>
        <v/>
      </c>
      <c r="BI784" s="17" t="str">
        <f t="shared" si="749"/>
        <v/>
      </c>
    </row>
    <row r="785" spans="1:61" s="13" customFormat="1" ht="23.25" customHeight="1" x14ac:dyDescent="0.2">
      <c r="A785" s="1">
        <f ca="1">IF(COUNTIF($D785:$L785," ")=10,"",IF(VLOOKUP(MAX($A$1:A784),$A$1:C784,3,FALSE)=0,"",MAX($A$1:A784)+1))</f>
        <v>785</v>
      </c>
      <c r="B785" s="13" t="str">
        <f>$B784</f>
        <v/>
      </c>
      <c r="C785" s="2" t="str">
        <f>IF($B785="","",$R$2)</f>
        <v/>
      </c>
      <c r="D785" s="14" t="str">
        <f t="shared" ref="D785:K785" si="787">IF($B785&gt;"",IF(ISERROR(SEARCH($B785,S$2))," ",MID(S$2,FIND("%курс ",S$2,FIND($B785,S$2))+6,7)&amp;"
("&amp;MID(S$2,FIND("ауд.",S$2,FIND($B785,S$2))+4,FIND("№",S$2,FIND("ауд.",S$2,FIND($B785,S$2)))-(FIND("ауд.",S$2,FIND($B785,S$2))+4))&amp;")"),"")</f>
        <v/>
      </c>
      <c r="E785" s="14" t="str">
        <f t="shared" si="787"/>
        <v/>
      </c>
      <c r="F785" s="14" t="str">
        <f t="shared" si="787"/>
        <v/>
      </c>
      <c r="G785" s="14" t="str">
        <f t="shared" si="787"/>
        <v/>
      </c>
      <c r="H785" s="14" t="str">
        <f t="shared" si="787"/>
        <v/>
      </c>
      <c r="I785" s="14" t="str">
        <f t="shared" si="787"/>
        <v/>
      </c>
      <c r="J785" s="14" t="str">
        <f t="shared" si="787"/>
        <v/>
      </c>
      <c r="K785" s="14" t="str">
        <f t="shared" si="787"/>
        <v/>
      </c>
      <c r="L785" s="14"/>
      <c r="M785" s="25"/>
      <c r="O785" s="16"/>
      <c r="P785" s="16"/>
      <c r="R785" s="30"/>
      <c r="S785" s="30"/>
      <c r="T785" s="30"/>
      <c r="U785" s="30"/>
      <c r="V785" s="30"/>
      <c r="W785" s="30"/>
      <c r="X785" s="30"/>
      <c r="Y785" s="30"/>
      <c r="Z785" s="30"/>
      <c r="AA785" s="30"/>
      <c r="AB785" s="30"/>
      <c r="AD785" s="31" t="str">
        <f t="shared" ref="AD785:AJ791" si="788">IF(D785=" ","",IF(D785="","",CONCATENATE($C785," ",D$1," ",MID(D785,10,5))))</f>
        <v/>
      </c>
      <c r="AE785" s="31" t="str">
        <f t="shared" si="788"/>
        <v/>
      </c>
      <c r="AF785" s="31" t="str">
        <f t="shared" si="788"/>
        <v/>
      </c>
      <c r="AG785" s="31" t="str">
        <f t="shared" si="788"/>
        <v/>
      </c>
      <c r="AH785" s="31" t="str">
        <f t="shared" si="788"/>
        <v/>
      </c>
      <c r="AI785" s="31" t="str">
        <f t="shared" si="788"/>
        <v/>
      </c>
      <c r="AJ785" s="31" t="str">
        <f t="shared" si="788"/>
        <v/>
      </c>
      <c r="AK785" s="31" t="e">
        <f>IF(#REF!=" ","",IF(#REF!="","",CONCATENATE($C785," ",#REF!," ",MID(#REF!,10,5))))</f>
        <v>#REF!</v>
      </c>
      <c r="AL785" s="31" t="str">
        <f t="shared" si="776"/>
        <v/>
      </c>
      <c r="AM785" s="31" t="str">
        <f t="shared" si="776"/>
        <v/>
      </c>
      <c r="AN785" s="32" t="e">
        <f t="shared" si="774"/>
        <v>#VALUE!</v>
      </c>
      <c r="AO785" s="32" t="str">
        <f t="shared" si="751"/>
        <v/>
      </c>
      <c r="AP785" s="32" t="str">
        <f t="shared" si="751"/>
        <v/>
      </c>
      <c r="AQ785" s="32" t="str">
        <f t="shared" si="751"/>
        <v/>
      </c>
      <c r="AR785" s="32" t="str">
        <f t="shared" si="751"/>
        <v/>
      </c>
      <c r="AS785" s="32" t="str">
        <f t="shared" si="751"/>
        <v/>
      </c>
      <c r="AT785" s="32" t="str">
        <f t="shared" si="748"/>
        <v/>
      </c>
      <c r="AU785" s="32" t="str">
        <f t="shared" si="748"/>
        <v/>
      </c>
      <c r="AV785" s="32" t="e">
        <f t="shared" si="748"/>
        <v>#REF!</v>
      </c>
      <c r="AW785" s="32" t="str">
        <f t="shared" si="748"/>
        <v/>
      </c>
      <c r="AX785" s="32" t="str">
        <f t="shared" si="748"/>
        <v/>
      </c>
      <c r="AZ785" s="17" t="str">
        <f t="shared" si="752"/>
        <v/>
      </c>
      <c r="BA785" s="17" t="str">
        <f t="shared" si="752"/>
        <v/>
      </c>
      <c r="BB785" s="17" t="str">
        <f t="shared" si="752"/>
        <v/>
      </c>
      <c r="BC785" s="17" t="str">
        <f t="shared" si="752"/>
        <v/>
      </c>
      <c r="BD785" s="17" t="str">
        <f t="shared" si="752"/>
        <v/>
      </c>
      <c r="BE785" s="17" t="str">
        <f t="shared" si="749"/>
        <v/>
      </c>
      <c r="BF785" s="17" t="str">
        <f t="shared" si="749"/>
        <v/>
      </c>
      <c r="BG785" s="17" t="e">
        <f t="shared" si="749"/>
        <v>#REF!</v>
      </c>
      <c r="BH785" s="17" t="str">
        <f t="shared" si="749"/>
        <v/>
      </c>
      <c r="BI785" s="17" t="str">
        <f t="shared" si="749"/>
        <v/>
      </c>
    </row>
    <row r="786" spans="1:61" s="13" customFormat="1" ht="23.25" customHeight="1" x14ac:dyDescent="0.2">
      <c r="A786" s="1">
        <f ca="1">IF(COUNTIF($D786:$L786," ")=10,"",IF(VLOOKUP(MAX($A$1:A785),$A$1:C785,3,FALSE)=0,"",MAX($A$1:A785)+1))</f>
        <v>786</v>
      </c>
      <c r="B786" s="13" t="str">
        <f>$B784</f>
        <v/>
      </c>
      <c r="C786" s="2" t="str">
        <f>IF($B786="","",$R$3)</f>
        <v/>
      </c>
      <c r="D786" s="14" t="str">
        <f t="shared" ref="D786:K786" si="789">IF($B786&gt;"",IF(ISERROR(SEARCH($B786,S$3))," ",MID(S$3,FIND("%курс ",S$3,FIND($B786,S$3))+6,7)&amp;"
("&amp;MID(S$3,FIND("ауд.",S$3,FIND($B786,S$3))+4,FIND("№",S$3,FIND("ауд.",S$3,FIND($B786,S$3)))-(FIND("ауд.",S$3,FIND($B786,S$3))+4))&amp;")"),"")</f>
        <v/>
      </c>
      <c r="E786" s="14" t="str">
        <f t="shared" si="789"/>
        <v/>
      </c>
      <c r="F786" s="14" t="str">
        <f t="shared" si="789"/>
        <v/>
      </c>
      <c r="G786" s="14" t="str">
        <f t="shared" si="789"/>
        <v/>
      </c>
      <c r="H786" s="14" t="str">
        <f t="shared" si="789"/>
        <v/>
      </c>
      <c r="I786" s="14" t="str">
        <f t="shared" si="789"/>
        <v/>
      </c>
      <c r="J786" s="14" t="str">
        <f t="shared" si="789"/>
        <v/>
      </c>
      <c r="K786" s="14" t="str">
        <f t="shared" si="789"/>
        <v/>
      </c>
      <c r="L786" s="14"/>
      <c r="M786" s="17"/>
      <c r="O786" s="16"/>
      <c r="P786" s="16"/>
      <c r="R786" s="30"/>
      <c r="S786" s="30"/>
      <c r="T786" s="30"/>
      <c r="U786" s="30"/>
      <c r="V786" s="30"/>
      <c r="W786" s="30"/>
      <c r="X786" s="30"/>
      <c r="Y786" s="30"/>
      <c r="Z786" s="30"/>
      <c r="AA786" s="30"/>
      <c r="AB786" s="30"/>
      <c r="AD786" s="31" t="str">
        <f t="shared" si="788"/>
        <v/>
      </c>
      <c r="AE786" s="31" t="str">
        <f t="shared" si="788"/>
        <v/>
      </c>
      <c r="AF786" s="31" t="str">
        <f t="shared" si="788"/>
        <v/>
      </c>
      <c r="AG786" s="31" t="str">
        <f t="shared" si="788"/>
        <v/>
      </c>
      <c r="AH786" s="31" t="str">
        <f t="shared" si="788"/>
        <v/>
      </c>
      <c r="AI786" s="31" t="str">
        <f t="shared" si="788"/>
        <v/>
      </c>
      <c r="AJ786" s="31" t="str">
        <f t="shared" si="788"/>
        <v/>
      </c>
      <c r="AK786" s="31" t="e">
        <f>IF(#REF!=" ","",IF(#REF!="","",CONCATENATE($C786," ",#REF!," ",MID(#REF!,10,5))))</f>
        <v>#REF!</v>
      </c>
      <c r="AL786" s="31" t="str">
        <f t="shared" si="776"/>
        <v/>
      </c>
      <c r="AM786" s="31" t="str">
        <f t="shared" si="776"/>
        <v/>
      </c>
      <c r="AN786" s="32" t="e">
        <f t="shared" si="774"/>
        <v>#VALUE!</v>
      </c>
      <c r="AO786" s="32" t="str">
        <f t="shared" si="751"/>
        <v/>
      </c>
      <c r="AP786" s="32" t="str">
        <f t="shared" si="751"/>
        <v/>
      </c>
      <c r="AQ786" s="32" t="str">
        <f t="shared" si="751"/>
        <v/>
      </c>
      <c r="AR786" s="32" t="str">
        <f t="shared" si="751"/>
        <v/>
      </c>
      <c r="AS786" s="32" t="str">
        <f t="shared" si="751"/>
        <v/>
      </c>
      <c r="AT786" s="32" t="str">
        <f t="shared" si="748"/>
        <v/>
      </c>
      <c r="AU786" s="32" t="str">
        <f t="shared" si="748"/>
        <v/>
      </c>
      <c r="AV786" s="32" t="e">
        <f t="shared" si="748"/>
        <v>#REF!</v>
      </c>
      <c r="AW786" s="32" t="str">
        <f t="shared" si="748"/>
        <v/>
      </c>
      <c r="AX786" s="32" t="str">
        <f t="shared" si="748"/>
        <v/>
      </c>
      <c r="AZ786" s="17" t="str">
        <f t="shared" si="752"/>
        <v/>
      </c>
      <c r="BA786" s="17" t="str">
        <f t="shared" si="752"/>
        <v/>
      </c>
      <c r="BB786" s="17" t="str">
        <f t="shared" si="752"/>
        <v/>
      </c>
      <c r="BC786" s="17" t="str">
        <f t="shared" si="752"/>
        <v/>
      </c>
      <c r="BD786" s="17" t="str">
        <f t="shared" si="752"/>
        <v/>
      </c>
      <c r="BE786" s="17" t="str">
        <f t="shared" si="749"/>
        <v/>
      </c>
      <c r="BF786" s="17" t="str">
        <f t="shared" si="749"/>
        <v/>
      </c>
      <c r="BG786" s="17" t="e">
        <f t="shared" si="749"/>
        <v>#REF!</v>
      </c>
      <c r="BH786" s="17" t="str">
        <f t="shared" si="749"/>
        <v/>
      </c>
      <c r="BI786" s="17" t="str">
        <f t="shared" si="749"/>
        <v/>
      </c>
    </row>
    <row r="787" spans="1:61" s="13" customFormat="1" ht="23.25" customHeight="1" x14ac:dyDescent="0.2">
      <c r="A787" s="1">
        <f ca="1">IF(COUNTIF($D787:$L787," ")=10,"",IF(VLOOKUP(MAX($A$1:A786),$A$1:C786,3,FALSE)=0,"",MAX($A$1:A786)+1))</f>
        <v>787</v>
      </c>
      <c r="B787" s="13" t="str">
        <f>$B784</f>
        <v/>
      </c>
      <c r="C787" s="2" t="str">
        <f>IF($B787="","",$R$4)</f>
        <v/>
      </c>
      <c r="D787" s="14" t="str">
        <f t="shared" ref="D787:K787" si="790">IF($B787&gt;"",IF(ISERROR(SEARCH($B787,S$4))," ",MID(S$4,FIND("%курс ",S$4,FIND($B787,S$4))+6,7)&amp;"
("&amp;MID(S$4,FIND("ауд.",S$4,FIND($B787,S$4))+4,FIND("№",S$4,FIND("ауд.",S$4,FIND($B787,S$4)))-(FIND("ауд.",S$4,FIND($B787,S$4))+4))&amp;")"),"")</f>
        <v/>
      </c>
      <c r="E787" s="14" t="str">
        <f t="shared" si="790"/>
        <v/>
      </c>
      <c r="F787" s="14" t="str">
        <f t="shared" si="790"/>
        <v/>
      </c>
      <c r="G787" s="14" t="str">
        <f t="shared" si="790"/>
        <v/>
      </c>
      <c r="H787" s="14" t="str">
        <f t="shared" si="790"/>
        <v/>
      </c>
      <c r="I787" s="14" t="str">
        <f t="shared" si="790"/>
        <v/>
      </c>
      <c r="J787" s="14" t="str">
        <f t="shared" si="790"/>
        <v/>
      </c>
      <c r="K787" s="14" t="str">
        <f t="shared" si="790"/>
        <v/>
      </c>
      <c r="L787" s="14"/>
      <c r="M787" s="25"/>
      <c r="O787" s="16"/>
      <c r="P787" s="16"/>
      <c r="R787" s="30"/>
      <c r="S787" s="30"/>
      <c r="T787" s="30"/>
      <c r="U787" s="30"/>
      <c r="V787" s="30"/>
      <c r="W787" s="30"/>
      <c r="X787" s="30"/>
      <c r="Y787" s="30"/>
      <c r="Z787" s="30"/>
      <c r="AA787" s="30"/>
      <c r="AB787" s="30"/>
      <c r="AD787" s="31" t="str">
        <f t="shared" si="788"/>
        <v/>
      </c>
      <c r="AE787" s="31" t="str">
        <f t="shared" si="788"/>
        <v/>
      </c>
      <c r="AF787" s="31" t="str">
        <f t="shared" si="788"/>
        <v/>
      </c>
      <c r="AG787" s="31" t="str">
        <f t="shared" si="788"/>
        <v/>
      </c>
      <c r="AH787" s="31" t="str">
        <f t="shared" si="788"/>
        <v/>
      </c>
      <c r="AI787" s="31" t="str">
        <f t="shared" si="788"/>
        <v/>
      </c>
      <c r="AJ787" s="31" t="str">
        <f t="shared" si="788"/>
        <v/>
      </c>
      <c r="AK787" s="31" t="e">
        <f>IF(#REF!=" ","",IF(#REF!="","",CONCATENATE($C787," ",#REF!," ",MID(#REF!,10,5))))</f>
        <v>#REF!</v>
      </c>
      <c r="AL787" s="31" t="str">
        <f t="shared" si="776"/>
        <v/>
      </c>
      <c r="AM787" s="31" t="str">
        <f t="shared" si="776"/>
        <v/>
      </c>
      <c r="AN787" s="32" t="e">
        <f t="shared" si="774"/>
        <v>#VALUE!</v>
      </c>
      <c r="AO787" s="32" t="str">
        <f t="shared" si="751"/>
        <v/>
      </c>
      <c r="AP787" s="32" t="str">
        <f t="shared" si="751"/>
        <v/>
      </c>
      <c r="AQ787" s="32" t="str">
        <f t="shared" si="751"/>
        <v/>
      </c>
      <c r="AR787" s="32" t="str">
        <f t="shared" si="751"/>
        <v/>
      </c>
      <c r="AS787" s="32" t="str">
        <f t="shared" si="751"/>
        <v/>
      </c>
      <c r="AT787" s="32" t="str">
        <f t="shared" si="748"/>
        <v/>
      </c>
      <c r="AU787" s="32" t="str">
        <f t="shared" si="748"/>
        <v/>
      </c>
      <c r="AV787" s="32" t="e">
        <f t="shared" si="748"/>
        <v>#REF!</v>
      </c>
      <c r="AW787" s="32" t="str">
        <f t="shared" si="748"/>
        <v/>
      </c>
      <c r="AX787" s="32" t="str">
        <f t="shared" si="748"/>
        <v/>
      </c>
      <c r="AZ787" s="17" t="str">
        <f t="shared" si="752"/>
        <v/>
      </c>
      <c r="BA787" s="17" t="str">
        <f t="shared" si="752"/>
        <v/>
      </c>
      <c r="BB787" s="17" t="str">
        <f t="shared" si="752"/>
        <v/>
      </c>
      <c r="BC787" s="17" t="str">
        <f t="shared" si="752"/>
        <v/>
      </c>
      <c r="BD787" s="17" t="str">
        <f t="shared" si="752"/>
        <v/>
      </c>
      <c r="BE787" s="17" t="str">
        <f t="shared" si="749"/>
        <v/>
      </c>
      <c r="BF787" s="17" t="str">
        <f t="shared" si="749"/>
        <v/>
      </c>
      <c r="BG787" s="17" t="e">
        <f t="shared" si="749"/>
        <v>#REF!</v>
      </c>
      <c r="BH787" s="17" t="str">
        <f t="shared" si="749"/>
        <v/>
      </c>
      <c r="BI787" s="17" t="str">
        <f t="shared" si="749"/>
        <v/>
      </c>
    </row>
    <row r="788" spans="1:61" s="13" customFormat="1" ht="23.25" customHeight="1" x14ac:dyDescent="0.2">
      <c r="A788" s="1">
        <f ca="1">IF(COUNTIF($D788:$L788," ")=10,"",IF(VLOOKUP(MAX($A$1:A787),$A$1:C787,3,FALSE)=0,"",MAX($A$1:A787)+1))</f>
        <v>788</v>
      </c>
      <c r="B788" s="13" t="str">
        <f>$B784</f>
        <v/>
      </c>
      <c r="C788" s="2" t="str">
        <f>IF($B788="","",$R$5)</f>
        <v/>
      </c>
      <c r="D788" s="23" t="str">
        <f t="shared" ref="D788:K788" si="791">IF($B788&gt;"",IF(ISERROR(SEARCH($B788,S$5))," ",MID(S$5,FIND("%курс ",S$5,FIND($B788,S$5))+6,7)&amp;"
("&amp;MID(S$5,FIND("ауд.",S$5,FIND($B788,S$5))+4,FIND("№",S$5,FIND("ауд.",S$5,FIND($B788,S$5)))-(FIND("ауд.",S$5,FIND($B788,S$5))+4))&amp;")"),"")</f>
        <v/>
      </c>
      <c r="E788" s="23" t="str">
        <f t="shared" si="791"/>
        <v/>
      </c>
      <c r="F788" s="23" t="str">
        <f t="shared" si="791"/>
        <v/>
      </c>
      <c r="G788" s="23" t="str">
        <f t="shared" si="791"/>
        <v/>
      </c>
      <c r="H788" s="23" t="str">
        <f t="shared" si="791"/>
        <v/>
      </c>
      <c r="I788" s="23" t="str">
        <f t="shared" si="791"/>
        <v/>
      </c>
      <c r="J788" s="23" t="str">
        <f t="shared" si="791"/>
        <v/>
      </c>
      <c r="K788" s="23" t="str">
        <f t="shared" si="791"/>
        <v/>
      </c>
      <c r="L788" s="23"/>
      <c r="M788" s="25"/>
      <c r="O788" s="16"/>
      <c r="P788" s="16"/>
      <c r="R788" s="30"/>
      <c r="S788" s="30"/>
      <c r="T788" s="30"/>
      <c r="U788" s="30"/>
      <c r="V788" s="30"/>
      <c r="W788" s="30"/>
      <c r="X788" s="30"/>
      <c r="Y788" s="30"/>
      <c r="Z788" s="30"/>
      <c r="AA788" s="30"/>
      <c r="AB788" s="30"/>
      <c r="AD788" s="31" t="str">
        <f t="shared" si="788"/>
        <v/>
      </c>
      <c r="AE788" s="31" t="str">
        <f t="shared" si="788"/>
        <v/>
      </c>
      <c r="AF788" s="31" t="str">
        <f t="shared" si="788"/>
        <v/>
      </c>
      <c r="AG788" s="31" t="str">
        <f t="shared" si="788"/>
        <v/>
      </c>
      <c r="AH788" s="31" t="str">
        <f t="shared" si="788"/>
        <v/>
      </c>
      <c r="AI788" s="31" t="str">
        <f t="shared" si="788"/>
        <v/>
      </c>
      <c r="AJ788" s="31" t="str">
        <f t="shared" si="788"/>
        <v/>
      </c>
      <c r="AK788" s="31" t="e">
        <f>IF(#REF!=" ","",IF(#REF!="","",CONCATENATE($C788," ",#REF!," ",MID(#REF!,10,5))))</f>
        <v>#REF!</v>
      </c>
      <c r="AL788" s="31" t="str">
        <f t="shared" si="776"/>
        <v/>
      </c>
      <c r="AM788" s="31" t="str">
        <f t="shared" si="776"/>
        <v/>
      </c>
      <c r="AN788" s="32" t="e">
        <f t="shared" si="774"/>
        <v>#VALUE!</v>
      </c>
      <c r="AO788" s="32" t="str">
        <f t="shared" si="751"/>
        <v/>
      </c>
      <c r="AP788" s="32" t="str">
        <f t="shared" si="751"/>
        <v/>
      </c>
      <c r="AQ788" s="32" t="str">
        <f t="shared" si="751"/>
        <v/>
      </c>
      <c r="AR788" s="32" t="str">
        <f t="shared" si="751"/>
        <v/>
      </c>
      <c r="AS788" s="32" t="str">
        <f t="shared" si="751"/>
        <v/>
      </c>
      <c r="AT788" s="32" t="str">
        <f t="shared" si="748"/>
        <v/>
      </c>
      <c r="AU788" s="32" t="str">
        <f t="shared" si="748"/>
        <v/>
      </c>
      <c r="AV788" s="32" t="e">
        <f t="shared" si="748"/>
        <v>#REF!</v>
      </c>
      <c r="AW788" s="32" t="str">
        <f t="shared" si="748"/>
        <v/>
      </c>
      <c r="AX788" s="32" t="str">
        <f t="shared" si="748"/>
        <v/>
      </c>
      <c r="AZ788" s="17" t="str">
        <f t="shared" si="752"/>
        <v/>
      </c>
      <c r="BA788" s="17" t="str">
        <f t="shared" si="752"/>
        <v/>
      </c>
      <c r="BB788" s="17" t="str">
        <f t="shared" si="752"/>
        <v/>
      </c>
      <c r="BC788" s="17" t="str">
        <f t="shared" si="752"/>
        <v/>
      </c>
      <c r="BD788" s="17" t="str">
        <f t="shared" si="752"/>
        <v/>
      </c>
      <c r="BE788" s="17" t="str">
        <f t="shared" si="749"/>
        <v/>
      </c>
      <c r="BF788" s="17" t="str">
        <f t="shared" si="749"/>
        <v/>
      </c>
      <c r="BG788" s="17" t="e">
        <f t="shared" si="749"/>
        <v>#REF!</v>
      </c>
      <c r="BH788" s="17" t="str">
        <f t="shared" si="749"/>
        <v/>
      </c>
      <c r="BI788" s="17" t="str">
        <f t="shared" si="749"/>
        <v/>
      </c>
    </row>
    <row r="789" spans="1:61" s="13" customFormat="1" ht="23.25" customHeight="1" x14ac:dyDescent="0.2">
      <c r="A789" s="1">
        <f ca="1">IF(COUNTIF($D789:$L789," ")=10,"",IF(VLOOKUP(MAX($A$1:A788),$A$1:C788,3,FALSE)=0,"",MAX($A$1:A788)+1))</f>
        <v>789</v>
      </c>
      <c r="B789" s="13" t="str">
        <f>$B784</f>
        <v/>
      </c>
      <c r="C789" s="2" t="str">
        <f>IF($B789="","",$R$6)</f>
        <v/>
      </c>
      <c r="D789" s="23" t="str">
        <f t="shared" ref="D789:K789" si="792">IF($B789&gt;"",IF(ISERROR(SEARCH($B789,S$6))," ",MID(S$6,FIND("%курс ",S$6,FIND($B789,S$6))+6,7)&amp;"
("&amp;MID(S$6,FIND("ауд.",S$6,FIND($B789,S$6))+4,FIND("№",S$6,FIND("ауд.",S$6,FIND($B789,S$6)))-(FIND("ауд.",S$6,FIND($B789,S$6))+4))&amp;")"),"")</f>
        <v/>
      </c>
      <c r="E789" s="23" t="str">
        <f t="shared" si="792"/>
        <v/>
      </c>
      <c r="F789" s="23" t="str">
        <f t="shared" si="792"/>
        <v/>
      </c>
      <c r="G789" s="23" t="str">
        <f t="shared" si="792"/>
        <v/>
      </c>
      <c r="H789" s="23" t="str">
        <f t="shared" si="792"/>
        <v/>
      </c>
      <c r="I789" s="23" t="str">
        <f t="shared" si="792"/>
        <v/>
      </c>
      <c r="J789" s="23" t="str">
        <f t="shared" si="792"/>
        <v/>
      </c>
      <c r="K789" s="23" t="str">
        <f t="shared" si="792"/>
        <v/>
      </c>
      <c r="L789" s="23"/>
      <c r="M789" s="25"/>
      <c r="O789" s="16"/>
      <c r="P789" s="16"/>
      <c r="R789" s="30"/>
      <c r="S789" s="30"/>
      <c r="T789" s="30"/>
      <c r="U789" s="30"/>
      <c r="V789" s="30"/>
      <c r="W789" s="30"/>
      <c r="X789" s="30"/>
      <c r="Y789" s="30"/>
      <c r="Z789" s="30"/>
      <c r="AA789" s="30"/>
      <c r="AB789" s="30"/>
      <c r="AD789" s="31" t="str">
        <f t="shared" si="788"/>
        <v/>
      </c>
      <c r="AE789" s="31" t="str">
        <f t="shared" si="788"/>
        <v/>
      </c>
      <c r="AF789" s="31" t="str">
        <f t="shared" si="788"/>
        <v/>
      </c>
      <c r="AG789" s="31" t="str">
        <f t="shared" si="788"/>
        <v/>
      </c>
      <c r="AH789" s="31" t="str">
        <f t="shared" si="788"/>
        <v/>
      </c>
      <c r="AI789" s="31" t="str">
        <f t="shared" si="788"/>
        <v/>
      </c>
      <c r="AJ789" s="31" t="str">
        <f t="shared" si="788"/>
        <v/>
      </c>
      <c r="AK789" s="31" t="e">
        <f>IF(#REF!=" ","",IF(#REF!="","",CONCATENATE($C789," ",#REF!," ",MID(#REF!,10,5))))</f>
        <v>#REF!</v>
      </c>
      <c r="AL789" s="31" t="str">
        <f t="shared" si="776"/>
        <v/>
      </c>
      <c r="AM789" s="31" t="str">
        <f t="shared" si="776"/>
        <v/>
      </c>
      <c r="AN789" s="32" t="e">
        <f t="shared" si="774"/>
        <v>#VALUE!</v>
      </c>
      <c r="AO789" s="32" t="str">
        <f t="shared" si="751"/>
        <v/>
      </c>
      <c r="AP789" s="32" t="str">
        <f t="shared" si="751"/>
        <v/>
      </c>
      <c r="AQ789" s="32" t="str">
        <f t="shared" si="751"/>
        <v/>
      </c>
      <c r="AR789" s="32" t="str">
        <f t="shared" si="751"/>
        <v/>
      </c>
      <c r="AS789" s="32" t="str">
        <f t="shared" si="751"/>
        <v/>
      </c>
      <c r="AT789" s="32" t="str">
        <f t="shared" si="748"/>
        <v/>
      </c>
      <c r="AU789" s="32" t="str">
        <f t="shared" si="748"/>
        <v/>
      </c>
      <c r="AV789" s="32" t="e">
        <f t="shared" si="748"/>
        <v>#REF!</v>
      </c>
      <c r="AW789" s="32" t="str">
        <f t="shared" si="748"/>
        <v/>
      </c>
      <c r="AX789" s="32" t="str">
        <f t="shared" si="748"/>
        <v/>
      </c>
      <c r="AZ789" s="17" t="str">
        <f t="shared" si="752"/>
        <v/>
      </c>
      <c r="BA789" s="17" t="str">
        <f t="shared" si="752"/>
        <v/>
      </c>
      <c r="BB789" s="17" t="str">
        <f t="shared" si="752"/>
        <v/>
      </c>
      <c r="BC789" s="17" t="str">
        <f t="shared" si="752"/>
        <v/>
      </c>
      <c r="BD789" s="17" t="str">
        <f t="shared" si="752"/>
        <v/>
      </c>
      <c r="BE789" s="17" t="str">
        <f t="shared" si="749"/>
        <v/>
      </c>
      <c r="BF789" s="17" t="str">
        <f t="shared" si="749"/>
        <v/>
      </c>
      <c r="BG789" s="17" t="e">
        <f t="shared" si="749"/>
        <v>#REF!</v>
      </c>
      <c r="BH789" s="17" t="str">
        <f t="shared" si="749"/>
        <v/>
      </c>
      <c r="BI789" s="17" t="str">
        <f t="shared" si="749"/>
        <v/>
      </c>
    </row>
    <row r="790" spans="1:61" s="13" customFormat="1" ht="23.25" customHeight="1" x14ac:dyDescent="0.2">
      <c r="A790" s="1">
        <f ca="1">IF(COUNTIF($D790:$L790," ")=10,"",IF(VLOOKUP(MAX($A$1:A789),$A$1:C789,3,FALSE)=0,"",MAX($A$1:A789)+1))</f>
        <v>790</v>
      </c>
      <c r="B790" s="13" t="str">
        <f>$B784</f>
        <v/>
      </c>
      <c r="C790" s="2" t="str">
        <f>IF($B790="","",$R$7)</f>
        <v/>
      </c>
      <c r="D790" s="23" t="str">
        <f t="shared" ref="D790:K790" si="793">IF($B790&gt;"",IF(ISERROR(SEARCH($B790,S$7))," ",MID(S$7,FIND("%курс ",S$7,FIND($B790,S$7))+6,7)&amp;"
("&amp;MID(S$7,FIND("ауд.",S$7,FIND($B790,S$7))+4,FIND("№",S$7,FIND("ауд.",S$7,FIND($B790,S$7)))-(FIND("ауд.",S$7,FIND($B790,S$7))+4))&amp;")"),"")</f>
        <v/>
      </c>
      <c r="E790" s="23" t="str">
        <f t="shared" si="793"/>
        <v/>
      </c>
      <c r="F790" s="23" t="str">
        <f t="shared" si="793"/>
        <v/>
      </c>
      <c r="G790" s="23" t="str">
        <f t="shared" si="793"/>
        <v/>
      </c>
      <c r="H790" s="23" t="str">
        <f t="shared" si="793"/>
        <v/>
      </c>
      <c r="I790" s="23" t="str">
        <f t="shared" si="793"/>
        <v/>
      </c>
      <c r="J790" s="23" t="str">
        <f t="shared" si="793"/>
        <v/>
      </c>
      <c r="K790" s="23" t="str">
        <f t="shared" si="793"/>
        <v/>
      </c>
      <c r="L790" s="23"/>
      <c r="M790" s="25"/>
      <c r="O790" s="16"/>
      <c r="P790" s="16"/>
      <c r="R790" s="30"/>
      <c r="S790" s="30"/>
      <c r="T790" s="30"/>
      <c r="U790" s="30"/>
      <c r="V790" s="30"/>
      <c r="W790" s="30"/>
      <c r="X790" s="30"/>
      <c r="Y790" s="30"/>
      <c r="Z790" s="30"/>
      <c r="AA790" s="30"/>
      <c r="AB790" s="30"/>
      <c r="AD790" s="31" t="str">
        <f t="shared" si="788"/>
        <v/>
      </c>
      <c r="AE790" s="31" t="str">
        <f t="shared" si="788"/>
        <v/>
      </c>
      <c r="AF790" s="31" t="str">
        <f t="shared" si="788"/>
        <v/>
      </c>
      <c r="AG790" s="31" t="str">
        <f t="shared" si="788"/>
        <v/>
      </c>
      <c r="AH790" s="31" t="str">
        <f t="shared" si="788"/>
        <v/>
      </c>
      <c r="AI790" s="31" t="str">
        <f t="shared" si="788"/>
        <v/>
      </c>
      <c r="AJ790" s="31" t="str">
        <f t="shared" si="788"/>
        <v/>
      </c>
      <c r="AK790" s="31" t="e">
        <f>IF(#REF!=" ","",IF(#REF!="","",CONCATENATE($C790," ",#REF!," ",MID(#REF!,10,5))))</f>
        <v>#REF!</v>
      </c>
      <c r="AL790" s="31" t="str">
        <f t="shared" si="776"/>
        <v/>
      </c>
      <c r="AM790" s="31" t="str">
        <f t="shared" si="776"/>
        <v/>
      </c>
      <c r="AN790" s="32" t="e">
        <f t="shared" si="774"/>
        <v>#VALUE!</v>
      </c>
      <c r="AO790" s="32" t="str">
        <f t="shared" si="751"/>
        <v/>
      </c>
      <c r="AP790" s="32" t="str">
        <f t="shared" si="751"/>
        <v/>
      </c>
      <c r="AQ790" s="32" t="str">
        <f t="shared" si="751"/>
        <v/>
      </c>
      <c r="AR790" s="32" t="str">
        <f t="shared" si="751"/>
        <v/>
      </c>
      <c r="AS790" s="32" t="str">
        <f t="shared" si="751"/>
        <v/>
      </c>
      <c r="AT790" s="32" t="str">
        <f t="shared" si="748"/>
        <v/>
      </c>
      <c r="AU790" s="32" t="str">
        <f t="shared" si="748"/>
        <v/>
      </c>
      <c r="AV790" s="32" t="e">
        <f t="shared" si="748"/>
        <v>#REF!</v>
      </c>
      <c r="AW790" s="32" t="str">
        <f t="shared" si="748"/>
        <v/>
      </c>
      <c r="AX790" s="32" t="str">
        <f t="shared" si="748"/>
        <v/>
      </c>
      <c r="AZ790" s="17" t="str">
        <f t="shared" si="752"/>
        <v/>
      </c>
      <c r="BA790" s="17" t="str">
        <f t="shared" si="752"/>
        <v/>
      </c>
      <c r="BB790" s="17" t="str">
        <f t="shared" si="752"/>
        <v/>
      </c>
      <c r="BC790" s="17" t="str">
        <f t="shared" si="752"/>
        <v/>
      </c>
      <c r="BD790" s="17" t="str">
        <f t="shared" si="752"/>
        <v/>
      </c>
      <c r="BE790" s="17" t="str">
        <f t="shared" si="749"/>
        <v/>
      </c>
      <c r="BF790" s="17" t="str">
        <f t="shared" si="749"/>
        <v/>
      </c>
      <c r="BG790" s="17" t="e">
        <f t="shared" si="749"/>
        <v>#REF!</v>
      </c>
      <c r="BH790" s="17" t="str">
        <f t="shared" si="749"/>
        <v/>
      </c>
      <c r="BI790" s="17" t="str">
        <f t="shared" si="749"/>
        <v/>
      </c>
    </row>
    <row r="791" spans="1:61" s="13" customFormat="1" ht="23.25" customHeight="1" x14ac:dyDescent="0.2">
      <c r="A791" s="1">
        <f ca="1">IF(COUNTIF($D791:$L791," ")=10,"",IF(VLOOKUP(MAX($A$1:A790),$A$1:C790,3,FALSE)=0,"",MAX($A$1:A790)+1))</f>
        <v>791</v>
      </c>
      <c r="B791" s="13" t="str">
        <f>$B784</f>
        <v/>
      </c>
      <c r="C791" s="2" t="str">
        <f>IF($B791="","",$R$8)</f>
        <v/>
      </c>
      <c r="D791" s="23" t="str">
        <f t="shared" ref="D791:K791" si="794">IF($B791&gt;"",IF(ISERROR(SEARCH($B791,S$8))," ",MID(S$8,FIND("%курс ",S$8,FIND($B791,S$8))+6,7)&amp;"
("&amp;MID(S$8,FIND("ауд.",S$8,FIND($B791,S$8))+4,FIND("№",S$8,FIND("ауд.",S$8,FIND($B791,S$8)))-(FIND("ауд.",S$8,FIND($B791,S$8))+4))&amp;")"),"")</f>
        <v/>
      </c>
      <c r="E791" s="23" t="str">
        <f t="shared" si="794"/>
        <v/>
      </c>
      <c r="F791" s="23" t="str">
        <f t="shared" si="794"/>
        <v/>
      </c>
      <c r="G791" s="23" t="str">
        <f t="shared" si="794"/>
        <v/>
      </c>
      <c r="H791" s="23" t="str">
        <f t="shared" si="794"/>
        <v/>
      </c>
      <c r="I791" s="23" t="str">
        <f t="shared" si="794"/>
        <v/>
      </c>
      <c r="J791" s="23" t="str">
        <f t="shared" si="794"/>
        <v/>
      </c>
      <c r="K791" s="23" t="str">
        <f t="shared" si="794"/>
        <v/>
      </c>
      <c r="L791" s="23"/>
      <c r="M791" s="25"/>
      <c r="O791" s="16"/>
      <c r="P791" s="16"/>
      <c r="R791" s="30"/>
      <c r="S791" s="30"/>
      <c r="T791" s="30"/>
      <c r="U791" s="30"/>
      <c r="V791" s="30"/>
      <c r="W791" s="30"/>
      <c r="X791" s="30"/>
      <c r="Y791" s="30"/>
      <c r="Z791" s="30"/>
      <c r="AA791" s="30"/>
      <c r="AB791" s="30"/>
      <c r="AD791" s="31" t="str">
        <f t="shared" si="788"/>
        <v/>
      </c>
      <c r="AE791" s="31" t="str">
        <f t="shared" si="788"/>
        <v/>
      </c>
      <c r="AF791" s="31" t="str">
        <f t="shared" si="788"/>
        <v/>
      </c>
      <c r="AG791" s="31" t="str">
        <f t="shared" si="788"/>
        <v/>
      </c>
      <c r="AH791" s="31" t="str">
        <f t="shared" si="788"/>
        <v/>
      </c>
      <c r="AI791" s="31" t="str">
        <f t="shared" si="788"/>
        <v/>
      </c>
      <c r="AJ791" s="31" t="str">
        <f t="shared" si="788"/>
        <v/>
      </c>
      <c r="AK791" s="31" t="e">
        <f>IF(#REF!=" ","",IF(#REF!="","",CONCATENATE($C791," ",#REF!," ",MID(#REF!,10,5))))</f>
        <v>#REF!</v>
      </c>
      <c r="AL791" s="31" t="str">
        <f t="shared" si="776"/>
        <v/>
      </c>
      <c r="AM791" s="31" t="str">
        <f t="shared" si="776"/>
        <v/>
      </c>
      <c r="AN791" s="32" t="e">
        <f t="shared" si="774"/>
        <v>#VALUE!</v>
      </c>
      <c r="AO791" s="32" t="str">
        <f t="shared" si="751"/>
        <v/>
      </c>
      <c r="AP791" s="32" t="str">
        <f t="shared" si="751"/>
        <v/>
      </c>
      <c r="AQ791" s="32" t="str">
        <f t="shared" si="751"/>
        <v/>
      </c>
      <c r="AR791" s="32" t="str">
        <f t="shared" si="751"/>
        <v/>
      </c>
      <c r="AS791" s="32" t="str">
        <f t="shared" si="751"/>
        <v/>
      </c>
      <c r="AT791" s="32" t="str">
        <f t="shared" si="748"/>
        <v/>
      </c>
      <c r="AU791" s="32" t="str">
        <f t="shared" si="748"/>
        <v/>
      </c>
      <c r="AV791" s="32" t="e">
        <f t="shared" si="748"/>
        <v>#REF!</v>
      </c>
      <c r="AW791" s="32" t="str">
        <f t="shared" si="748"/>
        <v/>
      </c>
      <c r="AX791" s="32" t="str">
        <f t="shared" si="748"/>
        <v/>
      </c>
      <c r="AZ791" s="17" t="str">
        <f t="shared" si="752"/>
        <v/>
      </c>
      <c r="BA791" s="17" t="str">
        <f t="shared" si="752"/>
        <v/>
      </c>
      <c r="BB791" s="17" t="str">
        <f t="shared" si="752"/>
        <v/>
      </c>
      <c r="BC791" s="17" t="str">
        <f t="shared" si="752"/>
        <v/>
      </c>
      <c r="BD791" s="17" t="str">
        <f t="shared" si="752"/>
        <v/>
      </c>
      <c r="BE791" s="17" t="str">
        <f t="shared" si="749"/>
        <v/>
      </c>
      <c r="BF791" s="17" t="str">
        <f t="shared" si="749"/>
        <v/>
      </c>
      <c r="BG791" s="17" t="e">
        <f t="shared" si="749"/>
        <v>#REF!</v>
      </c>
      <c r="BH791" s="17" t="str">
        <f t="shared" si="749"/>
        <v/>
      </c>
      <c r="BI791" s="17" t="str">
        <f t="shared" si="749"/>
        <v/>
      </c>
    </row>
    <row r="792" spans="1:61" s="13" customFormat="1" ht="23.25" customHeight="1" x14ac:dyDescent="0.2">
      <c r="A792" s="1">
        <f ca="1">IF(COUNTIF($D792:$L792," ")=10,"",IF(VLOOKUP(MAX($A$1:A791),$A$1:C791,3,FALSE)=0,"",MAX($A$1:A791)+1))</f>
        <v>792</v>
      </c>
      <c r="C792" s="2"/>
      <c r="D792" s="23"/>
      <c r="E792" s="23"/>
      <c r="F792" s="23"/>
      <c r="G792" s="23"/>
      <c r="H792" s="23"/>
      <c r="I792" s="23"/>
      <c r="J792" s="23"/>
      <c r="K792" s="23"/>
      <c r="L792" s="23"/>
      <c r="M792" s="25"/>
      <c r="O792" s="16"/>
      <c r="P792" s="16"/>
      <c r="R792" s="30"/>
      <c r="S792" s="30"/>
      <c r="T792" s="30"/>
      <c r="U792" s="30"/>
      <c r="V792" s="30"/>
      <c r="W792" s="30"/>
      <c r="X792" s="30"/>
      <c r="Y792" s="30"/>
      <c r="Z792" s="30"/>
      <c r="AA792" s="30"/>
      <c r="AB792" s="30"/>
      <c r="AD792" s="31"/>
      <c r="AE792" s="31"/>
      <c r="AF792" s="31"/>
      <c r="AG792" s="31"/>
      <c r="AH792" s="31"/>
      <c r="AI792" s="31"/>
      <c r="AJ792" s="31"/>
      <c r="AK792" s="31"/>
      <c r="AL792" s="31"/>
      <c r="AM792" s="31"/>
      <c r="AN792" s="32" t="str">
        <f t="shared" si="774"/>
        <v/>
      </c>
      <c r="AO792" s="32" t="str">
        <f t="shared" si="751"/>
        <v/>
      </c>
      <c r="AP792" s="32" t="str">
        <f t="shared" si="751"/>
        <v/>
      </c>
      <c r="AQ792" s="32" t="str">
        <f t="shared" si="751"/>
        <v/>
      </c>
      <c r="AR792" s="32" t="str">
        <f t="shared" si="751"/>
        <v/>
      </c>
      <c r="AS792" s="32" t="str">
        <f t="shared" si="751"/>
        <v/>
      </c>
      <c r="AT792" s="32" t="str">
        <f t="shared" si="748"/>
        <v/>
      </c>
      <c r="AU792" s="32" t="str">
        <f t="shared" si="748"/>
        <v/>
      </c>
      <c r="AV792" s="32" t="str">
        <f t="shared" si="748"/>
        <v/>
      </c>
      <c r="AW792" s="32" t="str">
        <f t="shared" si="748"/>
        <v/>
      </c>
      <c r="AX792" s="32" t="str">
        <f t="shared" si="748"/>
        <v/>
      </c>
      <c r="AZ792" s="17" t="str">
        <f t="shared" si="752"/>
        <v/>
      </c>
      <c r="BA792" s="17" t="str">
        <f t="shared" si="752"/>
        <v/>
      </c>
      <c r="BB792" s="17" t="str">
        <f t="shared" si="752"/>
        <v/>
      </c>
      <c r="BC792" s="17" t="str">
        <f t="shared" si="752"/>
        <v/>
      </c>
      <c r="BD792" s="17" t="str">
        <f t="shared" si="752"/>
        <v/>
      </c>
      <c r="BE792" s="17" t="str">
        <f t="shared" si="749"/>
        <v/>
      </c>
      <c r="BF792" s="17" t="str">
        <f t="shared" si="749"/>
        <v/>
      </c>
      <c r="BG792" s="17" t="str">
        <f t="shared" si="749"/>
        <v/>
      </c>
      <c r="BH792" s="17" t="str">
        <f t="shared" si="749"/>
        <v/>
      </c>
      <c r="BI792" s="17" t="str">
        <f t="shared" si="749"/>
        <v/>
      </c>
    </row>
    <row r="793" spans="1:61" s="13" customFormat="1" ht="23.25" customHeight="1" x14ac:dyDescent="0.2">
      <c r="A793" s="1">
        <f ca="1">IF(COUNTIF($D794:$L800," ")=70,"",MAX($A$1:A792)+1)</f>
        <v>793</v>
      </c>
      <c r="B793" s="2" t="str">
        <f>IF($C793="","",$C793)</f>
        <v/>
      </c>
      <c r="C793" s="3" t="str">
        <f>IF(ISERROR(VLOOKUP((ROW()-1)/9+1,'[1]Преподавательский состав'!$A$2:$B$181,2,FALSE)),"",VLOOKUP((ROW()-1)/9+1,'[1]Преподавательский состав'!$A$2:$B$181,2,FALSE))</f>
        <v/>
      </c>
      <c r="D793" s="3" t="str">
        <f>IF($C793="","",T(" 8.00"))</f>
        <v/>
      </c>
      <c r="E793" s="3" t="str">
        <f>IF($C793="","",T(" 9.40"))</f>
        <v/>
      </c>
      <c r="F793" s="3" t="str">
        <f>IF($C793="","",T("11.50"))</f>
        <v/>
      </c>
      <c r="G793" s="3" t="str">
        <f>IF($C793="","",T(""))</f>
        <v/>
      </c>
      <c r="H793" s="3" t="str">
        <f>IF($C793="","",T("13.30"))</f>
        <v/>
      </c>
      <c r="I793" s="3" t="str">
        <f>IF($C793="","",T("15.10"))</f>
        <v/>
      </c>
      <c r="J793" s="3" t="str">
        <f>IF($C793="","",T("16.50"))</f>
        <v/>
      </c>
      <c r="K793" s="3" t="str">
        <f>IF($C793="","",T("16.50"))</f>
        <v/>
      </c>
      <c r="L793" s="3"/>
      <c r="M793" s="25"/>
      <c r="O793" s="16"/>
      <c r="P793" s="16"/>
      <c r="R793" s="30"/>
      <c r="S793" s="30"/>
      <c r="T793" s="30"/>
      <c r="U793" s="30"/>
      <c r="V793" s="30"/>
      <c r="W793" s="30"/>
      <c r="X793" s="30"/>
      <c r="Y793" s="30"/>
      <c r="Z793" s="30"/>
      <c r="AA793" s="30"/>
      <c r="AB793" s="30"/>
      <c r="AD793" s="31"/>
      <c r="AE793" s="31"/>
      <c r="AF793" s="31"/>
      <c r="AG793" s="31"/>
      <c r="AH793" s="31"/>
      <c r="AI793" s="31"/>
      <c r="AJ793" s="31"/>
      <c r="AK793" s="31"/>
      <c r="AL793" s="31"/>
      <c r="AM793" s="31"/>
      <c r="AN793" s="32" t="str">
        <f t="shared" si="774"/>
        <v/>
      </c>
      <c r="AO793" s="32" t="str">
        <f t="shared" si="751"/>
        <v/>
      </c>
      <c r="AP793" s="32" t="str">
        <f t="shared" si="751"/>
        <v/>
      </c>
      <c r="AQ793" s="32" t="str">
        <f t="shared" si="751"/>
        <v/>
      </c>
      <c r="AR793" s="32" t="str">
        <f t="shared" si="751"/>
        <v/>
      </c>
      <c r="AS793" s="32" t="str">
        <f t="shared" si="751"/>
        <v/>
      </c>
      <c r="AT793" s="32" t="str">
        <f t="shared" si="748"/>
        <v/>
      </c>
      <c r="AU793" s="32" t="str">
        <f t="shared" si="748"/>
        <v/>
      </c>
      <c r="AV793" s="32" t="str">
        <f t="shared" si="748"/>
        <v/>
      </c>
      <c r="AW793" s="32" t="str">
        <f t="shared" si="748"/>
        <v/>
      </c>
      <c r="AX793" s="32" t="str">
        <f t="shared" si="748"/>
        <v/>
      </c>
      <c r="AZ793" s="17" t="str">
        <f t="shared" si="752"/>
        <v/>
      </c>
      <c r="BA793" s="17" t="str">
        <f t="shared" si="752"/>
        <v/>
      </c>
      <c r="BB793" s="17" t="str">
        <f t="shared" si="752"/>
        <v/>
      </c>
      <c r="BC793" s="17" t="str">
        <f t="shared" si="752"/>
        <v/>
      </c>
      <c r="BD793" s="17" t="str">
        <f t="shared" si="752"/>
        <v/>
      </c>
      <c r="BE793" s="17" t="str">
        <f t="shared" si="749"/>
        <v/>
      </c>
      <c r="BF793" s="17" t="str">
        <f t="shared" si="749"/>
        <v/>
      </c>
      <c r="BG793" s="17" t="str">
        <f t="shared" si="749"/>
        <v/>
      </c>
      <c r="BH793" s="17" t="str">
        <f t="shared" si="749"/>
        <v/>
      </c>
      <c r="BI793" s="17" t="str">
        <f t="shared" si="749"/>
        <v/>
      </c>
    </row>
    <row r="794" spans="1:61" s="13" customFormat="1" ht="23.25" customHeight="1" x14ac:dyDescent="0.2">
      <c r="A794" s="1">
        <f ca="1">IF(COUNTIF($D794:$L794," ")=10,"",IF(VLOOKUP(MAX($A$1:A793),$A$1:C793,3,FALSE)=0,"",MAX($A$1:A793)+1))</f>
        <v>794</v>
      </c>
      <c r="B794" s="13" t="str">
        <f>$B793</f>
        <v/>
      </c>
      <c r="C794" s="2" t="str">
        <f>IF($B794="","",$R$2)</f>
        <v/>
      </c>
      <c r="D794" s="14" t="str">
        <f t="shared" ref="D794:K794" si="795">IF($B794&gt;"",IF(ISERROR(SEARCH($B794,S$2))," ",MID(S$2,FIND("%курс ",S$2,FIND($B794,S$2))+6,7)&amp;"
("&amp;MID(S$2,FIND("ауд.",S$2,FIND($B794,S$2))+4,FIND("№",S$2,FIND("ауд.",S$2,FIND($B794,S$2)))-(FIND("ауд.",S$2,FIND($B794,S$2))+4))&amp;")"),"")</f>
        <v/>
      </c>
      <c r="E794" s="14" t="str">
        <f t="shared" si="795"/>
        <v/>
      </c>
      <c r="F794" s="14" t="str">
        <f t="shared" si="795"/>
        <v/>
      </c>
      <c r="G794" s="14" t="str">
        <f t="shared" si="795"/>
        <v/>
      </c>
      <c r="H794" s="14" t="str">
        <f t="shared" si="795"/>
        <v/>
      </c>
      <c r="I794" s="14" t="str">
        <f t="shared" si="795"/>
        <v/>
      </c>
      <c r="J794" s="14" t="str">
        <f t="shared" si="795"/>
        <v/>
      </c>
      <c r="K794" s="14" t="str">
        <f t="shared" si="795"/>
        <v/>
      </c>
      <c r="L794" s="14"/>
      <c r="M794" s="17"/>
      <c r="O794" s="16"/>
      <c r="P794" s="16"/>
      <c r="R794" s="30"/>
      <c r="S794" s="30"/>
      <c r="T794" s="30"/>
      <c r="U794" s="30"/>
      <c r="V794" s="30"/>
      <c r="W794" s="30"/>
      <c r="X794" s="30"/>
      <c r="Y794" s="30"/>
      <c r="Z794" s="30"/>
      <c r="AA794" s="30"/>
      <c r="AB794" s="30"/>
      <c r="AD794" s="31" t="str">
        <f t="shared" ref="AD794:AJ800" si="796">IF(D794=" ","",IF(D794="","",CONCATENATE($C794," ",D$1," ",MID(D794,10,5))))</f>
        <v/>
      </c>
      <c r="AE794" s="31" t="str">
        <f t="shared" si="796"/>
        <v/>
      </c>
      <c r="AF794" s="31" t="str">
        <f t="shared" si="796"/>
        <v/>
      </c>
      <c r="AG794" s="31" t="str">
        <f t="shared" si="796"/>
        <v/>
      </c>
      <c r="AH794" s="31" t="str">
        <f t="shared" si="796"/>
        <v/>
      </c>
      <c r="AI794" s="31" t="str">
        <f t="shared" si="796"/>
        <v/>
      </c>
      <c r="AJ794" s="31" t="str">
        <f t="shared" si="796"/>
        <v/>
      </c>
      <c r="AK794" s="31" t="e">
        <f>IF(#REF!=" ","",IF(#REF!="","",CONCATENATE($C794," ",#REF!," ",MID(#REF!,10,5))))</f>
        <v>#REF!</v>
      </c>
      <c r="AL794" s="31" t="str">
        <f t="shared" si="776"/>
        <v/>
      </c>
      <c r="AM794" s="31" t="str">
        <f t="shared" si="776"/>
        <v/>
      </c>
      <c r="AN794" s="32" t="e">
        <f t="shared" si="774"/>
        <v>#VALUE!</v>
      </c>
      <c r="AO794" s="32" t="str">
        <f t="shared" si="751"/>
        <v/>
      </c>
      <c r="AP794" s="32" t="str">
        <f t="shared" si="751"/>
        <v/>
      </c>
      <c r="AQ794" s="32" t="str">
        <f t="shared" si="751"/>
        <v/>
      </c>
      <c r="AR794" s="32" t="str">
        <f t="shared" si="751"/>
        <v/>
      </c>
      <c r="AS794" s="32" t="str">
        <f t="shared" si="751"/>
        <v/>
      </c>
      <c r="AT794" s="32" t="str">
        <f t="shared" si="748"/>
        <v/>
      </c>
      <c r="AU794" s="32" t="str">
        <f t="shared" si="748"/>
        <v/>
      </c>
      <c r="AV794" s="32" t="e">
        <f t="shared" si="748"/>
        <v>#REF!</v>
      </c>
      <c r="AW794" s="32" t="str">
        <f t="shared" si="748"/>
        <v/>
      </c>
      <c r="AX794" s="32" t="str">
        <f t="shared" si="748"/>
        <v/>
      </c>
      <c r="AZ794" s="17" t="str">
        <f t="shared" si="752"/>
        <v/>
      </c>
      <c r="BA794" s="17" t="str">
        <f t="shared" si="752"/>
        <v/>
      </c>
      <c r="BB794" s="17" t="str">
        <f t="shared" si="752"/>
        <v/>
      </c>
      <c r="BC794" s="17" t="str">
        <f t="shared" si="752"/>
        <v/>
      </c>
      <c r="BD794" s="17" t="str">
        <f t="shared" si="752"/>
        <v/>
      </c>
      <c r="BE794" s="17" t="str">
        <f t="shared" si="749"/>
        <v/>
      </c>
      <c r="BF794" s="17" t="str">
        <f t="shared" si="749"/>
        <v/>
      </c>
      <c r="BG794" s="17" t="e">
        <f t="shared" si="749"/>
        <v>#REF!</v>
      </c>
      <c r="BH794" s="17" t="str">
        <f t="shared" si="749"/>
        <v/>
      </c>
      <c r="BI794" s="17" t="str">
        <f t="shared" si="749"/>
        <v/>
      </c>
    </row>
    <row r="795" spans="1:61" s="13" customFormat="1" ht="23.25" customHeight="1" x14ac:dyDescent="0.2">
      <c r="A795" s="1">
        <f ca="1">IF(COUNTIF($D795:$L795," ")=10,"",IF(VLOOKUP(MAX($A$1:A794),$A$1:C794,3,FALSE)=0,"",MAX($A$1:A794)+1))</f>
        <v>795</v>
      </c>
      <c r="B795" s="13" t="str">
        <f>$B793</f>
        <v/>
      </c>
      <c r="C795" s="2" t="str">
        <f>IF($B795="","",$R$3)</f>
        <v/>
      </c>
      <c r="D795" s="14" t="str">
        <f t="shared" ref="D795:K795" si="797">IF($B795&gt;"",IF(ISERROR(SEARCH($B795,S$3))," ",MID(S$3,FIND("%курс ",S$3,FIND($B795,S$3))+6,7)&amp;"
("&amp;MID(S$3,FIND("ауд.",S$3,FIND($B795,S$3))+4,FIND("№",S$3,FIND("ауд.",S$3,FIND($B795,S$3)))-(FIND("ауд.",S$3,FIND($B795,S$3))+4))&amp;")"),"")</f>
        <v/>
      </c>
      <c r="E795" s="14" t="str">
        <f t="shared" si="797"/>
        <v/>
      </c>
      <c r="F795" s="14" t="str">
        <f t="shared" si="797"/>
        <v/>
      </c>
      <c r="G795" s="14" t="str">
        <f t="shared" si="797"/>
        <v/>
      </c>
      <c r="H795" s="14" t="str">
        <f t="shared" si="797"/>
        <v/>
      </c>
      <c r="I795" s="14" t="str">
        <f t="shared" si="797"/>
        <v/>
      </c>
      <c r="J795" s="14" t="str">
        <f t="shared" si="797"/>
        <v/>
      </c>
      <c r="K795" s="14" t="str">
        <f t="shared" si="797"/>
        <v/>
      </c>
      <c r="L795" s="14"/>
      <c r="M795" s="25"/>
      <c r="O795" s="16"/>
      <c r="P795" s="16"/>
      <c r="R795" s="30"/>
      <c r="S795" s="30"/>
      <c r="T795" s="30"/>
      <c r="U795" s="30"/>
      <c r="V795" s="30"/>
      <c r="W795" s="30"/>
      <c r="X795" s="30"/>
      <c r="Y795" s="30"/>
      <c r="Z795" s="30"/>
      <c r="AA795" s="30"/>
      <c r="AB795" s="30"/>
      <c r="AD795" s="31" t="str">
        <f t="shared" si="796"/>
        <v/>
      </c>
      <c r="AE795" s="31" t="str">
        <f t="shared" si="796"/>
        <v/>
      </c>
      <c r="AF795" s="31" t="str">
        <f t="shared" si="796"/>
        <v/>
      </c>
      <c r="AG795" s="31" t="str">
        <f t="shared" si="796"/>
        <v/>
      </c>
      <c r="AH795" s="31" t="str">
        <f t="shared" si="796"/>
        <v/>
      </c>
      <c r="AI795" s="31" t="str">
        <f t="shared" si="796"/>
        <v/>
      </c>
      <c r="AJ795" s="31" t="str">
        <f t="shared" si="796"/>
        <v/>
      </c>
      <c r="AK795" s="31" t="e">
        <f>IF(#REF!=" ","",IF(#REF!="","",CONCATENATE($C795," ",#REF!," ",MID(#REF!,10,5))))</f>
        <v>#REF!</v>
      </c>
      <c r="AL795" s="31" t="str">
        <f t="shared" si="776"/>
        <v/>
      </c>
      <c r="AM795" s="31" t="str">
        <f t="shared" si="776"/>
        <v/>
      </c>
      <c r="AN795" s="32" t="e">
        <f t="shared" si="774"/>
        <v>#VALUE!</v>
      </c>
      <c r="AO795" s="32" t="str">
        <f t="shared" si="751"/>
        <v/>
      </c>
      <c r="AP795" s="32" t="str">
        <f t="shared" si="751"/>
        <v/>
      </c>
      <c r="AQ795" s="32" t="str">
        <f t="shared" si="751"/>
        <v/>
      </c>
      <c r="AR795" s="32" t="str">
        <f t="shared" si="751"/>
        <v/>
      </c>
      <c r="AS795" s="32" t="str">
        <f t="shared" si="751"/>
        <v/>
      </c>
      <c r="AT795" s="32" t="str">
        <f t="shared" si="748"/>
        <v/>
      </c>
      <c r="AU795" s="32" t="str">
        <f t="shared" si="748"/>
        <v/>
      </c>
      <c r="AV795" s="32" t="e">
        <f t="shared" si="748"/>
        <v>#REF!</v>
      </c>
      <c r="AW795" s="32" t="str">
        <f t="shared" si="748"/>
        <v/>
      </c>
      <c r="AX795" s="32" t="str">
        <f t="shared" si="748"/>
        <v/>
      </c>
      <c r="AZ795" s="17" t="str">
        <f t="shared" si="752"/>
        <v/>
      </c>
      <c r="BA795" s="17" t="str">
        <f t="shared" si="752"/>
        <v/>
      </c>
      <c r="BB795" s="17" t="str">
        <f t="shared" si="752"/>
        <v/>
      </c>
      <c r="BC795" s="17" t="str">
        <f t="shared" si="752"/>
        <v/>
      </c>
      <c r="BD795" s="17" t="str">
        <f t="shared" si="752"/>
        <v/>
      </c>
      <c r="BE795" s="17" t="str">
        <f t="shared" si="749"/>
        <v/>
      </c>
      <c r="BF795" s="17" t="str">
        <f t="shared" si="749"/>
        <v/>
      </c>
      <c r="BG795" s="17" t="e">
        <f t="shared" si="749"/>
        <v>#REF!</v>
      </c>
      <c r="BH795" s="17" t="str">
        <f t="shared" si="749"/>
        <v/>
      </c>
      <c r="BI795" s="17" t="str">
        <f t="shared" si="749"/>
        <v/>
      </c>
    </row>
    <row r="796" spans="1:61" s="13" customFormat="1" ht="23.25" customHeight="1" x14ac:dyDescent="0.2">
      <c r="A796" s="1">
        <f ca="1">IF(COUNTIF($D796:$L796," ")=10,"",IF(VLOOKUP(MAX($A$1:A795),$A$1:C795,3,FALSE)=0,"",MAX($A$1:A795)+1))</f>
        <v>796</v>
      </c>
      <c r="B796" s="13" t="str">
        <f>$B793</f>
        <v/>
      </c>
      <c r="C796" s="2" t="str">
        <f>IF($B796="","",$R$4)</f>
        <v/>
      </c>
      <c r="D796" s="14" t="str">
        <f t="shared" ref="D796:K796" si="798">IF($B796&gt;"",IF(ISERROR(SEARCH($B796,S$4))," ",MID(S$4,FIND("%курс ",S$4,FIND($B796,S$4))+6,7)&amp;"
("&amp;MID(S$4,FIND("ауд.",S$4,FIND($B796,S$4))+4,FIND("№",S$4,FIND("ауд.",S$4,FIND($B796,S$4)))-(FIND("ауд.",S$4,FIND($B796,S$4))+4))&amp;")"),"")</f>
        <v/>
      </c>
      <c r="E796" s="14" t="str">
        <f t="shared" si="798"/>
        <v/>
      </c>
      <c r="F796" s="14" t="str">
        <f t="shared" si="798"/>
        <v/>
      </c>
      <c r="G796" s="14" t="str">
        <f t="shared" si="798"/>
        <v/>
      </c>
      <c r="H796" s="14" t="str">
        <f t="shared" si="798"/>
        <v/>
      </c>
      <c r="I796" s="14" t="str">
        <f t="shared" si="798"/>
        <v/>
      </c>
      <c r="J796" s="14" t="str">
        <f t="shared" si="798"/>
        <v/>
      </c>
      <c r="K796" s="14" t="str">
        <f t="shared" si="798"/>
        <v/>
      </c>
      <c r="L796" s="14"/>
      <c r="M796" s="25"/>
      <c r="O796" s="16"/>
      <c r="P796" s="16"/>
      <c r="R796" s="30"/>
      <c r="S796" s="30"/>
      <c r="T796" s="30"/>
      <c r="U796" s="30"/>
      <c r="V796" s="30"/>
      <c r="W796" s="30"/>
      <c r="X796" s="30"/>
      <c r="Y796" s="30"/>
      <c r="Z796" s="30"/>
      <c r="AA796" s="30"/>
      <c r="AB796" s="30"/>
      <c r="AD796" s="31" t="str">
        <f t="shared" si="796"/>
        <v/>
      </c>
      <c r="AE796" s="31" t="str">
        <f t="shared" si="796"/>
        <v/>
      </c>
      <c r="AF796" s="31" t="str">
        <f t="shared" si="796"/>
        <v/>
      </c>
      <c r="AG796" s="31" t="str">
        <f t="shared" si="796"/>
        <v/>
      </c>
      <c r="AH796" s="31" t="str">
        <f t="shared" si="796"/>
        <v/>
      </c>
      <c r="AI796" s="31" t="str">
        <f t="shared" si="796"/>
        <v/>
      </c>
      <c r="AJ796" s="31" t="str">
        <f t="shared" si="796"/>
        <v/>
      </c>
      <c r="AK796" s="31" t="e">
        <f>IF(#REF!=" ","",IF(#REF!="","",CONCATENATE($C796," ",#REF!," ",MID(#REF!,10,5))))</f>
        <v>#REF!</v>
      </c>
      <c r="AL796" s="31" t="str">
        <f t="shared" si="776"/>
        <v/>
      </c>
      <c r="AM796" s="31" t="str">
        <f t="shared" si="776"/>
        <v/>
      </c>
      <c r="AN796" s="32" t="e">
        <f t="shared" si="774"/>
        <v>#VALUE!</v>
      </c>
      <c r="AO796" s="32" t="str">
        <f t="shared" si="751"/>
        <v/>
      </c>
      <c r="AP796" s="32" t="str">
        <f t="shared" si="751"/>
        <v/>
      </c>
      <c r="AQ796" s="32" t="str">
        <f t="shared" si="751"/>
        <v/>
      </c>
      <c r="AR796" s="32" t="str">
        <f t="shared" si="751"/>
        <v/>
      </c>
      <c r="AS796" s="32" t="str">
        <f t="shared" si="751"/>
        <v/>
      </c>
      <c r="AT796" s="32" t="str">
        <f t="shared" ref="AT796:AX859" si="799">IF(AI796="","",CONCATENATE(AI796," ",$AN796))</f>
        <v/>
      </c>
      <c r="AU796" s="32" t="str">
        <f t="shared" si="799"/>
        <v/>
      </c>
      <c r="AV796" s="32" t="e">
        <f t="shared" si="799"/>
        <v>#REF!</v>
      </c>
      <c r="AW796" s="32" t="str">
        <f t="shared" si="799"/>
        <v/>
      </c>
      <c r="AX796" s="32" t="str">
        <f t="shared" si="799"/>
        <v/>
      </c>
      <c r="AZ796" s="17" t="str">
        <f t="shared" si="752"/>
        <v/>
      </c>
      <c r="BA796" s="17" t="str">
        <f t="shared" si="752"/>
        <v/>
      </c>
      <c r="BB796" s="17" t="str">
        <f t="shared" si="752"/>
        <v/>
      </c>
      <c r="BC796" s="17" t="str">
        <f t="shared" si="752"/>
        <v/>
      </c>
      <c r="BD796" s="17" t="str">
        <f t="shared" si="752"/>
        <v/>
      </c>
      <c r="BE796" s="17" t="str">
        <f t="shared" ref="BE796:BI859" si="800">IF(AI796="","",ROW())</f>
        <v/>
      </c>
      <c r="BF796" s="17" t="str">
        <f t="shared" si="800"/>
        <v/>
      </c>
      <c r="BG796" s="17" t="e">
        <f t="shared" si="800"/>
        <v>#REF!</v>
      </c>
      <c r="BH796" s="17" t="str">
        <f t="shared" si="800"/>
        <v/>
      </c>
      <c r="BI796" s="17" t="str">
        <f t="shared" si="800"/>
        <v/>
      </c>
    </row>
    <row r="797" spans="1:61" s="13" customFormat="1" ht="23.25" customHeight="1" x14ac:dyDescent="0.2">
      <c r="A797" s="1">
        <f ca="1">IF(COUNTIF($D797:$L797," ")=10,"",IF(VLOOKUP(MAX($A$1:A796),$A$1:C796,3,FALSE)=0,"",MAX($A$1:A796)+1))</f>
        <v>797</v>
      </c>
      <c r="B797" s="13" t="str">
        <f>$B793</f>
        <v/>
      </c>
      <c r="C797" s="2" t="str">
        <f>IF($B797="","",$R$5)</f>
        <v/>
      </c>
      <c r="D797" s="23" t="str">
        <f t="shared" ref="D797:K797" si="801">IF($B797&gt;"",IF(ISERROR(SEARCH($B797,S$5))," ",MID(S$5,FIND("%курс ",S$5,FIND($B797,S$5))+6,7)&amp;"
("&amp;MID(S$5,FIND("ауд.",S$5,FIND($B797,S$5))+4,FIND("№",S$5,FIND("ауд.",S$5,FIND($B797,S$5)))-(FIND("ауд.",S$5,FIND($B797,S$5))+4))&amp;")"),"")</f>
        <v/>
      </c>
      <c r="E797" s="23" t="str">
        <f t="shared" si="801"/>
        <v/>
      </c>
      <c r="F797" s="23" t="str">
        <f t="shared" si="801"/>
        <v/>
      </c>
      <c r="G797" s="23" t="str">
        <f t="shared" si="801"/>
        <v/>
      </c>
      <c r="H797" s="23" t="str">
        <f t="shared" si="801"/>
        <v/>
      </c>
      <c r="I797" s="23" t="str">
        <f t="shared" si="801"/>
        <v/>
      </c>
      <c r="J797" s="23" t="str">
        <f t="shared" si="801"/>
        <v/>
      </c>
      <c r="K797" s="23" t="str">
        <f t="shared" si="801"/>
        <v/>
      </c>
      <c r="L797" s="23"/>
      <c r="M797" s="25"/>
      <c r="O797" s="16"/>
      <c r="P797" s="16"/>
      <c r="R797" s="30"/>
      <c r="S797" s="30"/>
      <c r="T797" s="30"/>
      <c r="U797" s="30"/>
      <c r="V797" s="30"/>
      <c r="W797" s="30"/>
      <c r="X797" s="30"/>
      <c r="Y797" s="30"/>
      <c r="Z797" s="30"/>
      <c r="AA797" s="30"/>
      <c r="AB797" s="30"/>
      <c r="AD797" s="31" t="str">
        <f t="shared" si="796"/>
        <v/>
      </c>
      <c r="AE797" s="31" t="str">
        <f t="shared" si="796"/>
        <v/>
      </c>
      <c r="AF797" s="31" t="str">
        <f t="shared" si="796"/>
        <v/>
      </c>
      <c r="AG797" s="31" t="str">
        <f t="shared" si="796"/>
        <v/>
      </c>
      <c r="AH797" s="31" t="str">
        <f t="shared" si="796"/>
        <v/>
      </c>
      <c r="AI797" s="31" t="str">
        <f t="shared" si="796"/>
        <v/>
      </c>
      <c r="AJ797" s="31" t="str">
        <f t="shared" si="796"/>
        <v/>
      </c>
      <c r="AK797" s="31" t="e">
        <f>IF(#REF!=" ","",IF(#REF!="","",CONCATENATE($C797," ",#REF!," ",MID(#REF!,10,5))))</f>
        <v>#REF!</v>
      </c>
      <c r="AL797" s="31" t="str">
        <f t="shared" si="776"/>
        <v/>
      </c>
      <c r="AM797" s="31" t="str">
        <f t="shared" si="776"/>
        <v/>
      </c>
      <c r="AN797" s="32" t="e">
        <f t="shared" si="774"/>
        <v>#VALUE!</v>
      </c>
      <c r="AO797" s="32" t="str">
        <f t="shared" ref="AO797:AS860" si="802">IF(AD797="","",CONCATENATE(AD797," ",$AN797))</f>
        <v/>
      </c>
      <c r="AP797" s="32" t="str">
        <f t="shared" si="802"/>
        <v/>
      </c>
      <c r="AQ797" s="32" t="str">
        <f t="shared" si="802"/>
        <v/>
      </c>
      <c r="AR797" s="32" t="str">
        <f t="shared" si="802"/>
        <v/>
      </c>
      <c r="AS797" s="32" t="str">
        <f t="shared" si="802"/>
        <v/>
      </c>
      <c r="AT797" s="32" t="str">
        <f t="shared" si="799"/>
        <v/>
      </c>
      <c r="AU797" s="32" t="str">
        <f t="shared" si="799"/>
        <v/>
      </c>
      <c r="AV797" s="32" t="e">
        <f t="shared" si="799"/>
        <v>#REF!</v>
      </c>
      <c r="AW797" s="32" t="str">
        <f t="shared" si="799"/>
        <v/>
      </c>
      <c r="AX797" s="32" t="str">
        <f t="shared" si="799"/>
        <v/>
      </c>
      <c r="AZ797" s="17" t="str">
        <f t="shared" ref="AZ797:BD860" si="803">IF(AD797="","",ROW())</f>
        <v/>
      </c>
      <c r="BA797" s="17" t="str">
        <f t="shared" si="803"/>
        <v/>
      </c>
      <c r="BB797" s="17" t="str">
        <f t="shared" si="803"/>
        <v/>
      </c>
      <c r="BC797" s="17" t="str">
        <f t="shared" si="803"/>
        <v/>
      </c>
      <c r="BD797" s="17" t="str">
        <f t="shared" si="803"/>
        <v/>
      </c>
      <c r="BE797" s="17" t="str">
        <f t="shared" si="800"/>
        <v/>
      </c>
      <c r="BF797" s="17" t="str">
        <f t="shared" si="800"/>
        <v/>
      </c>
      <c r="BG797" s="17" t="e">
        <f t="shared" si="800"/>
        <v>#REF!</v>
      </c>
      <c r="BH797" s="17" t="str">
        <f t="shared" si="800"/>
        <v/>
      </c>
      <c r="BI797" s="17" t="str">
        <f t="shared" si="800"/>
        <v/>
      </c>
    </row>
    <row r="798" spans="1:61" s="13" customFormat="1" ht="23.25" customHeight="1" x14ac:dyDescent="0.2">
      <c r="A798" s="1">
        <f ca="1">IF(COUNTIF($D798:$L798," ")=10,"",IF(VLOOKUP(MAX($A$1:A797),$A$1:C797,3,FALSE)=0,"",MAX($A$1:A797)+1))</f>
        <v>798</v>
      </c>
      <c r="B798" s="13" t="str">
        <f>$B793</f>
        <v/>
      </c>
      <c r="C798" s="2" t="str">
        <f>IF($B798="","",$R$6)</f>
        <v/>
      </c>
      <c r="D798" s="23" t="str">
        <f t="shared" ref="D798:K798" si="804">IF($B798&gt;"",IF(ISERROR(SEARCH($B798,S$6))," ",MID(S$6,FIND("%курс ",S$6,FIND($B798,S$6))+6,7)&amp;"
("&amp;MID(S$6,FIND("ауд.",S$6,FIND($B798,S$6))+4,FIND("№",S$6,FIND("ауд.",S$6,FIND($B798,S$6)))-(FIND("ауд.",S$6,FIND($B798,S$6))+4))&amp;")"),"")</f>
        <v/>
      </c>
      <c r="E798" s="23" t="str">
        <f t="shared" si="804"/>
        <v/>
      </c>
      <c r="F798" s="23" t="str">
        <f t="shared" si="804"/>
        <v/>
      </c>
      <c r="G798" s="23" t="str">
        <f t="shared" si="804"/>
        <v/>
      </c>
      <c r="H798" s="23" t="str">
        <f t="shared" si="804"/>
        <v/>
      </c>
      <c r="I798" s="23" t="str">
        <f t="shared" si="804"/>
        <v/>
      </c>
      <c r="J798" s="23" t="str">
        <f t="shared" si="804"/>
        <v/>
      </c>
      <c r="K798" s="23" t="str">
        <f t="shared" si="804"/>
        <v/>
      </c>
      <c r="L798" s="23"/>
      <c r="M798" s="25"/>
      <c r="O798" s="16"/>
      <c r="P798" s="16"/>
      <c r="R798" s="30"/>
      <c r="S798" s="30"/>
      <c r="T798" s="30"/>
      <c r="U798" s="30"/>
      <c r="V798" s="30"/>
      <c r="W798" s="30"/>
      <c r="X798" s="30"/>
      <c r="Y798" s="30"/>
      <c r="Z798" s="30"/>
      <c r="AA798" s="30"/>
      <c r="AB798" s="30"/>
      <c r="AD798" s="31" t="str">
        <f t="shared" si="796"/>
        <v/>
      </c>
      <c r="AE798" s="31" t="str">
        <f t="shared" si="796"/>
        <v/>
      </c>
      <c r="AF798" s="31" t="str">
        <f t="shared" si="796"/>
        <v/>
      </c>
      <c r="AG798" s="31" t="str">
        <f t="shared" si="796"/>
        <v/>
      </c>
      <c r="AH798" s="31" t="str">
        <f t="shared" si="796"/>
        <v/>
      </c>
      <c r="AI798" s="31" t="str">
        <f t="shared" si="796"/>
        <v/>
      </c>
      <c r="AJ798" s="31" t="str">
        <f t="shared" si="796"/>
        <v/>
      </c>
      <c r="AK798" s="31" t="e">
        <f>IF(#REF!=" ","",IF(#REF!="","",CONCATENATE($C798," ",#REF!," ",MID(#REF!,10,5))))</f>
        <v>#REF!</v>
      </c>
      <c r="AL798" s="31" t="str">
        <f t="shared" si="776"/>
        <v/>
      </c>
      <c r="AM798" s="31" t="str">
        <f t="shared" si="776"/>
        <v/>
      </c>
      <c r="AN798" s="32" t="e">
        <f t="shared" si="774"/>
        <v>#VALUE!</v>
      </c>
      <c r="AO798" s="32" t="str">
        <f t="shared" si="802"/>
        <v/>
      </c>
      <c r="AP798" s="32" t="str">
        <f t="shared" si="802"/>
        <v/>
      </c>
      <c r="AQ798" s="32" t="str">
        <f t="shared" si="802"/>
        <v/>
      </c>
      <c r="AR798" s="32" t="str">
        <f t="shared" si="802"/>
        <v/>
      </c>
      <c r="AS798" s="32" t="str">
        <f t="shared" si="802"/>
        <v/>
      </c>
      <c r="AT798" s="32" t="str">
        <f t="shared" si="799"/>
        <v/>
      </c>
      <c r="AU798" s="32" t="str">
        <f t="shared" si="799"/>
        <v/>
      </c>
      <c r="AV798" s="32" t="e">
        <f t="shared" si="799"/>
        <v>#REF!</v>
      </c>
      <c r="AW798" s="32" t="str">
        <f t="shared" si="799"/>
        <v/>
      </c>
      <c r="AX798" s="32" t="str">
        <f t="shared" si="799"/>
        <v/>
      </c>
      <c r="AZ798" s="17" t="str">
        <f t="shared" si="803"/>
        <v/>
      </c>
      <c r="BA798" s="17" t="str">
        <f t="shared" si="803"/>
        <v/>
      </c>
      <c r="BB798" s="17" t="str">
        <f t="shared" si="803"/>
        <v/>
      </c>
      <c r="BC798" s="17" t="str">
        <f t="shared" si="803"/>
        <v/>
      </c>
      <c r="BD798" s="17" t="str">
        <f t="shared" si="803"/>
        <v/>
      </c>
      <c r="BE798" s="17" t="str">
        <f t="shared" si="800"/>
        <v/>
      </c>
      <c r="BF798" s="17" t="str">
        <f t="shared" si="800"/>
        <v/>
      </c>
      <c r="BG798" s="17" t="e">
        <f t="shared" si="800"/>
        <v>#REF!</v>
      </c>
      <c r="BH798" s="17" t="str">
        <f t="shared" si="800"/>
        <v/>
      </c>
      <c r="BI798" s="17" t="str">
        <f t="shared" si="800"/>
        <v/>
      </c>
    </row>
    <row r="799" spans="1:61" s="13" customFormat="1" ht="23.25" customHeight="1" x14ac:dyDescent="0.2">
      <c r="A799" s="1">
        <f ca="1">IF(COUNTIF($D799:$L799," ")=10,"",IF(VLOOKUP(MAX($A$1:A798),$A$1:C798,3,FALSE)=0,"",MAX($A$1:A798)+1))</f>
        <v>799</v>
      </c>
      <c r="B799" s="13" t="str">
        <f>$B793</f>
        <v/>
      </c>
      <c r="C799" s="2" t="str">
        <f>IF($B799="","",$R$7)</f>
        <v/>
      </c>
      <c r="D799" s="23" t="str">
        <f t="shared" ref="D799:K799" si="805">IF($B799&gt;"",IF(ISERROR(SEARCH($B799,S$7))," ",MID(S$7,FIND("%курс ",S$7,FIND($B799,S$7))+6,7)&amp;"
("&amp;MID(S$7,FIND("ауд.",S$7,FIND($B799,S$7))+4,FIND("№",S$7,FIND("ауд.",S$7,FIND($B799,S$7)))-(FIND("ауд.",S$7,FIND($B799,S$7))+4))&amp;")"),"")</f>
        <v/>
      </c>
      <c r="E799" s="23" t="str">
        <f t="shared" si="805"/>
        <v/>
      </c>
      <c r="F799" s="23" t="str">
        <f t="shared" si="805"/>
        <v/>
      </c>
      <c r="G799" s="23" t="str">
        <f t="shared" si="805"/>
        <v/>
      </c>
      <c r="H799" s="23" t="str">
        <f t="shared" si="805"/>
        <v/>
      </c>
      <c r="I799" s="23" t="str">
        <f t="shared" si="805"/>
        <v/>
      </c>
      <c r="J799" s="23" t="str">
        <f t="shared" si="805"/>
        <v/>
      </c>
      <c r="K799" s="23" t="str">
        <f t="shared" si="805"/>
        <v/>
      </c>
      <c r="L799" s="23"/>
      <c r="M799" s="25"/>
      <c r="O799" s="16"/>
      <c r="P799" s="16"/>
      <c r="R799" s="30"/>
      <c r="S799" s="30"/>
      <c r="T799" s="30"/>
      <c r="U799" s="30"/>
      <c r="V799" s="30"/>
      <c r="W799" s="30"/>
      <c r="X799" s="30"/>
      <c r="Y799" s="30"/>
      <c r="Z799" s="30"/>
      <c r="AA799" s="30"/>
      <c r="AB799" s="30"/>
      <c r="AD799" s="31" t="str">
        <f t="shared" si="796"/>
        <v/>
      </c>
      <c r="AE799" s="31" t="str">
        <f t="shared" si="796"/>
        <v/>
      </c>
      <c r="AF799" s="31" t="str">
        <f t="shared" si="796"/>
        <v/>
      </c>
      <c r="AG799" s="31" t="str">
        <f t="shared" si="796"/>
        <v/>
      </c>
      <c r="AH799" s="31" t="str">
        <f t="shared" si="796"/>
        <v/>
      </c>
      <c r="AI799" s="31" t="str">
        <f t="shared" si="796"/>
        <v/>
      </c>
      <c r="AJ799" s="31" t="str">
        <f t="shared" si="796"/>
        <v/>
      </c>
      <c r="AK799" s="31" t="e">
        <f>IF(#REF!=" ","",IF(#REF!="","",CONCATENATE($C799," ",#REF!," ",MID(#REF!,10,5))))</f>
        <v>#REF!</v>
      </c>
      <c r="AL799" s="31" t="str">
        <f t="shared" si="776"/>
        <v/>
      </c>
      <c r="AM799" s="31" t="str">
        <f t="shared" si="776"/>
        <v/>
      </c>
      <c r="AN799" s="32" t="e">
        <f t="shared" si="774"/>
        <v>#VALUE!</v>
      </c>
      <c r="AO799" s="32" t="str">
        <f t="shared" si="802"/>
        <v/>
      </c>
      <c r="AP799" s="32" t="str">
        <f t="shared" si="802"/>
        <v/>
      </c>
      <c r="AQ799" s="32" t="str">
        <f t="shared" si="802"/>
        <v/>
      </c>
      <c r="AR799" s="32" t="str">
        <f t="shared" si="802"/>
        <v/>
      </c>
      <c r="AS799" s="32" t="str">
        <f t="shared" si="802"/>
        <v/>
      </c>
      <c r="AT799" s="32" t="str">
        <f t="shared" si="799"/>
        <v/>
      </c>
      <c r="AU799" s="32" t="str">
        <f t="shared" si="799"/>
        <v/>
      </c>
      <c r="AV799" s="32" t="e">
        <f t="shared" si="799"/>
        <v>#REF!</v>
      </c>
      <c r="AW799" s="32" t="str">
        <f t="shared" si="799"/>
        <v/>
      </c>
      <c r="AX799" s="32" t="str">
        <f t="shared" si="799"/>
        <v/>
      </c>
      <c r="AZ799" s="17" t="str">
        <f t="shared" si="803"/>
        <v/>
      </c>
      <c r="BA799" s="17" t="str">
        <f t="shared" si="803"/>
        <v/>
      </c>
      <c r="BB799" s="17" t="str">
        <f t="shared" si="803"/>
        <v/>
      </c>
      <c r="BC799" s="17" t="str">
        <f t="shared" si="803"/>
        <v/>
      </c>
      <c r="BD799" s="17" t="str">
        <f t="shared" si="803"/>
        <v/>
      </c>
      <c r="BE799" s="17" t="str">
        <f t="shared" si="800"/>
        <v/>
      </c>
      <c r="BF799" s="17" t="str">
        <f t="shared" si="800"/>
        <v/>
      </c>
      <c r="BG799" s="17" t="e">
        <f t="shared" si="800"/>
        <v>#REF!</v>
      </c>
      <c r="BH799" s="17" t="str">
        <f t="shared" si="800"/>
        <v/>
      </c>
      <c r="BI799" s="17" t="str">
        <f t="shared" si="800"/>
        <v/>
      </c>
    </row>
    <row r="800" spans="1:61" s="13" customFormat="1" ht="23.25" customHeight="1" x14ac:dyDescent="0.2">
      <c r="A800" s="1">
        <f ca="1">IF(COUNTIF($D800:$L800," ")=10,"",IF(VLOOKUP(MAX($A$1:A799),$A$1:C799,3,FALSE)=0,"",MAX($A$1:A799)+1))</f>
        <v>800</v>
      </c>
      <c r="B800" s="13" t="str">
        <f>$B793</f>
        <v/>
      </c>
      <c r="C800" s="2" t="str">
        <f>IF($B800="","",$R$8)</f>
        <v/>
      </c>
      <c r="D800" s="23" t="str">
        <f t="shared" ref="D800:K800" si="806">IF($B800&gt;"",IF(ISERROR(SEARCH($B800,S$8))," ",MID(S$8,FIND("%курс ",S$8,FIND($B800,S$8))+6,7)&amp;"
("&amp;MID(S$8,FIND("ауд.",S$8,FIND($B800,S$8))+4,FIND("№",S$8,FIND("ауд.",S$8,FIND($B800,S$8)))-(FIND("ауд.",S$8,FIND($B800,S$8))+4))&amp;")"),"")</f>
        <v/>
      </c>
      <c r="E800" s="23" t="str">
        <f t="shared" si="806"/>
        <v/>
      </c>
      <c r="F800" s="23" t="str">
        <f t="shared" si="806"/>
        <v/>
      </c>
      <c r="G800" s="23" t="str">
        <f t="shared" si="806"/>
        <v/>
      </c>
      <c r="H800" s="23" t="str">
        <f t="shared" si="806"/>
        <v/>
      </c>
      <c r="I800" s="23" t="str">
        <f t="shared" si="806"/>
        <v/>
      </c>
      <c r="J800" s="23" t="str">
        <f t="shared" si="806"/>
        <v/>
      </c>
      <c r="K800" s="23" t="str">
        <f t="shared" si="806"/>
        <v/>
      </c>
      <c r="L800" s="23"/>
      <c r="M800" s="25"/>
      <c r="O800" s="16"/>
      <c r="P800" s="16"/>
      <c r="R800" s="30"/>
      <c r="S800" s="30"/>
      <c r="T800" s="30"/>
      <c r="U800" s="30"/>
      <c r="V800" s="30"/>
      <c r="W800" s="30"/>
      <c r="X800" s="30"/>
      <c r="Y800" s="30"/>
      <c r="Z800" s="30"/>
      <c r="AA800" s="30"/>
      <c r="AB800" s="30"/>
      <c r="AD800" s="31" t="str">
        <f t="shared" si="796"/>
        <v/>
      </c>
      <c r="AE800" s="31" t="str">
        <f t="shared" si="796"/>
        <v/>
      </c>
      <c r="AF800" s="31" t="str">
        <f t="shared" si="796"/>
        <v/>
      </c>
      <c r="AG800" s="31" t="str">
        <f t="shared" si="796"/>
        <v/>
      </c>
      <c r="AH800" s="31" t="str">
        <f t="shared" si="796"/>
        <v/>
      </c>
      <c r="AI800" s="31" t="str">
        <f t="shared" si="796"/>
        <v/>
      </c>
      <c r="AJ800" s="31" t="str">
        <f t="shared" si="796"/>
        <v/>
      </c>
      <c r="AK800" s="31" t="e">
        <f>IF(#REF!=" ","",IF(#REF!="","",CONCATENATE($C800," ",#REF!," ",MID(#REF!,10,5))))</f>
        <v>#REF!</v>
      </c>
      <c r="AL800" s="31" t="str">
        <f t="shared" si="776"/>
        <v/>
      </c>
      <c r="AM800" s="31" t="str">
        <f t="shared" si="776"/>
        <v/>
      </c>
      <c r="AN800" s="32" t="e">
        <f t="shared" si="774"/>
        <v>#VALUE!</v>
      </c>
      <c r="AO800" s="32" t="str">
        <f t="shared" si="802"/>
        <v/>
      </c>
      <c r="AP800" s="32" t="str">
        <f t="shared" si="802"/>
        <v/>
      </c>
      <c r="AQ800" s="32" t="str">
        <f t="shared" si="802"/>
        <v/>
      </c>
      <c r="AR800" s="32" t="str">
        <f t="shared" si="802"/>
        <v/>
      </c>
      <c r="AS800" s="32" t="str">
        <f t="shared" si="802"/>
        <v/>
      </c>
      <c r="AT800" s="32" t="str">
        <f t="shared" si="799"/>
        <v/>
      </c>
      <c r="AU800" s="32" t="str">
        <f t="shared" si="799"/>
        <v/>
      </c>
      <c r="AV800" s="32" t="e">
        <f t="shared" si="799"/>
        <v>#REF!</v>
      </c>
      <c r="AW800" s="32" t="str">
        <f t="shared" si="799"/>
        <v/>
      </c>
      <c r="AX800" s="32" t="str">
        <f t="shared" si="799"/>
        <v/>
      </c>
      <c r="AZ800" s="17" t="str">
        <f t="shared" si="803"/>
        <v/>
      </c>
      <c r="BA800" s="17" t="str">
        <f t="shared" si="803"/>
        <v/>
      </c>
      <c r="BB800" s="17" t="str">
        <f t="shared" si="803"/>
        <v/>
      </c>
      <c r="BC800" s="17" t="str">
        <f t="shared" si="803"/>
        <v/>
      </c>
      <c r="BD800" s="17" t="str">
        <f t="shared" si="803"/>
        <v/>
      </c>
      <c r="BE800" s="17" t="str">
        <f t="shared" si="800"/>
        <v/>
      </c>
      <c r="BF800" s="17" t="str">
        <f t="shared" si="800"/>
        <v/>
      </c>
      <c r="BG800" s="17" t="e">
        <f t="shared" si="800"/>
        <v>#REF!</v>
      </c>
      <c r="BH800" s="17" t="str">
        <f t="shared" si="800"/>
        <v/>
      </c>
      <c r="BI800" s="17" t="str">
        <f t="shared" si="800"/>
        <v/>
      </c>
    </row>
    <row r="801" spans="1:61" s="13" customFormat="1" ht="23.25" customHeight="1" x14ac:dyDescent="0.2">
      <c r="A801" s="1">
        <f ca="1">IF(COUNTIF($D801:$L801," ")=10,"",IF(VLOOKUP(MAX($A$1:A800),$A$1:C800,3,FALSE)=0,"",MAX($A$1:A800)+1))</f>
        <v>801</v>
      </c>
      <c r="C801" s="2"/>
      <c r="D801" s="23"/>
      <c r="E801" s="23"/>
      <c r="F801" s="23"/>
      <c r="G801" s="23"/>
      <c r="H801" s="23"/>
      <c r="I801" s="23"/>
      <c r="J801" s="23"/>
      <c r="K801" s="23"/>
      <c r="L801" s="23"/>
      <c r="M801" s="25"/>
      <c r="O801" s="16"/>
      <c r="P801" s="16"/>
      <c r="R801" s="30"/>
      <c r="S801" s="30"/>
      <c r="T801" s="30"/>
      <c r="U801" s="30"/>
      <c r="V801" s="30"/>
      <c r="W801" s="30"/>
      <c r="X801" s="30"/>
      <c r="Y801" s="30"/>
      <c r="Z801" s="30"/>
      <c r="AA801" s="30"/>
      <c r="AB801" s="30"/>
      <c r="AD801" s="31"/>
      <c r="AE801" s="31"/>
      <c r="AF801" s="31"/>
      <c r="AG801" s="31"/>
      <c r="AH801" s="31"/>
      <c r="AI801" s="31"/>
      <c r="AJ801" s="31"/>
      <c r="AK801" s="31"/>
      <c r="AL801" s="31"/>
      <c r="AM801" s="31"/>
      <c r="AN801" s="32" t="str">
        <f t="shared" si="774"/>
        <v/>
      </c>
      <c r="AO801" s="32" t="str">
        <f t="shared" si="802"/>
        <v/>
      </c>
      <c r="AP801" s="32" t="str">
        <f t="shared" si="802"/>
        <v/>
      </c>
      <c r="AQ801" s="32" t="str">
        <f t="shared" si="802"/>
        <v/>
      </c>
      <c r="AR801" s="32" t="str">
        <f t="shared" si="802"/>
        <v/>
      </c>
      <c r="AS801" s="32" t="str">
        <f t="shared" si="802"/>
        <v/>
      </c>
      <c r="AT801" s="32" t="str">
        <f t="shared" si="799"/>
        <v/>
      </c>
      <c r="AU801" s="32" t="str">
        <f t="shared" si="799"/>
        <v/>
      </c>
      <c r="AV801" s="32" t="str">
        <f t="shared" si="799"/>
        <v/>
      </c>
      <c r="AW801" s="32" t="str">
        <f t="shared" si="799"/>
        <v/>
      </c>
      <c r="AX801" s="32" t="str">
        <f t="shared" si="799"/>
        <v/>
      </c>
      <c r="AZ801" s="17" t="str">
        <f t="shared" si="803"/>
        <v/>
      </c>
      <c r="BA801" s="17" t="str">
        <f t="shared" si="803"/>
        <v/>
      </c>
      <c r="BB801" s="17" t="str">
        <f t="shared" si="803"/>
        <v/>
      </c>
      <c r="BC801" s="17" t="str">
        <f t="shared" si="803"/>
        <v/>
      </c>
      <c r="BD801" s="17" t="str">
        <f t="shared" si="803"/>
        <v/>
      </c>
      <c r="BE801" s="17" t="str">
        <f t="shared" si="800"/>
        <v/>
      </c>
      <c r="BF801" s="17" t="str">
        <f t="shared" si="800"/>
        <v/>
      </c>
      <c r="BG801" s="17" t="str">
        <f t="shared" si="800"/>
        <v/>
      </c>
      <c r="BH801" s="17" t="str">
        <f t="shared" si="800"/>
        <v/>
      </c>
      <c r="BI801" s="17" t="str">
        <f t="shared" si="800"/>
        <v/>
      </c>
    </row>
    <row r="802" spans="1:61" s="13" customFormat="1" ht="23.25" customHeight="1" x14ac:dyDescent="0.2">
      <c r="A802" s="1">
        <f ca="1">IF(COUNTIF($D803:$L809," ")=70,"",MAX($A$1:A801)+1)</f>
        <v>802</v>
      </c>
      <c r="B802" s="2" t="str">
        <f>IF($C802="","",$C802)</f>
        <v/>
      </c>
      <c r="C802" s="3" t="str">
        <f>IF(ISERROR(VLOOKUP((ROW()-1)/9+1,'[1]Преподавательский состав'!$A$2:$B$181,2,FALSE)),"",VLOOKUP((ROW()-1)/9+1,'[1]Преподавательский состав'!$A$2:$B$181,2,FALSE))</f>
        <v/>
      </c>
      <c r="D802" s="3" t="str">
        <f>IF($C802="","",T(" 8.00"))</f>
        <v/>
      </c>
      <c r="E802" s="3" t="str">
        <f>IF($C802="","",T(" 9.40"))</f>
        <v/>
      </c>
      <c r="F802" s="3" t="str">
        <f>IF($C802="","",T("11.50"))</f>
        <v/>
      </c>
      <c r="G802" s="3" t="str">
        <f>IF($C802="","",T(""))</f>
        <v/>
      </c>
      <c r="H802" s="3" t="str">
        <f>IF($C802="","",T("13.30"))</f>
        <v/>
      </c>
      <c r="I802" s="3" t="str">
        <f>IF($C802="","",T("15.10"))</f>
        <v/>
      </c>
      <c r="J802" s="3" t="str">
        <f>IF($C802="","",T("16.50"))</f>
        <v/>
      </c>
      <c r="K802" s="3" t="str">
        <f>IF($C802="","",T("16.50"))</f>
        <v/>
      </c>
      <c r="L802" s="3"/>
      <c r="M802" s="17"/>
      <c r="O802" s="16"/>
      <c r="P802" s="16"/>
      <c r="R802" s="30"/>
      <c r="S802" s="30"/>
      <c r="T802" s="30"/>
      <c r="U802" s="30"/>
      <c r="V802" s="30"/>
      <c r="W802" s="30"/>
      <c r="X802" s="30"/>
      <c r="Y802" s="30"/>
      <c r="Z802" s="30"/>
      <c r="AA802" s="30"/>
      <c r="AB802" s="30"/>
      <c r="AD802" s="31"/>
      <c r="AE802" s="31"/>
      <c r="AF802" s="31"/>
      <c r="AG802" s="31"/>
      <c r="AH802" s="31"/>
      <c r="AI802" s="31"/>
      <c r="AJ802" s="31"/>
      <c r="AK802" s="31"/>
      <c r="AL802" s="31"/>
      <c r="AM802" s="31"/>
      <c r="AN802" s="32" t="str">
        <f t="shared" si="774"/>
        <v/>
      </c>
      <c r="AO802" s="32" t="str">
        <f t="shared" si="802"/>
        <v/>
      </c>
      <c r="AP802" s="32" t="str">
        <f t="shared" si="802"/>
        <v/>
      </c>
      <c r="AQ802" s="32" t="str">
        <f t="shared" si="802"/>
        <v/>
      </c>
      <c r="AR802" s="32" t="str">
        <f t="shared" si="802"/>
        <v/>
      </c>
      <c r="AS802" s="32" t="str">
        <f t="shared" si="802"/>
        <v/>
      </c>
      <c r="AT802" s="32" t="str">
        <f t="shared" si="799"/>
        <v/>
      </c>
      <c r="AU802" s="32" t="str">
        <f t="shared" si="799"/>
        <v/>
      </c>
      <c r="AV802" s="32" t="str">
        <f t="shared" si="799"/>
        <v/>
      </c>
      <c r="AW802" s="32" t="str">
        <f t="shared" si="799"/>
        <v/>
      </c>
      <c r="AX802" s="32" t="str">
        <f t="shared" si="799"/>
        <v/>
      </c>
      <c r="AZ802" s="17" t="str">
        <f t="shared" si="803"/>
        <v/>
      </c>
      <c r="BA802" s="17" t="str">
        <f t="shared" si="803"/>
        <v/>
      </c>
      <c r="BB802" s="17" t="str">
        <f t="shared" si="803"/>
        <v/>
      </c>
      <c r="BC802" s="17" t="str">
        <f t="shared" si="803"/>
        <v/>
      </c>
      <c r="BD802" s="17" t="str">
        <f t="shared" si="803"/>
        <v/>
      </c>
      <c r="BE802" s="17" t="str">
        <f t="shared" si="800"/>
        <v/>
      </c>
      <c r="BF802" s="17" t="str">
        <f t="shared" si="800"/>
        <v/>
      </c>
      <c r="BG802" s="17" t="str">
        <f t="shared" si="800"/>
        <v/>
      </c>
      <c r="BH802" s="17" t="str">
        <f t="shared" si="800"/>
        <v/>
      </c>
      <c r="BI802" s="17" t="str">
        <f t="shared" si="800"/>
        <v/>
      </c>
    </row>
    <row r="803" spans="1:61" s="13" customFormat="1" ht="23.25" customHeight="1" x14ac:dyDescent="0.2">
      <c r="A803" s="1">
        <f ca="1">IF(COUNTIF($D803:$L803," ")=10,"",IF(VLOOKUP(MAX($A$1:A802),$A$1:C802,3,FALSE)=0,"",MAX($A$1:A802)+1))</f>
        <v>803</v>
      </c>
      <c r="B803" s="13" t="str">
        <f>$B802</f>
        <v/>
      </c>
      <c r="C803" s="2" t="str">
        <f>IF($B803="","",$R$2)</f>
        <v/>
      </c>
      <c r="D803" s="14" t="str">
        <f t="shared" ref="D803:K803" si="807">IF($B803&gt;"",IF(ISERROR(SEARCH($B803,S$2))," ",MID(S$2,FIND("%курс ",S$2,FIND($B803,S$2))+6,7)&amp;"
("&amp;MID(S$2,FIND("ауд.",S$2,FIND($B803,S$2))+4,FIND("№",S$2,FIND("ауд.",S$2,FIND($B803,S$2)))-(FIND("ауд.",S$2,FIND($B803,S$2))+4))&amp;")"),"")</f>
        <v/>
      </c>
      <c r="E803" s="14" t="str">
        <f t="shared" si="807"/>
        <v/>
      </c>
      <c r="F803" s="14" t="str">
        <f t="shared" si="807"/>
        <v/>
      </c>
      <c r="G803" s="14" t="str">
        <f t="shared" si="807"/>
        <v/>
      </c>
      <c r="H803" s="14" t="str">
        <f t="shared" si="807"/>
        <v/>
      </c>
      <c r="I803" s="14" t="str">
        <f t="shared" si="807"/>
        <v/>
      </c>
      <c r="J803" s="14" t="str">
        <f t="shared" si="807"/>
        <v/>
      </c>
      <c r="K803" s="14" t="str">
        <f t="shared" si="807"/>
        <v/>
      </c>
      <c r="L803" s="14"/>
      <c r="M803" s="25"/>
      <c r="O803" s="16"/>
      <c r="P803" s="16"/>
      <c r="R803" s="30"/>
      <c r="S803" s="30"/>
      <c r="T803" s="30"/>
      <c r="U803" s="30"/>
      <c r="V803" s="30"/>
      <c r="W803" s="30"/>
      <c r="X803" s="30"/>
      <c r="Y803" s="30"/>
      <c r="Z803" s="30"/>
      <c r="AA803" s="30"/>
      <c r="AB803" s="30"/>
      <c r="AD803" s="31" t="str">
        <f t="shared" ref="AD803:AJ809" si="808">IF(D803=" ","",IF(D803="","",CONCATENATE($C803," ",D$1," ",MID(D803,10,5))))</f>
        <v/>
      </c>
      <c r="AE803" s="31" t="str">
        <f t="shared" si="808"/>
        <v/>
      </c>
      <c r="AF803" s="31" t="str">
        <f t="shared" si="808"/>
        <v/>
      </c>
      <c r="AG803" s="31" t="str">
        <f t="shared" si="808"/>
        <v/>
      </c>
      <c r="AH803" s="31" t="str">
        <f t="shared" si="808"/>
        <v/>
      </c>
      <c r="AI803" s="31" t="str">
        <f t="shared" si="808"/>
        <v/>
      </c>
      <c r="AJ803" s="31" t="str">
        <f t="shared" si="808"/>
        <v/>
      </c>
      <c r="AK803" s="31" t="e">
        <f>IF(#REF!=" ","",IF(#REF!="","",CONCATENATE($C803," ",#REF!," ",MID(#REF!,10,5))))</f>
        <v>#REF!</v>
      </c>
      <c r="AL803" s="31" t="str">
        <f t="shared" si="776"/>
        <v/>
      </c>
      <c r="AM803" s="31" t="str">
        <f t="shared" si="776"/>
        <v/>
      </c>
      <c r="AN803" s="32" t="e">
        <f t="shared" si="774"/>
        <v>#VALUE!</v>
      </c>
      <c r="AO803" s="32" t="str">
        <f t="shared" si="802"/>
        <v/>
      </c>
      <c r="AP803" s="32" t="str">
        <f t="shared" si="802"/>
        <v/>
      </c>
      <c r="AQ803" s="32" t="str">
        <f t="shared" si="802"/>
        <v/>
      </c>
      <c r="AR803" s="32" t="str">
        <f t="shared" si="802"/>
        <v/>
      </c>
      <c r="AS803" s="32" t="str">
        <f t="shared" si="802"/>
        <v/>
      </c>
      <c r="AT803" s="32" t="str">
        <f t="shared" si="799"/>
        <v/>
      </c>
      <c r="AU803" s="32" t="str">
        <f t="shared" si="799"/>
        <v/>
      </c>
      <c r="AV803" s="32" t="e">
        <f t="shared" si="799"/>
        <v>#REF!</v>
      </c>
      <c r="AW803" s="32" t="str">
        <f t="shared" si="799"/>
        <v/>
      </c>
      <c r="AX803" s="32" t="str">
        <f t="shared" si="799"/>
        <v/>
      </c>
      <c r="AZ803" s="17" t="str">
        <f t="shared" si="803"/>
        <v/>
      </c>
      <c r="BA803" s="17" t="str">
        <f t="shared" si="803"/>
        <v/>
      </c>
      <c r="BB803" s="17" t="str">
        <f t="shared" si="803"/>
        <v/>
      </c>
      <c r="BC803" s="17" t="str">
        <f t="shared" si="803"/>
        <v/>
      </c>
      <c r="BD803" s="17" t="str">
        <f t="shared" si="803"/>
        <v/>
      </c>
      <c r="BE803" s="17" t="str">
        <f t="shared" si="800"/>
        <v/>
      </c>
      <c r="BF803" s="17" t="str">
        <f t="shared" si="800"/>
        <v/>
      </c>
      <c r="BG803" s="17" t="e">
        <f t="shared" si="800"/>
        <v>#REF!</v>
      </c>
      <c r="BH803" s="17" t="str">
        <f t="shared" si="800"/>
        <v/>
      </c>
      <c r="BI803" s="17" t="str">
        <f t="shared" si="800"/>
        <v/>
      </c>
    </row>
    <row r="804" spans="1:61" s="13" customFormat="1" ht="23.25" customHeight="1" x14ac:dyDescent="0.2">
      <c r="A804" s="1">
        <f ca="1">IF(COUNTIF($D804:$L804," ")=10,"",IF(VLOOKUP(MAX($A$1:A803),$A$1:C803,3,FALSE)=0,"",MAX($A$1:A803)+1))</f>
        <v>804</v>
      </c>
      <c r="B804" s="13" t="str">
        <f>$B802</f>
        <v/>
      </c>
      <c r="C804" s="2" t="str">
        <f>IF($B804="","",$R$3)</f>
        <v/>
      </c>
      <c r="D804" s="14" t="str">
        <f t="shared" ref="D804:K804" si="809">IF($B804&gt;"",IF(ISERROR(SEARCH($B804,S$3))," ",MID(S$3,FIND("%курс ",S$3,FIND($B804,S$3))+6,7)&amp;"
("&amp;MID(S$3,FIND("ауд.",S$3,FIND($B804,S$3))+4,FIND("№",S$3,FIND("ауд.",S$3,FIND($B804,S$3)))-(FIND("ауд.",S$3,FIND($B804,S$3))+4))&amp;")"),"")</f>
        <v/>
      </c>
      <c r="E804" s="14" t="str">
        <f t="shared" si="809"/>
        <v/>
      </c>
      <c r="F804" s="14" t="str">
        <f t="shared" si="809"/>
        <v/>
      </c>
      <c r="G804" s="14" t="str">
        <f t="shared" si="809"/>
        <v/>
      </c>
      <c r="H804" s="14" t="str">
        <f t="shared" si="809"/>
        <v/>
      </c>
      <c r="I804" s="14" t="str">
        <f t="shared" si="809"/>
        <v/>
      </c>
      <c r="J804" s="14" t="str">
        <f t="shared" si="809"/>
        <v/>
      </c>
      <c r="K804" s="14" t="str">
        <f t="shared" si="809"/>
        <v/>
      </c>
      <c r="L804" s="14"/>
      <c r="M804" s="25"/>
      <c r="O804" s="16"/>
      <c r="P804" s="16"/>
      <c r="R804" s="30"/>
      <c r="S804" s="30"/>
      <c r="T804" s="30"/>
      <c r="U804" s="30"/>
      <c r="V804" s="30"/>
      <c r="W804" s="30"/>
      <c r="X804" s="30"/>
      <c r="Y804" s="30"/>
      <c r="Z804" s="30"/>
      <c r="AA804" s="30"/>
      <c r="AB804" s="30"/>
      <c r="AD804" s="31" t="str">
        <f t="shared" si="808"/>
        <v/>
      </c>
      <c r="AE804" s="31" t="str">
        <f t="shared" si="808"/>
        <v/>
      </c>
      <c r="AF804" s="31" t="str">
        <f t="shared" si="808"/>
        <v/>
      </c>
      <c r="AG804" s="31" t="str">
        <f t="shared" si="808"/>
        <v/>
      </c>
      <c r="AH804" s="31" t="str">
        <f t="shared" si="808"/>
        <v/>
      </c>
      <c r="AI804" s="31" t="str">
        <f t="shared" si="808"/>
        <v/>
      </c>
      <c r="AJ804" s="31" t="str">
        <f t="shared" si="808"/>
        <v/>
      </c>
      <c r="AK804" s="31" t="e">
        <f>IF(#REF!=" ","",IF(#REF!="","",CONCATENATE($C804," ",#REF!," ",MID(#REF!,10,5))))</f>
        <v>#REF!</v>
      </c>
      <c r="AL804" s="31" t="str">
        <f t="shared" si="776"/>
        <v/>
      </c>
      <c r="AM804" s="31" t="str">
        <f t="shared" si="776"/>
        <v/>
      </c>
      <c r="AN804" s="32" t="e">
        <f t="shared" si="774"/>
        <v>#VALUE!</v>
      </c>
      <c r="AO804" s="32" t="str">
        <f t="shared" si="802"/>
        <v/>
      </c>
      <c r="AP804" s="32" t="str">
        <f t="shared" si="802"/>
        <v/>
      </c>
      <c r="AQ804" s="32" t="str">
        <f t="shared" si="802"/>
        <v/>
      </c>
      <c r="AR804" s="32" t="str">
        <f t="shared" si="802"/>
        <v/>
      </c>
      <c r="AS804" s="32" t="str">
        <f t="shared" si="802"/>
        <v/>
      </c>
      <c r="AT804" s="32" t="str">
        <f t="shared" si="799"/>
        <v/>
      </c>
      <c r="AU804" s="32" t="str">
        <f t="shared" si="799"/>
        <v/>
      </c>
      <c r="AV804" s="32" t="e">
        <f t="shared" si="799"/>
        <v>#REF!</v>
      </c>
      <c r="AW804" s="32" t="str">
        <f t="shared" si="799"/>
        <v/>
      </c>
      <c r="AX804" s="32" t="str">
        <f t="shared" si="799"/>
        <v/>
      </c>
      <c r="AZ804" s="17" t="str">
        <f t="shared" si="803"/>
        <v/>
      </c>
      <c r="BA804" s="17" t="str">
        <f t="shared" si="803"/>
        <v/>
      </c>
      <c r="BB804" s="17" t="str">
        <f t="shared" si="803"/>
        <v/>
      </c>
      <c r="BC804" s="17" t="str">
        <f t="shared" si="803"/>
        <v/>
      </c>
      <c r="BD804" s="17" t="str">
        <f t="shared" si="803"/>
        <v/>
      </c>
      <c r="BE804" s="17" t="str">
        <f t="shared" si="800"/>
        <v/>
      </c>
      <c r="BF804" s="17" t="str">
        <f t="shared" si="800"/>
        <v/>
      </c>
      <c r="BG804" s="17" t="e">
        <f t="shared" si="800"/>
        <v>#REF!</v>
      </c>
      <c r="BH804" s="17" t="str">
        <f t="shared" si="800"/>
        <v/>
      </c>
      <c r="BI804" s="17" t="str">
        <f t="shared" si="800"/>
        <v/>
      </c>
    </row>
    <row r="805" spans="1:61" s="13" customFormat="1" ht="23.25" customHeight="1" x14ac:dyDescent="0.2">
      <c r="A805" s="1">
        <f ca="1">IF(COUNTIF($D805:$L805," ")=10,"",IF(VLOOKUP(MAX($A$1:A804),$A$1:C804,3,FALSE)=0,"",MAX($A$1:A804)+1))</f>
        <v>805</v>
      </c>
      <c r="B805" s="13" t="str">
        <f>$B802</f>
        <v/>
      </c>
      <c r="C805" s="2" t="str">
        <f>IF($B805="","",$R$4)</f>
        <v/>
      </c>
      <c r="D805" s="14" t="str">
        <f t="shared" ref="D805:K805" si="810">IF($B805&gt;"",IF(ISERROR(SEARCH($B805,S$4))," ",MID(S$4,FIND("%курс ",S$4,FIND($B805,S$4))+6,7)&amp;"
("&amp;MID(S$4,FIND("ауд.",S$4,FIND($B805,S$4))+4,FIND("№",S$4,FIND("ауд.",S$4,FIND($B805,S$4)))-(FIND("ауд.",S$4,FIND($B805,S$4))+4))&amp;")"),"")</f>
        <v/>
      </c>
      <c r="E805" s="14" t="str">
        <f t="shared" si="810"/>
        <v/>
      </c>
      <c r="F805" s="14" t="str">
        <f t="shared" si="810"/>
        <v/>
      </c>
      <c r="G805" s="14" t="str">
        <f t="shared" si="810"/>
        <v/>
      </c>
      <c r="H805" s="14" t="str">
        <f t="shared" si="810"/>
        <v/>
      </c>
      <c r="I805" s="14" t="str">
        <f t="shared" si="810"/>
        <v/>
      </c>
      <c r="J805" s="14" t="str">
        <f t="shared" si="810"/>
        <v/>
      </c>
      <c r="K805" s="14" t="str">
        <f t="shared" si="810"/>
        <v/>
      </c>
      <c r="L805" s="14"/>
      <c r="M805" s="25"/>
      <c r="O805" s="16"/>
      <c r="P805" s="16"/>
      <c r="R805" s="30"/>
      <c r="S805" s="30"/>
      <c r="T805" s="30"/>
      <c r="U805" s="30"/>
      <c r="V805" s="30"/>
      <c r="W805" s="30"/>
      <c r="X805" s="30"/>
      <c r="Y805" s="30"/>
      <c r="Z805" s="30"/>
      <c r="AA805" s="30"/>
      <c r="AB805" s="30"/>
      <c r="AD805" s="31" t="str">
        <f t="shared" si="808"/>
        <v/>
      </c>
      <c r="AE805" s="31" t="str">
        <f t="shared" si="808"/>
        <v/>
      </c>
      <c r="AF805" s="31" t="str">
        <f t="shared" si="808"/>
        <v/>
      </c>
      <c r="AG805" s="31" t="str">
        <f t="shared" si="808"/>
        <v/>
      </c>
      <c r="AH805" s="31" t="str">
        <f t="shared" si="808"/>
        <v/>
      </c>
      <c r="AI805" s="31" t="str">
        <f t="shared" si="808"/>
        <v/>
      </c>
      <c r="AJ805" s="31" t="str">
        <f t="shared" si="808"/>
        <v/>
      </c>
      <c r="AK805" s="31" t="e">
        <f>IF(#REF!=" ","",IF(#REF!="","",CONCATENATE($C805," ",#REF!," ",MID(#REF!,10,5))))</f>
        <v>#REF!</v>
      </c>
      <c r="AL805" s="31" t="str">
        <f t="shared" si="776"/>
        <v/>
      </c>
      <c r="AM805" s="31" t="str">
        <f t="shared" si="776"/>
        <v/>
      </c>
      <c r="AN805" s="32" t="e">
        <f t="shared" si="774"/>
        <v>#VALUE!</v>
      </c>
      <c r="AO805" s="32" t="str">
        <f t="shared" si="802"/>
        <v/>
      </c>
      <c r="AP805" s="32" t="str">
        <f t="shared" si="802"/>
        <v/>
      </c>
      <c r="AQ805" s="32" t="str">
        <f t="shared" si="802"/>
        <v/>
      </c>
      <c r="AR805" s="32" t="str">
        <f t="shared" si="802"/>
        <v/>
      </c>
      <c r="AS805" s="32" t="str">
        <f t="shared" si="802"/>
        <v/>
      </c>
      <c r="AT805" s="32" t="str">
        <f t="shared" si="799"/>
        <v/>
      </c>
      <c r="AU805" s="32" t="str">
        <f t="shared" si="799"/>
        <v/>
      </c>
      <c r="AV805" s="32" t="e">
        <f t="shared" si="799"/>
        <v>#REF!</v>
      </c>
      <c r="AW805" s="32" t="str">
        <f t="shared" si="799"/>
        <v/>
      </c>
      <c r="AX805" s="32" t="str">
        <f t="shared" si="799"/>
        <v/>
      </c>
      <c r="AZ805" s="17" t="str">
        <f t="shared" si="803"/>
        <v/>
      </c>
      <c r="BA805" s="17" t="str">
        <f t="shared" si="803"/>
        <v/>
      </c>
      <c r="BB805" s="17" t="str">
        <f t="shared" si="803"/>
        <v/>
      </c>
      <c r="BC805" s="17" t="str">
        <f t="shared" si="803"/>
        <v/>
      </c>
      <c r="BD805" s="17" t="str">
        <f t="shared" si="803"/>
        <v/>
      </c>
      <c r="BE805" s="17" t="str">
        <f t="shared" si="800"/>
        <v/>
      </c>
      <c r="BF805" s="17" t="str">
        <f t="shared" si="800"/>
        <v/>
      </c>
      <c r="BG805" s="17" t="e">
        <f t="shared" si="800"/>
        <v>#REF!</v>
      </c>
      <c r="BH805" s="17" t="str">
        <f t="shared" si="800"/>
        <v/>
      </c>
      <c r="BI805" s="17" t="str">
        <f t="shared" si="800"/>
        <v/>
      </c>
    </row>
    <row r="806" spans="1:61" s="13" customFormat="1" ht="23.25" customHeight="1" x14ac:dyDescent="0.2">
      <c r="A806" s="1">
        <f ca="1">IF(COUNTIF($D806:$L806," ")=10,"",IF(VLOOKUP(MAX($A$1:A805),$A$1:C805,3,FALSE)=0,"",MAX($A$1:A805)+1))</f>
        <v>806</v>
      </c>
      <c r="B806" s="13" t="str">
        <f>$B802</f>
        <v/>
      </c>
      <c r="C806" s="2" t="str">
        <f>IF($B806="","",$R$5)</f>
        <v/>
      </c>
      <c r="D806" s="23" t="str">
        <f t="shared" ref="D806:K806" si="811">IF($B806&gt;"",IF(ISERROR(SEARCH($B806,S$5))," ",MID(S$5,FIND("%курс ",S$5,FIND($B806,S$5))+6,7)&amp;"
("&amp;MID(S$5,FIND("ауд.",S$5,FIND($B806,S$5))+4,FIND("№",S$5,FIND("ауд.",S$5,FIND($B806,S$5)))-(FIND("ауд.",S$5,FIND($B806,S$5))+4))&amp;")"),"")</f>
        <v/>
      </c>
      <c r="E806" s="23" t="str">
        <f t="shared" si="811"/>
        <v/>
      </c>
      <c r="F806" s="23" t="str">
        <f t="shared" si="811"/>
        <v/>
      </c>
      <c r="G806" s="23" t="str">
        <f t="shared" si="811"/>
        <v/>
      </c>
      <c r="H806" s="23" t="str">
        <f t="shared" si="811"/>
        <v/>
      </c>
      <c r="I806" s="23" t="str">
        <f t="shared" si="811"/>
        <v/>
      </c>
      <c r="J806" s="23" t="str">
        <f t="shared" si="811"/>
        <v/>
      </c>
      <c r="K806" s="23" t="str">
        <f t="shared" si="811"/>
        <v/>
      </c>
      <c r="L806" s="23"/>
      <c r="M806" s="25"/>
      <c r="O806" s="16"/>
      <c r="P806" s="16"/>
      <c r="R806" s="30"/>
      <c r="S806" s="30"/>
      <c r="T806" s="30"/>
      <c r="U806" s="30"/>
      <c r="V806" s="30"/>
      <c r="W806" s="30"/>
      <c r="X806" s="30"/>
      <c r="Y806" s="30"/>
      <c r="Z806" s="30"/>
      <c r="AA806" s="30"/>
      <c r="AB806" s="30"/>
      <c r="AD806" s="31" t="str">
        <f t="shared" si="808"/>
        <v/>
      </c>
      <c r="AE806" s="31" t="str">
        <f t="shared" si="808"/>
        <v/>
      </c>
      <c r="AF806" s="31" t="str">
        <f t="shared" si="808"/>
        <v/>
      </c>
      <c r="AG806" s="31" t="str">
        <f t="shared" si="808"/>
        <v/>
      </c>
      <c r="AH806" s="31" t="str">
        <f t="shared" si="808"/>
        <v/>
      </c>
      <c r="AI806" s="31" t="str">
        <f t="shared" si="808"/>
        <v/>
      </c>
      <c r="AJ806" s="31" t="str">
        <f t="shared" si="808"/>
        <v/>
      </c>
      <c r="AK806" s="31" t="e">
        <f>IF(#REF!=" ","",IF(#REF!="","",CONCATENATE($C806," ",#REF!," ",MID(#REF!,10,5))))</f>
        <v>#REF!</v>
      </c>
      <c r="AL806" s="31" t="str">
        <f t="shared" si="776"/>
        <v/>
      </c>
      <c r="AM806" s="31" t="str">
        <f t="shared" si="776"/>
        <v/>
      </c>
      <c r="AN806" s="32" t="e">
        <f t="shared" si="774"/>
        <v>#VALUE!</v>
      </c>
      <c r="AO806" s="32" t="str">
        <f t="shared" si="802"/>
        <v/>
      </c>
      <c r="AP806" s="32" t="str">
        <f t="shared" si="802"/>
        <v/>
      </c>
      <c r="AQ806" s="32" t="str">
        <f t="shared" si="802"/>
        <v/>
      </c>
      <c r="AR806" s="32" t="str">
        <f t="shared" si="802"/>
        <v/>
      </c>
      <c r="AS806" s="32" t="str">
        <f t="shared" si="802"/>
        <v/>
      </c>
      <c r="AT806" s="32" t="str">
        <f t="shared" si="799"/>
        <v/>
      </c>
      <c r="AU806" s="32" t="str">
        <f t="shared" si="799"/>
        <v/>
      </c>
      <c r="AV806" s="32" t="e">
        <f t="shared" si="799"/>
        <v>#REF!</v>
      </c>
      <c r="AW806" s="32" t="str">
        <f t="shared" si="799"/>
        <v/>
      </c>
      <c r="AX806" s="32" t="str">
        <f t="shared" si="799"/>
        <v/>
      </c>
      <c r="AZ806" s="17" t="str">
        <f t="shared" si="803"/>
        <v/>
      </c>
      <c r="BA806" s="17" t="str">
        <f t="shared" si="803"/>
        <v/>
      </c>
      <c r="BB806" s="17" t="str">
        <f t="shared" si="803"/>
        <v/>
      </c>
      <c r="BC806" s="17" t="str">
        <f t="shared" si="803"/>
        <v/>
      </c>
      <c r="BD806" s="17" t="str">
        <f t="shared" si="803"/>
        <v/>
      </c>
      <c r="BE806" s="17" t="str">
        <f t="shared" si="800"/>
        <v/>
      </c>
      <c r="BF806" s="17" t="str">
        <f t="shared" si="800"/>
        <v/>
      </c>
      <c r="BG806" s="17" t="e">
        <f t="shared" si="800"/>
        <v>#REF!</v>
      </c>
      <c r="BH806" s="17" t="str">
        <f t="shared" si="800"/>
        <v/>
      </c>
      <c r="BI806" s="17" t="str">
        <f t="shared" si="800"/>
        <v/>
      </c>
    </row>
    <row r="807" spans="1:61" s="13" customFormat="1" ht="23.25" customHeight="1" x14ac:dyDescent="0.2">
      <c r="A807" s="1">
        <f ca="1">IF(COUNTIF($D807:$L807," ")=10,"",IF(VLOOKUP(MAX($A$1:A806),$A$1:C806,3,FALSE)=0,"",MAX($A$1:A806)+1))</f>
        <v>807</v>
      </c>
      <c r="B807" s="13" t="str">
        <f>$B802</f>
        <v/>
      </c>
      <c r="C807" s="2" t="str">
        <f>IF($B807="","",$R$6)</f>
        <v/>
      </c>
      <c r="D807" s="23" t="str">
        <f t="shared" ref="D807:K807" si="812">IF($B807&gt;"",IF(ISERROR(SEARCH($B807,S$6))," ",MID(S$6,FIND("%курс ",S$6,FIND($B807,S$6))+6,7)&amp;"
("&amp;MID(S$6,FIND("ауд.",S$6,FIND($B807,S$6))+4,FIND("№",S$6,FIND("ауд.",S$6,FIND($B807,S$6)))-(FIND("ауд.",S$6,FIND($B807,S$6))+4))&amp;")"),"")</f>
        <v/>
      </c>
      <c r="E807" s="23" t="str">
        <f t="shared" si="812"/>
        <v/>
      </c>
      <c r="F807" s="23" t="str">
        <f t="shared" si="812"/>
        <v/>
      </c>
      <c r="G807" s="23" t="str">
        <f t="shared" si="812"/>
        <v/>
      </c>
      <c r="H807" s="23" t="str">
        <f t="shared" si="812"/>
        <v/>
      </c>
      <c r="I807" s="23" t="str">
        <f t="shared" si="812"/>
        <v/>
      </c>
      <c r="J807" s="23" t="str">
        <f t="shared" si="812"/>
        <v/>
      </c>
      <c r="K807" s="23" t="str">
        <f t="shared" si="812"/>
        <v/>
      </c>
      <c r="L807" s="23"/>
      <c r="M807" s="25"/>
      <c r="O807" s="16"/>
      <c r="P807" s="16"/>
      <c r="R807" s="30"/>
      <c r="S807" s="30"/>
      <c r="T807" s="30"/>
      <c r="U807" s="30"/>
      <c r="V807" s="30"/>
      <c r="W807" s="30"/>
      <c r="X807" s="30"/>
      <c r="Y807" s="30"/>
      <c r="Z807" s="30"/>
      <c r="AA807" s="30"/>
      <c r="AB807" s="30"/>
      <c r="AD807" s="31" t="str">
        <f t="shared" si="808"/>
        <v/>
      </c>
      <c r="AE807" s="31" t="str">
        <f t="shared" si="808"/>
        <v/>
      </c>
      <c r="AF807" s="31" t="str">
        <f t="shared" si="808"/>
        <v/>
      </c>
      <c r="AG807" s="31" t="str">
        <f t="shared" si="808"/>
        <v/>
      </c>
      <c r="AH807" s="31" t="str">
        <f t="shared" si="808"/>
        <v/>
      </c>
      <c r="AI807" s="31" t="str">
        <f t="shared" si="808"/>
        <v/>
      </c>
      <c r="AJ807" s="31" t="str">
        <f t="shared" si="808"/>
        <v/>
      </c>
      <c r="AK807" s="31" t="e">
        <f>IF(#REF!=" ","",IF(#REF!="","",CONCATENATE($C807," ",#REF!," ",MID(#REF!,10,5))))</f>
        <v>#REF!</v>
      </c>
      <c r="AL807" s="31" t="str">
        <f t="shared" si="776"/>
        <v/>
      </c>
      <c r="AM807" s="31" t="str">
        <f t="shared" si="776"/>
        <v/>
      </c>
      <c r="AN807" s="32" t="e">
        <f t="shared" si="774"/>
        <v>#VALUE!</v>
      </c>
      <c r="AO807" s="32" t="str">
        <f t="shared" si="802"/>
        <v/>
      </c>
      <c r="AP807" s="32" t="str">
        <f t="shared" si="802"/>
        <v/>
      </c>
      <c r="AQ807" s="32" t="str">
        <f t="shared" si="802"/>
        <v/>
      </c>
      <c r="AR807" s="32" t="str">
        <f t="shared" si="802"/>
        <v/>
      </c>
      <c r="AS807" s="32" t="str">
        <f t="shared" si="802"/>
        <v/>
      </c>
      <c r="AT807" s="32" t="str">
        <f t="shared" si="799"/>
        <v/>
      </c>
      <c r="AU807" s="32" t="str">
        <f t="shared" si="799"/>
        <v/>
      </c>
      <c r="AV807" s="32" t="e">
        <f t="shared" si="799"/>
        <v>#REF!</v>
      </c>
      <c r="AW807" s="32" t="str">
        <f t="shared" si="799"/>
        <v/>
      </c>
      <c r="AX807" s="32" t="str">
        <f t="shared" si="799"/>
        <v/>
      </c>
      <c r="AZ807" s="17" t="str">
        <f t="shared" si="803"/>
        <v/>
      </c>
      <c r="BA807" s="17" t="str">
        <f t="shared" si="803"/>
        <v/>
      </c>
      <c r="BB807" s="17" t="str">
        <f t="shared" si="803"/>
        <v/>
      </c>
      <c r="BC807" s="17" t="str">
        <f t="shared" si="803"/>
        <v/>
      </c>
      <c r="BD807" s="17" t="str">
        <f t="shared" si="803"/>
        <v/>
      </c>
      <c r="BE807" s="17" t="str">
        <f t="shared" si="800"/>
        <v/>
      </c>
      <c r="BF807" s="17" t="str">
        <f t="shared" si="800"/>
        <v/>
      </c>
      <c r="BG807" s="17" t="e">
        <f t="shared" si="800"/>
        <v>#REF!</v>
      </c>
      <c r="BH807" s="17" t="str">
        <f t="shared" si="800"/>
        <v/>
      </c>
      <c r="BI807" s="17" t="str">
        <f t="shared" si="800"/>
        <v/>
      </c>
    </row>
    <row r="808" spans="1:61" s="13" customFormat="1" ht="23.25" customHeight="1" x14ac:dyDescent="0.2">
      <c r="A808" s="1">
        <f ca="1">IF(COUNTIF($D808:$L808," ")=10,"",IF(VLOOKUP(MAX($A$1:A807),$A$1:C807,3,FALSE)=0,"",MAX($A$1:A807)+1))</f>
        <v>808</v>
      </c>
      <c r="B808" s="13" t="str">
        <f>$B802</f>
        <v/>
      </c>
      <c r="C808" s="2" t="str">
        <f>IF($B808="","",$R$7)</f>
        <v/>
      </c>
      <c r="D808" s="23" t="str">
        <f t="shared" ref="D808:K808" si="813">IF($B808&gt;"",IF(ISERROR(SEARCH($B808,S$7))," ",MID(S$7,FIND("%курс ",S$7,FIND($B808,S$7))+6,7)&amp;"
("&amp;MID(S$7,FIND("ауд.",S$7,FIND($B808,S$7))+4,FIND("№",S$7,FIND("ауд.",S$7,FIND($B808,S$7)))-(FIND("ауд.",S$7,FIND($B808,S$7))+4))&amp;")"),"")</f>
        <v/>
      </c>
      <c r="E808" s="23" t="str">
        <f t="shared" si="813"/>
        <v/>
      </c>
      <c r="F808" s="23" t="str">
        <f t="shared" si="813"/>
        <v/>
      </c>
      <c r="G808" s="23" t="str">
        <f t="shared" si="813"/>
        <v/>
      </c>
      <c r="H808" s="23" t="str">
        <f t="shared" si="813"/>
        <v/>
      </c>
      <c r="I808" s="23" t="str">
        <f t="shared" si="813"/>
        <v/>
      </c>
      <c r="J808" s="23" t="str">
        <f t="shared" si="813"/>
        <v/>
      </c>
      <c r="K808" s="23" t="str">
        <f t="shared" si="813"/>
        <v/>
      </c>
      <c r="L808" s="23"/>
      <c r="M808" s="25"/>
      <c r="O808" s="16"/>
      <c r="P808" s="16"/>
      <c r="R808" s="30"/>
      <c r="S808" s="30"/>
      <c r="T808" s="30"/>
      <c r="U808" s="30"/>
      <c r="V808" s="30"/>
      <c r="W808" s="30"/>
      <c r="X808" s="30"/>
      <c r="Y808" s="30"/>
      <c r="Z808" s="30"/>
      <c r="AA808" s="30"/>
      <c r="AB808" s="30"/>
      <c r="AD808" s="31" t="str">
        <f t="shared" si="808"/>
        <v/>
      </c>
      <c r="AE808" s="31" t="str">
        <f t="shared" si="808"/>
        <v/>
      </c>
      <c r="AF808" s="31" t="str">
        <f t="shared" si="808"/>
        <v/>
      </c>
      <c r="AG808" s="31" t="str">
        <f t="shared" si="808"/>
        <v/>
      </c>
      <c r="AH808" s="31" t="str">
        <f t="shared" si="808"/>
        <v/>
      </c>
      <c r="AI808" s="31" t="str">
        <f t="shared" si="808"/>
        <v/>
      </c>
      <c r="AJ808" s="31" t="str">
        <f t="shared" si="808"/>
        <v/>
      </c>
      <c r="AK808" s="31" t="e">
        <f>IF(#REF!=" ","",IF(#REF!="","",CONCATENATE($C808," ",#REF!," ",MID(#REF!,10,5))))</f>
        <v>#REF!</v>
      </c>
      <c r="AL808" s="31" t="str">
        <f t="shared" si="776"/>
        <v/>
      </c>
      <c r="AM808" s="31" t="str">
        <f t="shared" si="776"/>
        <v/>
      </c>
      <c r="AN808" s="32" t="e">
        <f t="shared" si="774"/>
        <v>#VALUE!</v>
      </c>
      <c r="AO808" s="32" t="str">
        <f t="shared" si="802"/>
        <v/>
      </c>
      <c r="AP808" s="32" t="str">
        <f t="shared" si="802"/>
        <v/>
      </c>
      <c r="AQ808" s="32" t="str">
        <f t="shared" si="802"/>
        <v/>
      </c>
      <c r="AR808" s="32" t="str">
        <f t="shared" si="802"/>
        <v/>
      </c>
      <c r="AS808" s="32" t="str">
        <f t="shared" si="802"/>
        <v/>
      </c>
      <c r="AT808" s="32" t="str">
        <f t="shared" si="799"/>
        <v/>
      </c>
      <c r="AU808" s="32" t="str">
        <f t="shared" si="799"/>
        <v/>
      </c>
      <c r="AV808" s="32" t="e">
        <f t="shared" si="799"/>
        <v>#REF!</v>
      </c>
      <c r="AW808" s="32" t="str">
        <f t="shared" si="799"/>
        <v/>
      </c>
      <c r="AX808" s="32" t="str">
        <f t="shared" si="799"/>
        <v/>
      </c>
      <c r="AZ808" s="17" t="str">
        <f t="shared" si="803"/>
        <v/>
      </c>
      <c r="BA808" s="17" t="str">
        <f t="shared" si="803"/>
        <v/>
      </c>
      <c r="BB808" s="17" t="str">
        <f t="shared" si="803"/>
        <v/>
      </c>
      <c r="BC808" s="17" t="str">
        <f t="shared" si="803"/>
        <v/>
      </c>
      <c r="BD808" s="17" t="str">
        <f t="shared" si="803"/>
        <v/>
      </c>
      <c r="BE808" s="17" t="str">
        <f t="shared" si="800"/>
        <v/>
      </c>
      <c r="BF808" s="17" t="str">
        <f t="shared" si="800"/>
        <v/>
      </c>
      <c r="BG808" s="17" t="e">
        <f t="shared" si="800"/>
        <v>#REF!</v>
      </c>
      <c r="BH808" s="17" t="str">
        <f t="shared" si="800"/>
        <v/>
      </c>
      <c r="BI808" s="17" t="str">
        <f t="shared" si="800"/>
        <v/>
      </c>
    </row>
    <row r="809" spans="1:61" s="13" customFormat="1" ht="23.25" customHeight="1" x14ac:dyDescent="0.2">
      <c r="A809" s="1">
        <f ca="1">IF(COUNTIF($D809:$L809," ")=10,"",IF(VLOOKUP(MAX($A$1:A808),$A$1:C808,3,FALSE)=0,"",MAX($A$1:A808)+1))</f>
        <v>809</v>
      </c>
      <c r="B809" s="13" t="str">
        <f>$B802</f>
        <v/>
      </c>
      <c r="C809" s="2" t="str">
        <f>IF($B809="","",$R$8)</f>
        <v/>
      </c>
      <c r="D809" s="23" t="str">
        <f t="shared" ref="D809:K809" si="814">IF($B809&gt;"",IF(ISERROR(SEARCH($B809,S$8))," ",MID(S$8,FIND("%курс ",S$8,FIND($B809,S$8))+6,7)&amp;"
("&amp;MID(S$8,FIND("ауд.",S$8,FIND($B809,S$8))+4,FIND("№",S$8,FIND("ауд.",S$8,FIND($B809,S$8)))-(FIND("ауд.",S$8,FIND($B809,S$8))+4))&amp;")"),"")</f>
        <v/>
      </c>
      <c r="E809" s="23" t="str">
        <f t="shared" si="814"/>
        <v/>
      </c>
      <c r="F809" s="23" t="str">
        <f t="shared" si="814"/>
        <v/>
      </c>
      <c r="G809" s="23" t="str">
        <f t="shared" si="814"/>
        <v/>
      </c>
      <c r="H809" s="23" t="str">
        <f t="shared" si="814"/>
        <v/>
      </c>
      <c r="I809" s="23" t="str">
        <f t="shared" si="814"/>
        <v/>
      </c>
      <c r="J809" s="23" t="str">
        <f t="shared" si="814"/>
        <v/>
      </c>
      <c r="K809" s="23" t="str">
        <f t="shared" si="814"/>
        <v/>
      </c>
      <c r="L809" s="23"/>
      <c r="M809" s="25"/>
      <c r="O809" s="16"/>
      <c r="P809" s="16"/>
      <c r="R809" s="30"/>
      <c r="S809" s="30"/>
      <c r="T809" s="30"/>
      <c r="U809" s="30"/>
      <c r="V809" s="30"/>
      <c r="W809" s="30"/>
      <c r="X809" s="30"/>
      <c r="Y809" s="30"/>
      <c r="Z809" s="30"/>
      <c r="AA809" s="30"/>
      <c r="AB809" s="30"/>
      <c r="AD809" s="31" t="str">
        <f t="shared" si="808"/>
        <v/>
      </c>
      <c r="AE809" s="31" t="str">
        <f t="shared" si="808"/>
        <v/>
      </c>
      <c r="AF809" s="31" t="str">
        <f t="shared" si="808"/>
        <v/>
      </c>
      <c r="AG809" s="31" t="str">
        <f t="shared" si="808"/>
        <v/>
      </c>
      <c r="AH809" s="31" t="str">
        <f t="shared" si="808"/>
        <v/>
      </c>
      <c r="AI809" s="31" t="str">
        <f t="shared" si="808"/>
        <v/>
      </c>
      <c r="AJ809" s="31" t="str">
        <f t="shared" si="808"/>
        <v/>
      </c>
      <c r="AK809" s="31" t="e">
        <f>IF(#REF!=" ","",IF(#REF!="","",CONCATENATE($C809," ",#REF!," ",MID(#REF!,10,5))))</f>
        <v>#REF!</v>
      </c>
      <c r="AL809" s="31" t="str">
        <f t="shared" si="776"/>
        <v/>
      </c>
      <c r="AM809" s="31" t="str">
        <f t="shared" si="776"/>
        <v/>
      </c>
      <c r="AN809" s="32" t="e">
        <f t="shared" si="774"/>
        <v>#VALUE!</v>
      </c>
      <c r="AO809" s="32" t="str">
        <f t="shared" si="802"/>
        <v/>
      </c>
      <c r="AP809" s="32" t="str">
        <f t="shared" si="802"/>
        <v/>
      </c>
      <c r="AQ809" s="32" t="str">
        <f t="shared" si="802"/>
        <v/>
      </c>
      <c r="AR809" s="32" t="str">
        <f t="shared" si="802"/>
        <v/>
      </c>
      <c r="AS809" s="32" t="str">
        <f t="shared" si="802"/>
        <v/>
      </c>
      <c r="AT809" s="32" t="str">
        <f t="shared" si="799"/>
        <v/>
      </c>
      <c r="AU809" s="32" t="str">
        <f t="shared" si="799"/>
        <v/>
      </c>
      <c r="AV809" s="32" t="e">
        <f t="shared" si="799"/>
        <v>#REF!</v>
      </c>
      <c r="AW809" s="32" t="str">
        <f t="shared" si="799"/>
        <v/>
      </c>
      <c r="AX809" s="32" t="str">
        <f t="shared" si="799"/>
        <v/>
      </c>
      <c r="AZ809" s="17" t="str">
        <f t="shared" si="803"/>
        <v/>
      </c>
      <c r="BA809" s="17" t="str">
        <f t="shared" si="803"/>
        <v/>
      </c>
      <c r="BB809" s="17" t="str">
        <f t="shared" si="803"/>
        <v/>
      </c>
      <c r="BC809" s="17" t="str">
        <f t="shared" si="803"/>
        <v/>
      </c>
      <c r="BD809" s="17" t="str">
        <f t="shared" si="803"/>
        <v/>
      </c>
      <c r="BE809" s="17" t="str">
        <f t="shared" si="800"/>
        <v/>
      </c>
      <c r="BF809" s="17" t="str">
        <f t="shared" si="800"/>
        <v/>
      </c>
      <c r="BG809" s="17" t="e">
        <f t="shared" si="800"/>
        <v>#REF!</v>
      </c>
      <c r="BH809" s="17" t="str">
        <f t="shared" si="800"/>
        <v/>
      </c>
      <c r="BI809" s="17" t="str">
        <f t="shared" si="800"/>
        <v/>
      </c>
    </row>
    <row r="810" spans="1:61" s="13" customFormat="1" ht="23.25" customHeight="1" x14ac:dyDescent="0.2">
      <c r="A810" s="1">
        <f ca="1">IF(COUNTIF($D810:$L810," ")=10,"",IF(VLOOKUP(MAX($A$1:A809),$A$1:C809,3,FALSE)=0,"",MAX($A$1:A809)+1))</f>
        <v>810</v>
      </c>
      <c r="C810" s="2"/>
      <c r="D810" s="23"/>
      <c r="E810" s="23"/>
      <c r="F810" s="23"/>
      <c r="G810" s="23"/>
      <c r="H810" s="23"/>
      <c r="I810" s="23"/>
      <c r="J810" s="23"/>
      <c r="K810" s="23"/>
      <c r="L810" s="23"/>
      <c r="M810" s="17"/>
      <c r="O810" s="16"/>
      <c r="P810" s="16"/>
      <c r="R810" s="30"/>
      <c r="S810" s="30"/>
      <c r="T810" s="30"/>
      <c r="U810" s="30"/>
      <c r="V810" s="30"/>
      <c r="W810" s="30"/>
      <c r="X810" s="30"/>
      <c r="Y810" s="30"/>
      <c r="Z810" s="30"/>
      <c r="AA810" s="30"/>
      <c r="AB810" s="30"/>
      <c r="AD810" s="31"/>
      <c r="AE810" s="31"/>
      <c r="AF810" s="31"/>
      <c r="AG810" s="31"/>
      <c r="AH810" s="31"/>
      <c r="AI810" s="31"/>
      <c r="AJ810" s="31"/>
      <c r="AK810" s="31"/>
      <c r="AL810" s="31"/>
      <c r="AM810" s="31"/>
      <c r="AN810" s="32" t="str">
        <f>IF(COUNTBLANK(AD810:AM810)=10,"",MID($C810,1,FIND(" ",$C810)-1))</f>
        <v/>
      </c>
      <c r="AO810" s="32" t="str">
        <f t="shared" si="802"/>
        <v/>
      </c>
      <c r="AP810" s="32" t="str">
        <f t="shared" si="802"/>
        <v/>
      </c>
      <c r="AQ810" s="32" t="str">
        <f t="shared" si="802"/>
        <v/>
      </c>
      <c r="AR810" s="32" t="str">
        <f t="shared" si="802"/>
        <v/>
      </c>
      <c r="AS810" s="32" t="str">
        <f t="shared" si="802"/>
        <v/>
      </c>
      <c r="AT810" s="32" t="str">
        <f t="shared" si="799"/>
        <v/>
      </c>
      <c r="AU810" s="32" t="str">
        <f t="shared" si="799"/>
        <v/>
      </c>
      <c r="AV810" s="32" t="str">
        <f t="shared" si="799"/>
        <v/>
      </c>
      <c r="AW810" s="32" t="str">
        <f t="shared" si="799"/>
        <v/>
      </c>
      <c r="AX810" s="32" t="str">
        <f t="shared" si="799"/>
        <v/>
      </c>
      <c r="AZ810" s="17" t="str">
        <f t="shared" si="803"/>
        <v/>
      </c>
      <c r="BA810" s="17" t="str">
        <f t="shared" si="803"/>
        <v/>
      </c>
      <c r="BB810" s="17" t="str">
        <f t="shared" si="803"/>
        <v/>
      </c>
      <c r="BC810" s="17" t="str">
        <f t="shared" si="803"/>
        <v/>
      </c>
      <c r="BD810" s="17" t="str">
        <f t="shared" si="803"/>
        <v/>
      </c>
      <c r="BE810" s="17" t="str">
        <f t="shared" si="800"/>
        <v/>
      </c>
      <c r="BF810" s="17" t="str">
        <f t="shared" si="800"/>
        <v/>
      </c>
      <c r="BG810" s="17" t="str">
        <f t="shared" si="800"/>
        <v/>
      </c>
      <c r="BH810" s="17" t="str">
        <f t="shared" si="800"/>
        <v/>
      </c>
      <c r="BI810" s="17" t="str">
        <f t="shared" si="800"/>
        <v/>
      </c>
    </row>
    <row r="811" spans="1:61" s="13" customFormat="1" ht="23.25" customHeight="1" x14ac:dyDescent="0.2">
      <c r="A811" s="1">
        <f ca="1">IF(COUNTIF($D812:$L818," ")=70,"",MAX($A$1:A810)+1)</f>
        <v>811</v>
      </c>
      <c r="B811" s="2" t="str">
        <f>IF($C811="","",$C811)</f>
        <v/>
      </c>
      <c r="C811" s="3" t="str">
        <f>IF(ISERROR(VLOOKUP((ROW()-1)/9+1,'[1]Преподавательский состав'!$A$2:$B$181,2,FALSE)),"",VLOOKUP((ROW()-1)/9+1,'[1]Преподавательский состав'!$A$2:$B$181,2,FALSE))</f>
        <v/>
      </c>
      <c r="D811" s="3" t="str">
        <f>IF($C811="","",T(" 8.00"))</f>
        <v/>
      </c>
      <c r="E811" s="3" t="str">
        <f>IF($C811="","",T(" 9.40"))</f>
        <v/>
      </c>
      <c r="F811" s="3" t="str">
        <f>IF($C811="","",T("11.50"))</f>
        <v/>
      </c>
      <c r="G811" s="3" t="str">
        <f>IF($C811="","",T(""))</f>
        <v/>
      </c>
      <c r="H811" s="3" t="str">
        <f>IF($C811="","",T("13.30"))</f>
        <v/>
      </c>
      <c r="I811" s="3" t="str">
        <f>IF($C811="","",T("15.10"))</f>
        <v/>
      </c>
      <c r="J811" s="3" t="str">
        <f>IF($C811="","",T("16.50"))</f>
        <v/>
      </c>
      <c r="K811" s="3" t="str">
        <f>IF($C811="","",T("16.50"))</f>
        <v/>
      </c>
      <c r="L811" s="3"/>
      <c r="M811" s="25"/>
      <c r="O811" s="16"/>
      <c r="P811" s="16"/>
      <c r="R811" s="30"/>
      <c r="S811" s="30"/>
      <c r="T811" s="30"/>
      <c r="U811" s="30"/>
      <c r="V811" s="30"/>
      <c r="W811" s="30"/>
      <c r="X811" s="30"/>
      <c r="Y811" s="30"/>
      <c r="Z811" s="30"/>
      <c r="AA811" s="30"/>
      <c r="AB811" s="30"/>
      <c r="AD811" s="31"/>
      <c r="AE811" s="31"/>
      <c r="AF811" s="31"/>
      <c r="AG811" s="31"/>
      <c r="AH811" s="31"/>
      <c r="AI811" s="31"/>
      <c r="AJ811" s="31"/>
      <c r="AK811" s="31"/>
      <c r="AL811" s="31"/>
      <c r="AM811" s="31"/>
      <c r="AN811" s="32" t="str">
        <f t="shared" si="774"/>
        <v/>
      </c>
      <c r="AO811" s="32" t="str">
        <f t="shared" si="802"/>
        <v/>
      </c>
      <c r="AP811" s="32" t="str">
        <f t="shared" si="802"/>
        <v/>
      </c>
      <c r="AQ811" s="32" t="str">
        <f t="shared" si="802"/>
        <v/>
      </c>
      <c r="AR811" s="32" t="str">
        <f t="shared" si="802"/>
        <v/>
      </c>
      <c r="AS811" s="32" t="str">
        <f t="shared" si="802"/>
        <v/>
      </c>
      <c r="AT811" s="32" t="str">
        <f t="shared" si="799"/>
        <v/>
      </c>
      <c r="AU811" s="32" t="str">
        <f t="shared" si="799"/>
        <v/>
      </c>
      <c r="AV811" s="32" t="str">
        <f t="shared" si="799"/>
        <v/>
      </c>
      <c r="AW811" s="32" t="str">
        <f t="shared" si="799"/>
        <v/>
      </c>
      <c r="AX811" s="32" t="str">
        <f t="shared" si="799"/>
        <v/>
      </c>
      <c r="AZ811" s="17" t="str">
        <f t="shared" si="803"/>
        <v/>
      </c>
      <c r="BA811" s="17" t="str">
        <f t="shared" si="803"/>
        <v/>
      </c>
      <c r="BB811" s="17" t="str">
        <f t="shared" si="803"/>
        <v/>
      </c>
      <c r="BC811" s="17" t="str">
        <f t="shared" si="803"/>
        <v/>
      </c>
      <c r="BD811" s="17" t="str">
        <f t="shared" si="803"/>
        <v/>
      </c>
      <c r="BE811" s="17" t="str">
        <f t="shared" si="800"/>
        <v/>
      </c>
      <c r="BF811" s="17" t="str">
        <f t="shared" si="800"/>
        <v/>
      </c>
      <c r="BG811" s="17" t="str">
        <f t="shared" si="800"/>
        <v/>
      </c>
      <c r="BH811" s="17" t="str">
        <f t="shared" si="800"/>
        <v/>
      </c>
      <c r="BI811" s="17" t="str">
        <f t="shared" si="800"/>
        <v/>
      </c>
    </row>
    <row r="812" spans="1:61" s="13" customFormat="1" ht="23.25" customHeight="1" x14ac:dyDescent="0.2">
      <c r="A812" s="1">
        <f ca="1">IF(COUNTIF($D812:$L812," ")=10,"",IF(VLOOKUP(MAX($A$1:A811),$A$1:C811,3,FALSE)=0,"",MAX($A$1:A811)+1))</f>
        <v>812</v>
      </c>
      <c r="B812" s="13" t="str">
        <f>$B811</f>
        <v/>
      </c>
      <c r="C812" s="2" t="str">
        <f>IF($B812="","",$R$2)</f>
        <v/>
      </c>
      <c r="D812" s="14" t="str">
        <f t="shared" ref="D812:K812" si="815">IF($B812&gt;"",IF(ISERROR(SEARCH($B812,S$2))," ",MID(S$2,FIND("%курс ",S$2,FIND($B812,S$2))+6,7)&amp;"
("&amp;MID(S$2,FIND("ауд.",S$2,FIND($B812,S$2))+4,FIND("№",S$2,FIND("ауд.",S$2,FIND($B812,S$2)))-(FIND("ауд.",S$2,FIND($B812,S$2))+4))&amp;")"),"")</f>
        <v/>
      </c>
      <c r="E812" s="14" t="str">
        <f t="shared" si="815"/>
        <v/>
      </c>
      <c r="F812" s="14" t="str">
        <f t="shared" si="815"/>
        <v/>
      </c>
      <c r="G812" s="14" t="str">
        <f t="shared" si="815"/>
        <v/>
      </c>
      <c r="H812" s="14" t="str">
        <f t="shared" si="815"/>
        <v/>
      </c>
      <c r="I812" s="14" t="str">
        <f t="shared" si="815"/>
        <v/>
      </c>
      <c r="J812" s="14" t="str">
        <f t="shared" si="815"/>
        <v/>
      </c>
      <c r="K812" s="14" t="str">
        <f t="shared" si="815"/>
        <v/>
      </c>
      <c r="L812" s="14"/>
      <c r="M812" s="25"/>
      <c r="O812" s="16"/>
      <c r="P812" s="16"/>
      <c r="R812" s="30"/>
      <c r="S812" s="30"/>
      <c r="T812" s="30"/>
      <c r="U812" s="30"/>
      <c r="V812" s="30"/>
      <c r="W812" s="30"/>
      <c r="X812" s="30"/>
      <c r="Y812" s="30"/>
      <c r="Z812" s="30"/>
      <c r="AA812" s="30"/>
      <c r="AB812" s="30"/>
      <c r="AD812" s="31" t="str">
        <f t="shared" ref="AD812:AJ818" si="816">IF(D812=" ","",IF(D812="","",CONCATENATE($C812," ",D$1," ",MID(D812,10,5))))</f>
        <v/>
      </c>
      <c r="AE812" s="31" t="str">
        <f t="shared" si="816"/>
        <v/>
      </c>
      <c r="AF812" s="31" t="str">
        <f t="shared" si="816"/>
        <v/>
      </c>
      <c r="AG812" s="31" t="str">
        <f t="shared" si="816"/>
        <v/>
      </c>
      <c r="AH812" s="31" t="str">
        <f t="shared" si="816"/>
        <v/>
      </c>
      <c r="AI812" s="31" t="str">
        <f t="shared" si="816"/>
        <v/>
      </c>
      <c r="AJ812" s="31" t="str">
        <f t="shared" si="816"/>
        <v/>
      </c>
      <c r="AK812" s="31" t="e">
        <f>IF(#REF!=" ","",IF(#REF!="","",CONCATENATE($C812," ",#REF!," ",MID(#REF!,10,5))))</f>
        <v>#REF!</v>
      </c>
      <c r="AL812" s="31" t="str">
        <f t="shared" si="776"/>
        <v/>
      </c>
      <c r="AM812" s="31" t="str">
        <f t="shared" si="776"/>
        <v/>
      </c>
      <c r="AN812" s="32" t="e">
        <f t="shared" si="774"/>
        <v>#VALUE!</v>
      </c>
      <c r="AO812" s="32" t="str">
        <f t="shared" si="802"/>
        <v/>
      </c>
      <c r="AP812" s="34" t="str">
        <f t="shared" si="802"/>
        <v/>
      </c>
      <c r="AQ812" s="32" t="str">
        <f t="shared" si="802"/>
        <v/>
      </c>
      <c r="AR812" s="32" t="str">
        <f t="shared" si="802"/>
        <v/>
      </c>
      <c r="AS812" s="32" t="str">
        <f t="shared" si="802"/>
        <v/>
      </c>
      <c r="AT812" s="32" t="str">
        <f t="shared" si="799"/>
        <v/>
      </c>
      <c r="AU812" s="32" t="str">
        <f t="shared" si="799"/>
        <v/>
      </c>
      <c r="AV812" s="32" t="e">
        <f t="shared" si="799"/>
        <v>#REF!</v>
      </c>
      <c r="AW812" s="32" t="str">
        <f t="shared" si="799"/>
        <v/>
      </c>
      <c r="AX812" s="32" t="str">
        <f t="shared" si="799"/>
        <v/>
      </c>
      <c r="AZ812" s="17" t="str">
        <f t="shared" si="803"/>
        <v/>
      </c>
      <c r="BA812" s="17" t="str">
        <f t="shared" si="803"/>
        <v/>
      </c>
      <c r="BB812" s="17" t="str">
        <f t="shared" si="803"/>
        <v/>
      </c>
      <c r="BC812" s="17" t="str">
        <f t="shared" si="803"/>
        <v/>
      </c>
      <c r="BD812" s="17" t="str">
        <f t="shared" si="803"/>
        <v/>
      </c>
      <c r="BE812" s="17" t="str">
        <f t="shared" si="800"/>
        <v/>
      </c>
      <c r="BF812" s="17" t="str">
        <f t="shared" si="800"/>
        <v/>
      </c>
      <c r="BG812" s="17" t="e">
        <f t="shared" si="800"/>
        <v>#REF!</v>
      </c>
      <c r="BH812" s="17" t="str">
        <f t="shared" si="800"/>
        <v/>
      </c>
      <c r="BI812" s="17" t="str">
        <f t="shared" si="800"/>
        <v/>
      </c>
    </row>
    <row r="813" spans="1:61" s="13" customFormat="1" ht="23.25" customHeight="1" x14ac:dyDescent="0.2">
      <c r="A813" s="1">
        <f ca="1">IF(COUNTIF($D813:$L813," ")=10,"",IF(VLOOKUP(MAX($A$1:A812),$A$1:C812,3,FALSE)=0,"",MAX($A$1:A812)+1))</f>
        <v>813</v>
      </c>
      <c r="B813" s="13" t="str">
        <f>$B811</f>
        <v/>
      </c>
      <c r="C813" s="2" t="str">
        <f>IF($B813="","",$R$3)</f>
        <v/>
      </c>
      <c r="D813" s="14" t="str">
        <f t="shared" ref="D813:K813" si="817">IF($B813&gt;"",IF(ISERROR(SEARCH($B813,S$3))," ",MID(S$3,FIND("%курс ",S$3,FIND($B813,S$3))+6,7)&amp;"
("&amp;MID(S$3,FIND("ауд.",S$3,FIND($B813,S$3))+4,FIND("№",S$3,FIND("ауд.",S$3,FIND($B813,S$3)))-(FIND("ауд.",S$3,FIND($B813,S$3))+4))&amp;")"),"")</f>
        <v/>
      </c>
      <c r="E813" s="14" t="str">
        <f t="shared" si="817"/>
        <v/>
      </c>
      <c r="F813" s="14" t="str">
        <f t="shared" si="817"/>
        <v/>
      </c>
      <c r="G813" s="14" t="str">
        <f t="shared" si="817"/>
        <v/>
      </c>
      <c r="H813" s="14" t="str">
        <f t="shared" si="817"/>
        <v/>
      </c>
      <c r="I813" s="14" t="str">
        <f t="shared" si="817"/>
        <v/>
      </c>
      <c r="J813" s="14" t="str">
        <f t="shared" si="817"/>
        <v/>
      </c>
      <c r="K813" s="14" t="str">
        <f t="shared" si="817"/>
        <v/>
      </c>
      <c r="L813" s="14"/>
      <c r="M813" s="25"/>
      <c r="O813" s="16"/>
      <c r="P813" s="16"/>
      <c r="R813" s="30"/>
      <c r="S813" s="30"/>
      <c r="T813" s="30"/>
      <c r="U813" s="30"/>
      <c r="V813" s="30"/>
      <c r="W813" s="30"/>
      <c r="X813" s="30"/>
      <c r="Y813" s="30"/>
      <c r="Z813" s="30"/>
      <c r="AA813" s="30"/>
      <c r="AB813" s="30"/>
      <c r="AD813" s="31" t="str">
        <f t="shared" si="816"/>
        <v/>
      </c>
      <c r="AE813" s="31" t="str">
        <f t="shared" si="816"/>
        <v/>
      </c>
      <c r="AF813" s="31" t="str">
        <f t="shared" si="816"/>
        <v/>
      </c>
      <c r="AG813" s="31" t="str">
        <f t="shared" si="816"/>
        <v/>
      </c>
      <c r="AH813" s="31" t="str">
        <f t="shared" si="816"/>
        <v/>
      </c>
      <c r="AI813" s="31" t="str">
        <f t="shared" si="816"/>
        <v/>
      </c>
      <c r="AJ813" s="31" t="str">
        <f t="shared" si="816"/>
        <v/>
      </c>
      <c r="AK813" s="31" t="e">
        <f>IF(#REF!=" ","",IF(#REF!="","",CONCATENATE($C813," ",#REF!," ",MID(#REF!,10,5))))</f>
        <v>#REF!</v>
      </c>
      <c r="AL813" s="31" t="str">
        <f t="shared" si="776"/>
        <v/>
      </c>
      <c r="AM813" s="31" t="str">
        <f t="shared" si="776"/>
        <v/>
      </c>
      <c r="AN813" s="32" t="e">
        <f t="shared" si="774"/>
        <v>#VALUE!</v>
      </c>
      <c r="AO813" s="32" t="str">
        <f t="shared" si="802"/>
        <v/>
      </c>
      <c r="AP813" s="32" t="str">
        <f t="shared" si="802"/>
        <v/>
      </c>
      <c r="AQ813" s="32" t="str">
        <f t="shared" si="802"/>
        <v/>
      </c>
      <c r="AR813" s="32" t="str">
        <f t="shared" si="802"/>
        <v/>
      </c>
      <c r="AS813" s="32" t="str">
        <f t="shared" si="802"/>
        <v/>
      </c>
      <c r="AT813" s="32" t="str">
        <f t="shared" si="799"/>
        <v/>
      </c>
      <c r="AU813" s="32" t="str">
        <f t="shared" si="799"/>
        <v/>
      </c>
      <c r="AV813" s="32" t="e">
        <f t="shared" si="799"/>
        <v>#REF!</v>
      </c>
      <c r="AW813" s="32" t="str">
        <f t="shared" si="799"/>
        <v/>
      </c>
      <c r="AX813" s="32" t="str">
        <f t="shared" si="799"/>
        <v/>
      </c>
      <c r="AZ813" s="17" t="str">
        <f t="shared" si="803"/>
        <v/>
      </c>
      <c r="BA813" s="17" t="str">
        <f t="shared" si="803"/>
        <v/>
      </c>
      <c r="BB813" s="17" t="str">
        <f t="shared" si="803"/>
        <v/>
      </c>
      <c r="BC813" s="17" t="str">
        <f t="shared" si="803"/>
        <v/>
      </c>
      <c r="BD813" s="17" t="str">
        <f t="shared" si="803"/>
        <v/>
      </c>
      <c r="BE813" s="17" t="str">
        <f t="shared" si="800"/>
        <v/>
      </c>
      <c r="BF813" s="17" t="str">
        <f t="shared" si="800"/>
        <v/>
      </c>
      <c r="BG813" s="17" t="e">
        <f t="shared" si="800"/>
        <v>#REF!</v>
      </c>
      <c r="BH813" s="17" t="str">
        <f t="shared" si="800"/>
        <v/>
      </c>
      <c r="BI813" s="17" t="str">
        <f t="shared" si="800"/>
        <v/>
      </c>
    </row>
    <row r="814" spans="1:61" s="13" customFormat="1" ht="23.25" customHeight="1" x14ac:dyDescent="0.2">
      <c r="A814" s="1">
        <f ca="1">IF(COUNTIF($D814:$L814," ")=10,"",IF(VLOOKUP(MAX($A$1:A813),$A$1:C813,3,FALSE)=0,"",MAX($A$1:A813)+1))</f>
        <v>814</v>
      </c>
      <c r="B814" s="13" t="str">
        <f>$B811</f>
        <v/>
      </c>
      <c r="C814" s="2" t="str">
        <f>IF($B814="","",$R$4)</f>
        <v/>
      </c>
      <c r="D814" s="14" t="str">
        <f t="shared" ref="D814:K814" si="818">IF($B814&gt;"",IF(ISERROR(SEARCH($B814,S$4))," ",MID(S$4,FIND("%курс ",S$4,FIND($B814,S$4))+6,7)&amp;"
("&amp;MID(S$4,FIND("ауд.",S$4,FIND($B814,S$4))+4,FIND("№",S$4,FIND("ауд.",S$4,FIND($B814,S$4)))-(FIND("ауд.",S$4,FIND($B814,S$4))+4))&amp;")"),"")</f>
        <v/>
      </c>
      <c r="E814" s="14" t="str">
        <f t="shared" si="818"/>
        <v/>
      </c>
      <c r="F814" s="14" t="str">
        <f t="shared" si="818"/>
        <v/>
      </c>
      <c r="G814" s="14" t="str">
        <f t="shared" si="818"/>
        <v/>
      </c>
      <c r="H814" s="14" t="str">
        <f t="shared" si="818"/>
        <v/>
      </c>
      <c r="I814" s="14" t="str">
        <f t="shared" si="818"/>
        <v/>
      </c>
      <c r="J814" s="14" t="str">
        <f t="shared" si="818"/>
        <v/>
      </c>
      <c r="K814" s="14" t="str">
        <f t="shared" si="818"/>
        <v/>
      </c>
      <c r="L814" s="14"/>
      <c r="M814" s="25"/>
      <c r="O814" s="16"/>
      <c r="P814" s="16"/>
      <c r="R814" s="30"/>
      <c r="S814" s="30"/>
      <c r="T814" s="30"/>
      <c r="U814" s="30"/>
      <c r="V814" s="30"/>
      <c r="W814" s="30"/>
      <c r="X814" s="30"/>
      <c r="Y814" s="30"/>
      <c r="Z814" s="30"/>
      <c r="AA814" s="30"/>
      <c r="AB814" s="30"/>
      <c r="AD814" s="31" t="str">
        <f t="shared" si="816"/>
        <v/>
      </c>
      <c r="AE814" s="31" t="str">
        <f t="shared" si="816"/>
        <v/>
      </c>
      <c r="AF814" s="31" t="str">
        <f t="shared" si="816"/>
        <v/>
      </c>
      <c r="AG814" s="31" t="str">
        <f t="shared" si="816"/>
        <v/>
      </c>
      <c r="AH814" s="31" t="str">
        <f t="shared" si="816"/>
        <v/>
      </c>
      <c r="AI814" s="31" t="str">
        <f t="shared" si="816"/>
        <v/>
      </c>
      <c r="AJ814" s="31" t="str">
        <f t="shared" si="816"/>
        <v/>
      </c>
      <c r="AK814" s="31" t="e">
        <f>IF(#REF!=" ","",IF(#REF!="","",CONCATENATE($C814," ",#REF!," ",MID(#REF!,10,5))))</f>
        <v>#REF!</v>
      </c>
      <c r="AL814" s="31" t="str">
        <f t="shared" si="776"/>
        <v/>
      </c>
      <c r="AM814" s="31" t="str">
        <f t="shared" si="776"/>
        <v/>
      </c>
      <c r="AN814" s="32" t="e">
        <f t="shared" si="774"/>
        <v>#VALUE!</v>
      </c>
      <c r="AO814" s="32" t="str">
        <f t="shared" si="802"/>
        <v/>
      </c>
      <c r="AP814" s="32" t="str">
        <f t="shared" si="802"/>
        <v/>
      </c>
      <c r="AQ814" s="32" t="str">
        <f t="shared" si="802"/>
        <v/>
      </c>
      <c r="AR814" s="32" t="str">
        <f t="shared" si="802"/>
        <v/>
      </c>
      <c r="AS814" s="32" t="str">
        <f t="shared" si="802"/>
        <v/>
      </c>
      <c r="AT814" s="32" t="str">
        <f t="shared" si="799"/>
        <v/>
      </c>
      <c r="AU814" s="32" t="str">
        <f t="shared" si="799"/>
        <v/>
      </c>
      <c r="AV814" s="32" t="e">
        <f t="shared" si="799"/>
        <v>#REF!</v>
      </c>
      <c r="AW814" s="32" t="str">
        <f t="shared" si="799"/>
        <v/>
      </c>
      <c r="AX814" s="32" t="str">
        <f t="shared" si="799"/>
        <v/>
      </c>
      <c r="AZ814" s="17" t="str">
        <f t="shared" si="803"/>
        <v/>
      </c>
      <c r="BA814" s="17" t="str">
        <f t="shared" si="803"/>
        <v/>
      </c>
      <c r="BB814" s="17" t="str">
        <f t="shared" si="803"/>
        <v/>
      </c>
      <c r="BC814" s="17" t="str">
        <f t="shared" si="803"/>
        <v/>
      </c>
      <c r="BD814" s="17" t="str">
        <f t="shared" si="803"/>
        <v/>
      </c>
      <c r="BE814" s="17" t="str">
        <f t="shared" si="800"/>
        <v/>
      </c>
      <c r="BF814" s="17" t="str">
        <f t="shared" si="800"/>
        <v/>
      </c>
      <c r="BG814" s="17" t="e">
        <f t="shared" si="800"/>
        <v>#REF!</v>
      </c>
      <c r="BH814" s="17" t="str">
        <f t="shared" si="800"/>
        <v/>
      </c>
      <c r="BI814" s="17" t="str">
        <f t="shared" si="800"/>
        <v/>
      </c>
    </row>
    <row r="815" spans="1:61" s="13" customFormat="1" ht="23.25" customHeight="1" x14ac:dyDescent="0.2">
      <c r="A815" s="1">
        <f ca="1">IF(COUNTIF($D815:$L815," ")=10,"",IF(VLOOKUP(MAX($A$1:A814),$A$1:C814,3,FALSE)=0,"",MAX($A$1:A814)+1))</f>
        <v>815</v>
      </c>
      <c r="B815" s="13" t="str">
        <f>$B811</f>
        <v/>
      </c>
      <c r="C815" s="2" t="str">
        <f>IF($B815="","",$R$5)</f>
        <v/>
      </c>
      <c r="D815" s="23" t="str">
        <f t="shared" ref="D815:K815" si="819">IF($B815&gt;"",IF(ISERROR(SEARCH($B815,S$5))," ",MID(S$5,FIND("%курс ",S$5,FIND($B815,S$5))+6,7)&amp;"
("&amp;MID(S$5,FIND("ауд.",S$5,FIND($B815,S$5))+4,FIND("№",S$5,FIND("ауд.",S$5,FIND($B815,S$5)))-(FIND("ауд.",S$5,FIND($B815,S$5))+4))&amp;")"),"")</f>
        <v/>
      </c>
      <c r="E815" s="23" t="str">
        <f t="shared" si="819"/>
        <v/>
      </c>
      <c r="F815" s="23" t="str">
        <f t="shared" si="819"/>
        <v/>
      </c>
      <c r="G815" s="23" t="str">
        <f t="shared" si="819"/>
        <v/>
      </c>
      <c r="H815" s="23" t="str">
        <f t="shared" si="819"/>
        <v/>
      </c>
      <c r="I815" s="23" t="str">
        <f t="shared" si="819"/>
        <v/>
      </c>
      <c r="J815" s="23" t="str">
        <f t="shared" si="819"/>
        <v/>
      </c>
      <c r="K815" s="23" t="str">
        <f t="shared" si="819"/>
        <v/>
      </c>
      <c r="L815" s="23"/>
      <c r="M815" s="25"/>
      <c r="O815" s="16"/>
      <c r="P815" s="16"/>
      <c r="R815" s="30"/>
      <c r="S815" s="30"/>
      <c r="T815" s="30"/>
      <c r="U815" s="30"/>
      <c r="V815" s="30"/>
      <c r="W815" s="30"/>
      <c r="X815" s="30"/>
      <c r="Y815" s="30"/>
      <c r="Z815" s="30"/>
      <c r="AA815" s="30"/>
      <c r="AB815" s="30"/>
      <c r="AD815" s="31" t="str">
        <f t="shared" si="816"/>
        <v/>
      </c>
      <c r="AE815" s="31" t="str">
        <f t="shared" si="816"/>
        <v/>
      </c>
      <c r="AF815" s="31" t="str">
        <f t="shared" si="816"/>
        <v/>
      </c>
      <c r="AG815" s="31" t="str">
        <f t="shared" si="816"/>
        <v/>
      </c>
      <c r="AH815" s="31" t="str">
        <f t="shared" si="816"/>
        <v/>
      </c>
      <c r="AI815" s="31" t="str">
        <f t="shared" si="816"/>
        <v/>
      </c>
      <c r="AJ815" s="31" t="str">
        <f t="shared" si="816"/>
        <v/>
      </c>
      <c r="AK815" s="31" t="e">
        <f>IF(#REF!=" ","",IF(#REF!="","",CONCATENATE($C815," ",#REF!," ",MID(#REF!,10,5))))</f>
        <v>#REF!</v>
      </c>
      <c r="AL815" s="31" t="str">
        <f t="shared" si="776"/>
        <v/>
      </c>
      <c r="AM815" s="31" t="str">
        <f t="shared" si="776"/>
        <v/>
      </c>
      <c r="AN815" s="32" t="e">
        <f t="shared" si="774"/>
        <v>#VALUE!</v>
      </c>
      <c r="AO815" s="32" t="str">
        <f t="shared" si="802"/>
        <v/>
      </c>
      <c r="AP815" s="32" t="str">
        <f t="shared" si="802"/>
        <v/>
      </c>
      <c r="AQ815" s="32" t="str">
        <f t="shared" si="802"/>
        <v/>
      </c>
      <c r="AR815" s="32" t="str">
        <f t="shared" si="802"/>
        <v/>
      </c>
      <c r="AS815" s="32" t="str">
        <f t="shared" si="802"/>
        <v/>
      </c>
      <c r="AT815" s="32" t="str">
        <f t="shared" si="799"/>
        <v/>
      </c>
      <c r="AU815" s="32" t="str">
        <f t="shared" si="799"/>
        <v/>
      </c>
      <c r="AV815" s="32" t="e">
        <f t="shared" si="799"/>
        <v>#REF!</v>
      </c>
      <c r="AW815" s="32" t="str">
        <f t="shared" si="799"/>
        <v/>
      </c>
      <c r="AX815" s="32" t="str">
        <f t="shared" si="799"/>
        <v/>
      </c>
      <c r="AZ815" s="17" t="str">
        <f t="shared" si="803"/>
        <v/>
      </c>
      <c r="BA815" s="17" t="str">
        <f t="shared" si="803"/>
        <v/>
      </c>
      <c r="BB815" s="17" t="str">
        <f t="shared" si="803"/>
        <v/>
      </c>
      <c r="BC815" s="17" t="str">
        <f t="shared" si="803"/>
        <v/>
      </c>
      <c r="BD815" s="17" t="str">
        <f t="shared" si="803"/>
        <v/>
      </c>
      <c r="BE815" s="17" t="str">
        <f t="shared" si="800"/>
        <v/>
      </c>
      <c r="BF815" s="17" t="str">
        <f t="shared" si="800"/>
        <v/>
      </c>
      <c r="BG815" s="17" t="e">
        <f t="shared" si="800"/>
        <v>#REF!</v>
      </c>
      <c r="BH815" s="17" t="str">
        <f t="shared" si="800"/>
        <v/>
      </c>
      <c r="BI815" s="17" t="str">
        <f t="shared" si="800"/>
        <v/>
      </c>
    </row>
    <row r="816" spans="1:61" s="13" customFormat="1" ht="23.25" customHeight="1" x14ac:dyDescent="0.2">
      <c r="A816" s="1">
        <f ca="1">IF(COUNTIF($D816:$L816," ")=10,"",IF(VLOOKUP(MAX($A$1:A815),$A$1:C815,3,FALSE)=0,"",MAX($A$1:A815)+1))</f>
        <v>816</v>
      </c>
      <c r="B816" s="13" t="str">
        <f>$B811</f>
        <v/>
      </c>
      <c r="C816" s="2" t="str">
        <f>IF($B816="","",$R$6)</f>
        <v/>
      </c>
      <c r="D816" s="23" t="str">
        <f t="shared" ref="D816:K816" si="820">IF($B816&gt;"",IF(ISERROR(SEARCH($B816,S$6))," ",MID(S$6,FIND("%курс ",S$6,FIND($B816,S$6))+6,7)&amp;"
("&amp;MID(S$6,FIND("ауд.",S$6,FIND($B816,S$6))+4,FIND("№",S$6,FIND("ауд.",S$6,FIND($B816,S$6)))-(FIND("ауд.",S$6,FIND($B816,S$6))+4))&amp;")"),"")</f>
        <v/>
      </c>
      <c r="E816" s="23" t="str">
        <f t="shared" si="820"/>
        <v/>
      </c>
      <c r="F816" s="23" t="str">
        <f t="shared" si="820"/>
        <v/>
      </c>
      <c r="G816" s="23" t="str">
        <f t="shared" si="820"/>
        <v/>
      </c>
      <c r="H816" s="23" t="str">
        <f t="shared" si="820"/>
        <v/>
      </c>
      <c r="I816" s="23" t="str">
        <f t="shared" si="820"/>
        <v/>
      </c>
      <c r="J816" s="23" t="str">
        <f t="shared" si="820"/>
        <v/>
      </c>
      <c r="K816" s="23" t="str">
        <f t="shared" si="820"/>
        <v/>
      </c>
      <c r="L816" s="23"/>
      <c r="M816" s="25"/>
      <c r="O816" s="16"/>
      <c r="P816" s="16"/>
      <c r="R816" s="30"/>
      <c r="S816" s="30"/>
      <c r="T816" s="30"/>
      <c r="U816" s="30"/>
      <c r="V816" s="30"/>
      <c r="W816" s="30"/>
      <c r="X816" s="30"/>
      <c r="Y816" s="30"/>
      <c r="Z816" s="30"/>
      <c r="AA816" s="30"/>
      <c r="AB816" s="30"/>
      <c r="AD816" s="31" t="str">
        <f t="shared" si="816"/>
        <v/>
      </c>
      <c r="AE816" s="31" t="str">
        <f t="shared" si="816"/>
        <v/>
      </c>
      <c r="AF816" s="31" t="str">
        <f t="shared" si="816"/>
        <v/>
      </c>
      <c r="AG816" s="31" t="str">
        <f t="shared" si="816"/>
        <v/>
      </c>
      <c r="AH816" s="31" t="str">
        <f t="shared" si="816"/>
        <v/>
      </c>
      <c r="AI816" s="31" t="str">
        <f t="shared" si="816"/>
        <v/>
      </c>
      <c r="AJ816" s="31" t="str">
        <f t="shared" si="816"/>
        <v/>
      </c>
      <c r="AK816" s="31" t="e">
        <f>IF(#REF!=" ","",IF(#REF!="","",CONCATENATE($C816," ",#REF!," ",MID(#REF!,10,5))))</f>
        <v>#REF!</v>
      </c>
      <c r="AL816" s="31" t="str">
        <f t="shared" si="776"/>
        <v/>
      </c>
      <c r="AM816" s="31" t="str">
        <f t="shared" si="776"/>
        <v/>
      </c>
      <c r="AN816" s="32" t="e">
        <f t="shared" si="774"/>
        <v>#VALUE!</v>
      </c>
      <c r="AO816" s="32" t="str">
        <f t="shared" si="802"/>
        <v/>
      </c>
      <c r="AP816" s="32" t="str">
        <f t="shared" si="802"/>
        <v/>
      </c>
      <c r="AQ816" s="32" t="str">
        <f t="shared" si="802"/>
        <v/>
      </c>
      <c r="AR816" s="32" t="str">
        <f t="shared" si="802"/>
        <v/>
      </c>
      <c r="AS816" s="32" t="str">
        <f t="shared" si="802"/>
        <v/>
      </c>
      <c r="AT816" s="32" t="str">
        <f t="shared" si="799"/>
        <v/>
      </c>
      <c r="AU816" s="32" t="str">
        <f t="shared" si="799"/>
        <v/>
      </c>
      <c r="AV816" s="32" t="e">
        <f t="shared" si="799"/>
        <v>#REF!</v>
      </c>
      <c r="AW816" s="32" t="str">
        <f t="shared" si="799"/>
        <v/>
      </c>
      <c r="AX816" s="32" t="str">
        <f t="shared" si="799"/>
        <v/>
      </c>
      <c r="AZ816" s="17" t="str">
        <f t="shared" si="803"/>
        <v/>
      </c>
      <c r="BA816" s="17" t="str">
        <f t="shared" si="803"/>
        <v/>
      </c>
      <c r="BB816" s="17" t="str">
        <f t="shared" si="803"/>
        <v/>
      </c>
      <c r="BC816" s="17" t="str">
        <f t="shared" si="803"/>
        <v/>
      </c>
      <c r="BD816" s="17" t="str">
        <f t="shared" si="803"/>
        <v/>
      </c>
      <c r="BE816" s="17" t="str">
        <f t="shared" si="800"/>
        <v/>
      </c>
      <c r="BF816" s="17" t="str">
        <f t="shared" si="800"/>
        <v/>
      </c>
      <c r="BG816" s="17" t="e">
        <f t="shared" si="800"/>
        <v>#REF!</v>
      </c>
      <c r="BH816" s="17" t="str">
        <f t="shared" si="800"/>
        <v/>
      </c>
      <c r="BI816" s="17" t="str">
        <f t="shared" si="800"/>
        <v/>
      </c>
    </row>
    <row r="817" spans="1:61" s="13" customFormat="1" ht="23.25" customHeight="1" x14ac:dyDescent="0.2">
      <c r="A817" s="1">
        <f ca="1">IF(COUNTIF($D817:$L817," ")=10,"",IF(VLOOKUP(MAX($A$1:A816),$A$1:C816,3,FALSE)=0,"",MAX($A$1:A816)+1))</f>
        <v>817</v>
      </c>
      <c r="B817" s="13" t="str">
        <f>$B811</f>
        <v/>
      </c>
      <c r="C817" s="2" t="str">
        <f>IF($B817="","",$R$7)</f>
        <v/>
      </c>
      <c r="D817" s="23" t="str">
        <f t="shared" ref="D817:K817" si="821">IF($B817&gt;"",IF(ISERROR(SEARCH($B817,S$7))," ",MID(S$7,FIND("%курс ",S$7,FIND($B817,S$7))+6,7)&amp;"
("&amp;MID(S$7,FIND("ауд.",S$7,FIND($B817,S$7))+4,FIND("№",S$7,FIND("ауд.",S$7,FIND($B817,S$7)))-(FIND("ауд.",S$7,FIND($B817,S$7))+4))&amp;")"),"")</f>
        <v/>
      </c>
      <c r="E817" s="23" t="str">
        <f t="shared" si="821"/>
        <v/>
      </c>
      <c r="F817" s="23" t="str">
        <f t="shared" si="821"/>
        <v/>
      </c>
      <c r="G817" s="23" t="str">
        <f t="shared" si="821"/>
        <v/>
      </c>
      <c r="H817" s="23" t="str">
        <f t="shared" si="821"/>
        <v/>
      </c>
      <c r="I817" s="23" t="str">
        <f t="shared" si="821"/>
        <v/>
      </c>
      <c r="J817" s="23" t="str">
        <f t="shared" si="821"/>
        <v/>
      </c>
      <c r="K817" s="23" t="str">
        <f t="shared" si="821"/>
        <v/>
      </c>
      <c r="L817" s="23"/>
      <c r="M817" s="25"/>
      <c r="O817" s="16"/>
      <c r="P817" s="16"/>
      <c r="R817" s="30"/>
      <c r="S817" s="30"/>
      <c r="T817" s="30"/>
      <c r="U817" s="30"/>
      <c r="V817" s="30"/>
      <c r="W817" s="30"/>
      <c r="X817" s="30"/>
      <c r="Y817" s="30"/>
      <c r="Z817" s="30"/>
      <c r="AA817" s="30"/>
      <c r="AB817" s="30"/>
      <c r="AD817" s="31" t="str">
        <f t="shared" si="816"/>
        <v/>
      </c>
      <c r="AE817" s="31" t="str">
        <f t="shared" si="816"/>
        <v/>
      </c>
      <c r="AF817" s="31" t="str">
        <f t="shared" si="816"/>
        <v/>
      </c>
      <c r="AG817" s="31" t="str">
        <f t="shared" si="816"/>
        <v/>
      </c>
      <c r="AH817" s="31" t="str">
        <f t="shared" si="816"/>
        <v/>
      </c>
      <c r="AI817" s="31" t="str">
        <f t="shared" si="816"/>
        <v/>
      </c>
      <c r="AJ817" s="31" t="str">
        <f t="shared" si="816"/>
        <v/>
      </c>
      <c r="AK817" s="31" t="e">
        <f>IF(#REF!=" ","",IF(#REF!="","",CONCATENATE($C817," ",#REF!," ",MID(#REF!,10,5))))</f>
        <v>#REF!</v>
      </c>
      <c r="AL817" s="31" t="str">
        <f t="shared" si="776"/>
        <v/>
      </c>
      <c r="AM817" s="31" t="str">
        <f t="shared" si="776"/>
        <v/>
      </c>
      <c r="AN817" s="32" t="e">
        <f t="shared" si="774"/>
        <v>#VALUE!</v>
      </c>
      <c r="AO817" s="32" t="str">
        <f t="shared" si="802"/>
        <v/>
      </c>
      <c r="AP817" s="32" t="str">
        <f t="shared" si="802"/>
        <v/>
      </c>
      <c r="AQ817" s="32" t="str">
        <f t="shared" si="802"/>
        <v/>
      </c>
      <c r="AR817" s="32" t="str">
        <f t="shared" si="802"/>
        <v/>
      </c>
      <c r="AS817" s="32" t="str">
        <f t="shared" si="802"/>
        <v/>
      </c>
      <c r="AT817" s="32" t="str">
        <f t="shared" si="799"/>
        <v/>
      </c>
      <c r="AU817" s="32" t="str">
        <f t="shared" si="799"/>
        <v/>
      </c>
      <c r="AV817" s="32" t="e">
        <f t="shared" si="799"/>
        <v>#REF!</v>
      </c>
      <c r="AW817" s="32" t="str">
        <f t="shared" si="799"/>
        <v/>
      </c>
      <c r="AX817" s="32" t="str">
        <f t="shared" si="799"/>
        <v/>
      </c>
      <c r="AZ817" s="17" t="str">
        <f t="shared" si="803"/>
        <v/>
      </c>
      <c r="BA817" s="17" t="str">
        <f t="shared" si="803"/>
        <v/>
      </c>
      <c r="BB817" s="17" t="str">
        <f t="shared" si="803"/>
        <v/>
      </c>
      <c r="BC817" s="17" t="str">
        <f t="shared" si="803"/>
        <v/>
      </c>
      <c r="BD817" s="17" t="str">
        <f t="shared" si="803"/>
        <v/>
      </c>
      <c r="BE817" s="17" t="str">
        <f t="shared" si="800"/>
        <v/>
      </c>
      <c r="BF817" s="17" t="str">
        <f t="shared" si="800"/>
        <v/>
      </c>
      <c r="BG817" s="17" t="e">
        <f t="shared" si="800"/>
        <v>#REF!</v>
      </c>
      <c r="BH817" s="17" t="str">
        <f t="shared" si="800"/>
        <v/>
      </c>
      <c r="BI817" s="17" t="str">
        <f t="shared" si="800"/>
        <v/>
      </c>
    </row>
    <row r="818" spans="1:61" s="13" customFormat="1" ht="23.25" customHeight="1" x14ac:dyDescent="0.2">
      <c r="A818" s="1">
        <f ca="1">IF(COUNTIF($D818:$L818," ")=10,"",IF(VLOOKUP(MAX($A$1:A817),$A$1:C817,3,FALSE)=0,"",MAX($A$1:A817)+1))</f>
        <v>818</v>
      </c>
      <c r="B818" s="13" t="str">
        <f>$B811</f>
        <v/>
      </c>
      <c r="C818" s="2" t="str">
        <f>IF($B818="","",$R$8)</f>
        <v/>
      </c>
      <c r="D818" s="23" t="str">
        <f t="shared" ref="D818:K818" si="822">IF($B818&gt;"",IF(ISERROR(SEARCH($B818,S$8))," ",MID(S$8,FIND("%курс ",S$8,FIND($B818,S$8))+6,7)&amp;"
("&amp;MID(S$8,FIND("ауд.",S$8,FIND($B818,S$8))+4,FIND("№",S$8,FIND("ауд.",S$8,FIND($B818,S$8)))-(FIND("ауд.",S$8,FIND($B818,S$8))+4))&amp;")"),"")</f>
        <v/>
      </c>
      <c r="E818" s="23" t="str">
        <f t="shared" si="822"/>
        <v/>
      </c>
      <c r="F818" s="23" t="str">
        <f t="shared" si="822"/>
        <v/>
      </c>
      <c r="G818" s="23" t="str">
        <f t="shared" si="822"/>
        <v/>
      </c>
      <c r="H818" s="23" t="str">
        <f t="shared" si="822"/>
        <v/>
      </c>
      <c r="I818" s="23" t="str">
        <f t="shared" si="822"/>
        <v/>
      </c>
      <c r="J818" s="23" t="str">
        <f t="shared" si="822"/>
        <v/>
      </c>
      <c r="K818" s="23" t="str">
        <f t="shared" si="822"/>
        <v/>
      </c>
      <c r="L818" s="23"/>
      <c r="M818" s="17"/>
      <c r="O818" s="16"/>
      <c r="P818" s="16"/>
      <c r="R818" s="30"/>
      <c r="S818" s="30"/>
      <c r="T818" s="30"/>
      <c r="U818" s="30"/>
      <c r="V818" s="30"/>
      <c r="W818" s="30"/>
      <c r="X818" s="30"/>
      <c r="Y818" s="30"/>
      <c r="Z818" s="30"/>
      <c r="AA818" s="30"/>
      <c r="AB818" s="30"/>
      <c r="AD818" s="31" t="str">
        <f t="shared" si="816"/>
        <v/>
      </c>
      <c r="AE818" s="31" t="str">
        <f t="shared" si="816"/>
        <v/>
      </c>
      <c r="AF818" s="31" t="str">
        <f t="shared" si="816"/>
        <v/>
      </c>
      <c r="AG818" s="31" t="str">
        <f t="shared" si="816"/>
        <v/>
      </c>
      <c r="AH818" s="31" t="str">
        <f t="shared" si="816"/>
        <v/>
      </c>
      <c r="AI818" s="31" t="str">
        <f t="shared" si="816"/>
        <v/>
      </c>
      <c r="AJ818" s="31" t="str">
        <f t="shared" si="816"/>
        <v/>
      </c>
      <c r="AK818" s="31" t="e">
        <f>IF(#REF!=" ","",IF(#REF!="","",CONCATENATE($C818," ",#REF!," ",MID(#REF!,10,5))))</f>
        <v>#REF!</v>
      </c>
      <c r="AL818" s="31" t="str">
        <f t="shared" si="776"/>
        <v/>
      </c>
      <c r="AM818" s="31" t="str">
        <f t="shared" si="776"/>
        <v/>
      </c>
      <c r="AN818" s="32" t="e">
        <f t="shared" si="774"/>
        <v>#VALUE!</v>
      </c>
      <c r="AO818" s="32" t="str">
        <f t="shared" si="802"/>
        <v/>
      </c>
      <c r="AP818" s="32" t="str">
        <f t="shared" si="802"/>
        <v/>
      </c>
      <c r="AQ818" s="32" t="str">
        <f t="shared" si="802"/>
        <v/>
      </c>
      <c r="AR818" s="32" t="str">
        <f t="shared" si="802"/>
        <v/>
      </c>
      <c r="AS818" s="32" t="str">
        <f t="shared" si="802"/>
        <v/>
      </c>
      <c r="AT818" s="32" t="str">
        <f t="shared" si="799"/>
        <v/>
      </c>
      <c r="AU818" s="32" t="str">
        <f t="shared" si="799"/>
        <v/>
      </c>
      <c r="AV818" s="32" t="e">
        <f t="shared" si="799"/>
        <v>#REF!</v>
      </c>
      <c r="AW818" s="32" t="str">
        <f t="shared" si="799"/>
        <v/>
      </c>
      <c r="AX818" s="32" t="str">
        <f t="shared" si="799"/>
        <v/>
      </c>
      <c r="AZ818" s="17" t="str">
        <f t="shared" si="803"/>
        <v/>
      </c>
      <c r="BA818" s="17" t="str">
        <f t="shared" si="803"/>
        <v/>
      </c>
      <c r="BB818" s="17" t="str">
        <f t="shared" si="803"/>
        <v/>
      </c>
      <c r="BC818" s="17" t="str">
        <f t="shared" si="803"/>
        <v/>
      </c>
      <c r="BD818" s="17" t="str">
        <f t="shared" si="803"/>
        <v/>
      </c>
      <c r="BE818" s="17" t="str">
        <f t="shared" si="800"/>
        <v/>
      </c>
      <c r="BF818" s="17" t="str">
        <f t="shared" si="800"/>
        <v/>
      </c>
      <c r="BG818" s="17" t="e">
        <f t="shared" si="800"/>
        <v>#REF!</v>
      </c>
      <c r="BH818" s="17" t="str">
        <f t="shared" si="800"/>
        <v/>
      </c>
      <c r="BI818" s="17" t="str">
        <f t="shared" si="800"/>
        <v/>
      </c>
    </row>
    <row r="819" spans="1:61" s="13" customFormat="1" ht="23.25" customHeight="1" x14ac:dyDescent="0.2">
      <c r="A819" s="1">
        <f ca="1">IF(COUNTIF($D819:$L819," ")=10,"",IF(VLOOKUP(MAX($A$1:A818),$A$1:C818,3,FALSE)=0,"",MAX($A$1:A818)+1))</f>
        <v>819</v>
      </c>
      <c r="C819" s="2"/>
      <c r="D819" s="23"/>
      <c r="E819" s="23"/>
      <c r="F819" s="23"/>
      <c r="G819" s="23"/>
      <c r="H819" s="23"/>
      <c r="I819" s="23"/>
      <c r="J819" s="23"/>
      <c r="K819" s="23"/>
      <c r="L819" s="23"/>
      <c r="M819" s="25"/>
      <c r="O819" s="16"/>
      <c r="P819" s="16"/>
      <c r="R819" s="30"/>
      <c r="S819" s="30"/>
      <c r="T819" s="30"/>
      <c r="U819" s="30"/>
      <c r="V819" s="30"/>
      <c r="W819" s="30"/>
      <c r="X819" s="30"/>
      <c r="Y819" s="30"/>
      <c r="Z819" s="30"/>
      <c r="AA819" s="30"/>
      <c r="AB819" s="30"/>
      <c r="AD819" s="31"/>
      <c r="AE819" s="31"/>
      <c r="AF819" s="31"/>
      <c r="AG819" s="31"/>
      <c r="AH819" s="31"/>
      <c r="AI819" s="31"/>
      <c r="AJ819" s="31"/>
      <c r="AK819" s="31"/>
      <c r="AL819" s="31"/>
      <c r="AM819" s="31"/>
      <c r="AN819" s="32" t="str">
        <f t="shared" si="774"/>
        <v/>
      </c>
      <c r="AO819" s="32" t="str">
        <f t="shared" si="802"/>
        <v/>
      </c>
      <c r="AP819" s="32" t="str">
        <f t="shared" si="802"/>
        <v/>
      </c>
      <c r="AQ819" s="32" t="str">
        <f t="shared" si="802"/>
        <v/>
      </c>
      <c r="AR819" s="32" t="str">
        <f t="shared" si="802"/>
        <v/>
      </c>
      <c r="AS819" s="32" t="str">
        <f t="shared" si="802"/>
        <v/>
      </c>
      <c r="AT819" s="32" t="str">
        <f t="shared" si="799"/>
        <v/>
      </c>
      <c r="AU819" s="32" t="str">
        <f t="shared" si="799"/>
        <v/>
      </c>
      <c r="AV819" s="32" t="str">
        <f t="shared" si="799"/>
        <v/>
      </c>
      <c r="AW819" s="32" t="str">
        <f t="shared" si="799"/>
        <v/>
      </c>
      <c r="AX819" s="32" t="str">
        <f t="shared" si="799"/>
        <v/>
      </c>
      <c r="AZ819" s="17" t="str">
        <f t="shared" si="803"/>
        <v/>
      </c>
      <c r="BA819" s="17" t="str">
        <f t="shared" si="803"/>
        <v/>
      </c>
      <c r="BB819" s="17" t="str">
        <f t="shared" si="803"/>
        <v/>
      </c>
      <c r="BC819" s="17" t="str">
        <f t="shared" si="803"/>
        <v/>
      </c>
      <c r="BD819" s="17" t="str">
        <f t="shared" si="803"/>
        <v/>
      </c>
      <c r="BE819" s="17" t="str">
        <f t="shared" si="800"/>
        <v/>
      </c>
      <c r="BF819" s="17" t="str">
        <f t="shared" si="800"/>
        <v/>
      </c>
      <c r="BG819" s="17" t="str">
        <f t="shared" si="800"/>
        <v/>
      </c>
      <c r="BH819" s="17" t="str">
        <f t="shared" si="800"/>
        <v/>
      </c>
      <c r="BI819" s="17" t="str">
        <f t="shared" si="800"/>
        <v/>
      </c>
    </row>
    <row r="820" spans="1:61" s="13" customFormat="1" ht="23.25" customHeight="1" x14ac:dyDescent="0.2">
      <c r="A820" s="1">
        <f ca="1">IF(COUNTIF($D821:$L827," ")=70,"",MAX($A$1:A819)+1)</f>
        <v>820</v>
      </c>
      <c r="B820" s="2" t="str">
        <f>IF($C820="","",$C820)</f>
        <v/>
      </c>
      <c r="C820" s="3" t="str">
        <f>IF(ISERROR(VLOOKUP((ROW()-1)/9+1,'[1]Преподавательский состав'!$A$2:$B$181,2,FALSE)),"",VLOOKUP((ROW()-1)/9+1,'[1]Преподавательский состав'!$A$2:$B$181,2,FALSE))</f>
        <v/>
      </c>
      <c r="D820" s="3" t="str">
        <f>IF($C820="","",T(" 8.00"))</f>
        <v/>
      </c>
      <c r="E820" s="3" t="str">
        <f>IF($C820="","",T(" 9.40"))</f>
        <v/>
      </c>
      <c r="F820" s="3" t="str">
        <f>IF($C820="","",T("11.50"))</f>
        <v/>
      </c>
      <c r="G820" s="3" t="str">
        <f>IF($C820="","",T(""))</f>
        <v/>
      </c>
      <c r="H820" s="3" t="str">
        <f>IF($C820="","",T("13.30"))</f>
        <v/>
      </c>
      <c r="I820" s="3" t="str">
        <f>IF($C820="","",T("15.10"))</f>
        <v/>
      </c>
      <c r="J820" s="3" t="str">
        <f>IF($C820="","",T("16.50"))</f>
        <v/>
      </c>
      <c r="K820" s="3" t="str">
        <f>IF($C820="","",T("16.50"))</f>
        <v/>
      </c>
      <c r="L820" s="3"/>
      <c r="M820" s="25"/>
      <c r="O820" s="16"/>
      <c r="P820" s="16"/>
      <c r="R820" s="30"/>
      <c r="S820" s="30"/>
      <c r="T820" s="30"/>
      <c r="U820" s="30"/>
      <c r="V820" s="30"/>
      <c r="W820" s="30"/>
      <c r="X820" s="30"/>
      <c r="Y820" s="30"/>
      <c r="Z820" s="30"/>
      <c r="AA820" s="30"/>
      <c r="AB820" s="30"/>
      <c r="AD820" s="31"/>
      <c r="AE820" s="31"/>
      <c r="AF820" s="31"/>
      <c r="AG820" s="31"/>
      <c r="AH820" s="31"/>
      <c r="AI820" s="31"/>
      <c r="AJ820" s="31"/>
      <c r="AK820" s="31"/>
      <c r="AL820" s="31"/>
      <c r="AM820" s="31"/>
      <c r="AN820" s="32" t="str">
        <f t="shared" si="774"/>
        <v/>
      </c>
      <c r="AO820" s="32" t="str">
        <f t="shared" si="802"/>
        <v/>
      </c>
      <c r="AP820" s="32" t="str">
        <f t="shared" si="802"/>
        <v/>
      </c>
      <c r="AQ820" s="32" t="str">
        <f t="shared" si="802"/>
        <v/>
      </c>
      <c r="AR820" s="32" t="str">
        <f t="shared" si="802"/>
        <v/>
      </c>
      <c r="AS820" s="32" t="str">
        <f t="shared" si="802"/>
        <v/>
      </c>
      <c r="AT820" s="32" t="str">
        <f t="shared" si="799"/>
        <v/>
      </c>
      <c r="AU820" s="32" t="str">
        <f t="shared" si="799"/>
        <v/>
      </c>
      <c r="AV820" s="32" t="str">
        <f t="shared" si="799"/>
        <v/>
      </c>
      <c r="AW820" s="32" t="str">
        <f t="shared" si="799"/>
        <v/>
      </c>
      <c r="AX820" s="32" t="str">
        <f t="shared" si="799"/>
        <v/>
      </c>
      <c r="AZ820" s="17" t="str">
        <f t="shared" si="803"/>
        <v/>
      </c>
      <c r="BA820" s="17" t="str">
        <f t="shared" si="803"/>
        <v/>
      </c>
      <c r="BB820" s="17" t="str">
        <f t="shared" si="803"/>
        <v/>
      </c>
      <c r="BC820" s="17" t="str">
        <f t="shared" si="803"/>
        <v/>
      </c>
      <c r="BD820" s="17" t="str">
        <f t="shared" si="803"/>
        <v/>
      </c>
      <c r="BE820" s="17" t="str">
        <f t="shared" si="800"/>
        <v/>
      </c>
      <c r="BF820" s="17" t="str">
        <f t="shared" si="800"/>
        <v/>
      </c>
      <c r="BG820" s="17" t="str">
        <f t="shared" si="800"/>
        <v/>
      </c>
      <c r="BH820" s="17" t="str">
        <f t="shared" si="800"/>
        <v/>
      </c>
      <c r="BI820" s="17" t="str">
        <f t="shared" si="800"/>
        <v/>
      </c>
    </row>
    <row r="821" spans="1:61" s="13" customFormat="1" ht="23.25" customHeight="1" x14ac:dyDescent="0.2">
      <c r="A821" s="1">
        <f ca="1">IF(COUNTIF($D821:$L821," ")=10,"",IF(VLOOKUP(MAX($A$1:A820),$A$1:C820,3,FALSE)=0,"",MAX($A$1:A820)+1))</f>
        <v>821</v>
      </c>
      <c r="B821" s="13" t="str">
        <f>$B820</f>
        <v/>
      </c>
      <c r="C821" s="2" t="str">
        <f>IF($B821="","",$R$2)</f>
        <v/>
      </c>
      <c r="D821" s="14" t="str">
        <f t="shared" ref="D821:K821" si="823">IF($B821&gt;"",IF(ISERROR(SEARCH($B821,S$2))," ",MID(S$2,FIND("%курс ",S$2,FIND($B821,S$2))+6,7)&amp;"
("&amp;MID(S$2,FIND("ауд.",S$2,FIND($B821,S$2))+4,FIND("№",S$2,FIND("ауд.",S$2,FIND($B821,S$2)))-(FIND("ауд.",S$2,FIND($B821,S$2))+4))&amp;")"),"")</f>
        <v/>
      </c>
      <c r="E821" s="14" t="str">
        <f t="shared" si="823"/>
        <v/>
      </c>
      <c r="F821" s="14" t="str">
        <f t="shared" si="823"/>
        <v/>
      </c>
      <c r="G821" s="14" t="str">
        <f t="shared" si="823"/>
        <v/>
      </c>
      <c r="H821" s="14" t="str">
        <f t="shared" si="823"/>
        <v/>
      </c>
      <c r="I821" s="14" t="str">
        <f t="shared" si="823"/>
        <v/>
      </c>
      <c r="J821" s="14" t="str">
        <f t="shared" si="823"/>
        <v/>
      </c>
      <c r="K821" s="14" t="str">
        <f t="shared" si="823"/>
        <v/>
      </c>
      <c r="L821" s="14"/>
      <c r="M821" s="25"/>
      <c r="O821" s="16"/>
      <c r="P821" s="16"/>
      <c r="R821" s="30"/>
      <c r="S821" s="30"/>
      <c r="T821" s="30"/>
      <c r="U821" s="30"/>
      <c r="V821" s="30"/>
      <c r="W821" s="30"/>
      <c r="X821" s="30"/>
      <c r="Y821" s="30"/>
      <c r="Z821" s="30"/>
      <c r="AA821" s="30"/>
      <c r="AB821" s="30"/>
      <c r="AD821" s="31" t="str">
        <f t="shared" ref="AD821:AJ827" si="824">IF(D821=" ","",IF(D821="","",CONCATENATE($C821," ",D$1," ",MID(D821,10,5))))</f>
        <v/>
      </c>
      <c r="AE821" s="31" t="str">
        <f t="shared" si="824"/>
        <v/>
      </c>
      <c r="AF821" s="31" t="str">
        <f t="shared" si="824"/>
        <v/>
      </c>
      <c r="AG821" s="31" t="str">
        <f t="shared" si="824"/>
        <v/>
      </c>
      <c r="AH821" s="31" t="str">
        <f t="shared" si="824"/>
        <v/>
      </c>
      <c r="AI821" s="31" t="str">
        <f t="shared" si="824"/>
        <v/>
      </c>
      <c r="AJ821" s="31" t="str">
        <f t="shared" si="824"/>
        <v/>
      </c>
      <c r="AK821" s="31" t="e">
        <f>IF(#REF!=" ","",IF(#REF!="","",CONCATENATE($C821," ",#REF!," ",MID(#REF!,10,5))))</f>
        <v>#REF!</v>
      </c>
      <c r="AL821" s="31" t="str">
        <f t="shared" si="776"/>
        <v/>
      </c>
      <c r="AM821" s="31" t="str">
        <f t="shared" si="776"/>
        <v/>
      </c>
      <c r="AN821" s="32" t="e">
        <f t="shared" si="774"/>
        <v>#VALUE!</v>
      </c>
      <c r="AO821" s="32" t="str">
        <f t="shared" si="802"/>
        <v/>
      </c>
      <c r="AP821" s="32" t="str">
        <f t="shared" si="802"/>
        <v/>
      </c>
      <c r="AQ821" s="32" t="str">
        <f t="shared" si="802"/>
        <v/>
      </c>
      <c r="AR821" s="32" t="str">
        <f t="shared" si="802"/>
        <v/>
      </c>
      <c r="AS821" s="32" t="str">
        <f t="shared" si="802"/>
        <v/>
      </c>
      <c r="AT821" s="32" t="str">
        <f t="shared" si="799"/>
        <v/>
      </c>
      <c r="AU821" s="32" t="str">
        <f t="shared" si="799"/>
        <v/>
      </c>
      <c r="AV821" s="32" t="e">
        <f t="shared" si="799"/>
        <v>#REF!</v>
      </c>
      <c r="AW821" s="32" t="str">
        <f t="shared" si="799"/>
        <v/>
      </c>
      <c r="AX821" s="32" t="str">
        <f t="shared" si="799"/>
        <v/>
      </c>
      <c r="AZ821" s="17" t="str">
        <f t="shared" si="803"/>
        <v/>
      </c>
      <c r="BA821" s="17" t="str">
        <f t="shared" si="803"/>
        <v/>
      </c>
      <c r="BB821" s="17" t="str">
        <f t="shared" si="803"/>
        <v/>
      </c>
      <c r="BC821" s="17" t="str">
        <f t="shared" si="803"/>
        <v/>
      </c>
      <c r="BD821" s="17" t="str">
        <f t="shared" si="803"/>
        <v/>
      </c>
      <c r="BE821" s="17" t="str">
        <f t="shared" si="800"/>
        <v/>
      </c>
      <c r="BF821" s="17" t="str">
        <f t="shared" si="800"/>
        <v/>
      </c>
      <c r="BG821" s="17" t="e">
        <f t="shared" si="800"/>
        <v>#REF!</v>
      </c>
      <c r="BH821" s="17" t="str">
        <f t="shared" si="800"/>
        <v/>
      </c>
      <c r="BI821" s="17" t="str">
        <f t="shared" si="800"/>
        <v/>
      </c>
    </row>
    <row r="822" spans="1:61" s="13" customFormat="1" ht="23.25" customHeight="1" x14ac:dyDescent="0.2">
      <c r="A822" s="1">
        <f ca="1">IF(COUNTIF($D822:$L822," ")=10,"",IF(VLOOKUP(MAX($A$1:A821),$A$1:C821,3,FALSE)=0,"",MAX($A$1:A821)+1))</f>
        <v>822</v>
      </c>
      <c r="B822" s="13" t="str">
        <f>$B820</f>
        <v/>
      </c>
      <c r="C822" s="2" t="str">
        <f>IF($B822="","",$R$3)</f>
        <v/>
      </c>
      <c r="D822" s="14" t="str">
        <f t="shared" ref="D822:K822" si="825">IF($B822&gt;"",IF(ISERROR(SEARCH($B822,S$3))," ",MID(S$3,FIND("%курс ",S$3,FIND($B822,S$3))+6,7)&amp;"
("&amp;MID(S$3,FIND("ауд.",S$3,FIND($B822,S$3))+4,FIND("№",S$3,FIND("ауд.",S$3,FIND($B822,S$3)))-(FIND("ауд.",S$3,FIND($B822,S$3))+4))&amp;")"),"")</f>
        <v/>
      </c>
      <c r="E822" s="14" t="str">
        <f t="shared" si="825"/>
        <v/>
      </c>
      <c r="F822" s="14" t="str">
        <f t="shared" si="825"/>
        <v/>
      </c>
      <c r="G822" s="14" t="str">
        <f t="shared" si="825"/>
        <v/>
      </c>
      <c r="H822" s="14" t="str">
        <f t="shared" si="825"/>
        <v/>
      </c>
      <c r="I822" s="14" t="str">
        <f t="shared" si="825"/>
        <v/>
      </c>
      <c r="J822" s="14" t="str">
        <f t="shared" si="825"/>
        <v/>
      </c>
      <c r="K822" s="14" t="str">
        <f t="shared" si="825"/>
        <v/>
      </c>
      <c r="L822" s="14"/>
      <c r="M822" s="25"/>
      <c r="O822" s="16"/>
      <c r="P822" s="16"/>
      <c r="R822" s="30"/>
      <c r="S822" s="30"/>
      <c r="T822" s="30"/>
      <c r="U822" s="30"/>
      <c r="V822" s="30"/>
      <c r="W822" s="30"/>
      <c r="X822" s="30"/>
      <c r="Y822" s="30"/>
      <c r="Z822" s="30"/>
      <c r="AA822" s="30"/>
      <c r="AB822" s="30"/>
      <c r="AD822" s="31" t="str">
        <f t="shared" si="824"/>
        <v/>
      </c>
      <c r="AE822" s="31" t="str">
        <f t="shared" si="824"/>
        <v/>
      </c>
      <c r="AF822" s="31" t="str">
        <f t="shared" si="824"/>
        <v/>
      </c>
      <c r="AG822" s="31" t="str">
        <f t="shared" si="824"/>
        <v/>
      </c>
      <c r="AH822" s="31" t="str">
        <f t="shared" si="824"/>
        <v/>
      </c>
      <c r="AI822" s="31" t="str">
        <f t="shared" si="824"/>
        <v/>
      </c>
      <c r="AJ822" s="31" t="str">
        <f t="shared" si="824"/>
        <v/>
      </c>
      <c r="AK822" s="31" t="e">
        <f>IF(#REF!=" ","",IF(#REF!="","",CONCATENATE($C822," ",#REF!," ",MID(#REF!,10,5))))</f>
        <v>#REF!</v>
      </c>
      <c r="AL822" s="31" t="str">
        <f t="shared" si="776"/>
        <v/>
      </c>
      <c r="AM822" s="31" t="str">
        <f t="shared" si="776"/>
        <v/>
      </c>
      <c r="AN822" s="32" t="e">
        <f t="shared" si="774"/>
        <v>#VALUE!</v>
      </c>
      <c r="AO822" s="32" t="str">
        <f t="shared" si="802"/>
        <v/>
      </c>
      <c r="AP822" s="32" t="str">
        <f t="shared" si="802"/>
        <v/>
      </c>
      <c r="AQ822" s="32" t="str">
        <f t="shared" si="802"/>
        <v/>
      </c>
      <c r="AR822" s="32" t="str">
        <f t="shared" si="802"/>
        <v/>
      </c>
      <c r="AS822" s="32" t="str">
        <f t="shared" si="802"/>
        <v/>
      </c>
      <c r="AT822" s="32" t="str">
        <f t="shared" si="799"/>
        <v/>
      </c>
      <c r="AU822" s="32" t="str">
        <f t="shared" si="799"/>
        <v/>
      </c>
      <c r="AV822" s="32" t="e">
        <f t="shared" si="799"/>
        <v>#REF!</v>
      </c>
      <c r="AW822" s="32" t="str">
        <f t="shared" si="799"/>
        <v/>
      </c>
      <c r="AX822" s="32" t="str">
        <f t="shared" si="799"/>
        <v/>
      </c>
      <c r="AZ822" s="17" t="str">
        <f t="shared" si="803"/>
        <v/>
      </c>
      <c r="BA822" s="17" t="str">
        <f t="shared" si="803"/>
        <v/>
      </c>
      <c r="BB822" s="17" t="str">
        <f t="shared" si="803"/>
        <v/>
      </c>
      <c r="BC822" s="17" t="str">
        <f t="shared" si="803"/>
        <v/>
      </c>
      <c r="BD822" s="17" t="str">
        <f t="shared" si="803"/>
        <v/>
      </c>
      <c r="BE822" s="17" t="str">
        <f t="shared" si="800"/>
        <v/>
      </c>
      <c r="BF822" s="17" t="str">
        <f t="shared" si="800"/>
        <v/>
      </c>
      <c r="BG822" s="17" t="e">
        <f t="shared" si="800"/>
        <v>#REF!</v>
      </c>
      <c r="BH822" s="17" t="str">
        <f t="shared" si="800"/>
        <v/>
      </c>
      <c r="BI822" s="17" t="str">
        <f t="shared" si="800"/>
        <v/>
      </c>
    </row>
    <row r="823" spans="1:61" s="13" customFormat="1" ht="23.25" customHeight="1" x14ac:dyDescent="0.2">
      <c r="A823" s="1">
        <f ca="1">IF(COUNTIF($D823:$L823," ")=10,"",IF(VLOOKUP(MAX($A$1:A822),$A$1:C822,3,FALSE)=0,"",MAX($A$1:A822)+1))</f>
        <v>823</v>
      </c>
      <c r="B823" s="13" t="str">
        <f>$B820</f>
        <v/>
      </c>
      <c r="C823" s="2" t="str">
        <f>IF($B823="","",$R$4)</f>
        <v/>
      </c>
      <c r="D823" s="14" t="str">
        <f t="shared" ref="D823:K823" si="826">IF($B823&gt;"",IF(ISERROR(SEARCH($B823,S$4))," ",MID(S$4,FIND("%курс ",S$4,FIND($B823,S$4))+6,7)&amp;"
("&amp;MID(S$4,FIND("ауд.",S$4,FIND($B823,S$4))+4,FIND("№",S$4,FIND("ауд.",S$4,FIND($B823,S$4)))-(FIND("ауд.",S$4,FIND($B823,S$4))+4))&amp;")"),"")</f>
        <v/>
      </c>
      <c r="E823" s="14" t="str">
        <f t="shared" si="826"/>
        <v/>
      </c>
      <c r="F823" s="14" t="str">
        <f t="shared" si="826"/>
        <v/>
      </c>
      <c r="G823" s="14" t="str">
        <f t="shared" si="826"/>
        <v/>
      </c>
      <c r="H823" s="14" t="str">
        <f t="shared" si="826"/>
        <v/>
      </c>
      <c r="I823" s="14" t="str">
        <f t="shared" si="826"/>
        <v/>
      </c>
      <c r="J823" s="14" t="str">
        <f t="shared" si="826"/>
        <v/>
      </c>
      <c r="K823" s="14" t="str">
        <f t="shared" si="826"/>
        <v/>
      </c>
      <c r="L823" s="14"/>
      <c r="M823" s="25"/>
      <c r="O823" s="16"/>
      <c r="P823" s="16"/>
      <c r="R823" s="30"/>
      <c r="S823" s="30"/>
      <c r="T823" s="30"/>
      <c r="U823" s="30"/>
      <c r="V823" s="30"/>
      <c r="W823" s="30"/>
      <c r="X823" s="30"/>
      <c r="Y823" s="30"/>
      <c r="Z823" s="30"/>
      <c r="AA823" s="30"/>
      <c r="AB823" s="30"/>
      <c r="AD823" s="31" t="str">
        <f t="shared" si="824"/>
        <v/>
      </c>
      <c r="AE823" s="31" t="str">
        <f t="shared" si="824"/>
        <v/>
      </c>
      <c r="AF823" s="31" t="str">
        <f t="shared" si="824"/>
        <v/>
      </c>
      <c r="AG823" s="31" t="str">
        <f t="shared" si="824"/>
        <v/>
      </c>
      <c r="AH823" s="31" t="str">
        <f t="shared" si="824"/>
        <v/>
      </c>
      <c r="AI823" s="31" t="str">
        <f t="shared" si="824"/>
        <v/>
      </c>
      <c r="AJ823" s="31" t="str">
        <f t="shared" si="824"/>
        <v/>
      </c>
      <c r="AK823" s="31" t="e">
        <f>IF(#REF!=" ","",IF(#REF!="","",CONCATENATE($C823," ",#REF!," ",MID(#REF!,10,5))))</f>
        <v>#REF!</v>
      </c>
      <c r="AL823" s="31" t="str">
        <f t="shared" si="776"/>
        <v/>
      </c>
      <c r="AM823" s="31" t="str">
        <f t="shared" si="776"/>
        <v/>
      </c>
      <c r="AN823" s="32" t="e">
        <f t="shared" si="774"/>
        <v>#VALUE!</v>
      </c>
      <c r="AO823" s="32" t="str">
        <f t="shared" si="802"/>
        <v/>
      </c>
      <c r="AP823" s="32" t="str">
        <f t="shared" si="802"/>
        <v/>
      </c>
      <c r="AQ823" s="32" t="str">
        <f t="shared" si="802"/>
        <v/>
      </c>
      <c r="AR823" s="32" t="str">
        <f t="shared" si="802"/>
        <v/>
      </c>
      <c r="AS823" s="32" t="str">
        <f t="shared" si="802"/>
        <v/>
      </c>
      <c r="AT823" s="32" t="str">
        <f t="shared" si="799"/>
        <v/>
      </c>
      <c r="AU823" s="32" t="str">
        <f t="shared" si="799"/>
        <v/>
      </c>
      <c r="AV823" s="32" t="e">
        <f t="shared" si="799"/>
        <v>#REF!</v>
      </c>
      <c r="AW823" s="32" t="str">
        <f t="shared" si="799"/>
        <v/>
      </c>
      <c r="AX823" s="32" t="str">
        <f t="shared" si="799"/>
        <v/>
      </c>
      <c r="AZ823" s="17" t="str">
        <f t="shared" si="803"/>
        <v/>
      </c>
      <c r="BA823" s="17" t="str">
        <f t="shared" si="803"/>
        <v/>
      </c>
      <c r="BB823" s="17" t="str">
        <f t="shared" si="803"/>
        <v/>
      </c>
      <c r="BC823" s="17" t="str">
        <f t="shared" si="803"/>
        <v/>
      </c>
      <c r="BD823" s="17" t="str">
        <f t="shared" si="803"/>
        <v/>
      </c>
      <c r="BE823" s="17" t="str">
        <f t="shared" si="800"/>
        <v/>
      </c>
      <c r="BF823" s="17" t="str">
        <f t="shared" si="800"/>
        <v/>
      </c>
      <c r="BG823" s="17" t="e">
        <f t="shared" si="800"/>
        <v>#REF!</v>
      </c>
      <c r="BH823" s="17" t="str">
        <f t="shared" si="800"/>
        <v/>
      </c>
      <c r="BI823" s="17" t="str">
        <f t="shared" si="800"/>
        <v/>
      </c>
    </row>
    <row r="824" spans="1:61" s="13" customFormat="1" ht="23.25" customHeight="1" x14ac:dyDescent="0.2">
      <c r="A824" s="1">
        <f ca="1">IF(COUNTIF($D824:$L824," ")=10,"",IF(VLOOKUP(MAX($A$1:A823),$A$1:C823,3,FALSE)=0,"",MAX($A$1:A823)+1))</f>
        <v>824</v>
      </c>
      <c r="B824" s="13" t="str">
        <f>$B820</f>
        <v/>
      </c>
      <c r="C824" s="2" t="str">
        <f>IF($B824="","",$R$5)</f>
        <v/>
      </c>
      <c r="D824" s="23" t="str">
        <f t="shared" ref="D824:K824" si="827">IF($B824&gt;"",IF(ISERROR(SEARCH($B824,S$5))," ",MID(S$5,FIND("%курс ",S$5,FIND($B824,S$5))+6,7)&amp;"
("&amp;MID(S$5,FIND("ауд.",S$5,FIND($B824,S$5))+4,FIND("№",S$5,FIND("ауд.",S$5,FIND($B824,S$5)))-(FIND("ауд.",S$5,FIND($B824,S$5))+4))&amp;")"),"")</f>
        <v/>
      </c>
      <c r="E824" s="23" t="str">
        <f t="shared" si="827"/>
        <v/>
      </c>
      <c r="F824" s="23" t="str">
        <f t="shared" si="827"/>
        <v/>
      </c>
      <c r="G824" s="23" t="str">
        <f t="shared" si="827"/>
        <v/>
      </c>
      <c r="H824" s="23" t="str">
        <f t="shared" si="827"/>
        <v/>
      </c>
      <c r="I824" s="23" t="str">
        <f t="shared" si="827"/>
        <v/>
      </c>
      <c r="J824" s="23" t="str">
        <f t="shared" si="827"/>
        <v/>
      </c>
      <c r="K824" s="23" t="str">
        <f t="shared" si="827"/>
        <v/>
      </c>
      <c r="L824" s="23"/>
      <c r="M824" s="25"/>
      <c r="O824" s="16"/>
      <c r="P824" s="16"/>
      <c r="R824" s="30"/>
      <c r="S824" s="30"/>
      <c r="T824" s="30"/>
      <c r="U824" s="30"/>
      <c r="V824" s="30"/>
      <c r="W824" s="30"/>
      <c r="X824" s="30"/>
      <c r="Y824" s="30"/>
      <c r="Z824" s="30"/>
      <c r="AA824" s="30"/>
      <c r="AB824" s="30"/>
      <c r="AD824" s="31" t="str">
        <f t="shared" si="824"/>
        <v/>
      </c>
      <c r="AE824" s="31" t="str">
        <f t="shared" si="824"/>
        <v/>
      </c>
      <c r="AF824" s="31" t="str">
        <f t="shared" si="824"/>
        <v/>
      </c>
      <c r="AG824" s="31" t="str">
        <f t="shared" si="824"/>
        <v/>
      </c>
      <c r="AH824" s="31" t="str">
        <f t="shared" si="824"/>
        <v/>
      </c>
      <c r="AI824" s="31" t="str">
        <f t="shared" si="824"/>
        <v/>
      </c>
      <c r="AJ824" s="31" t="str">
        <f t="shared" si="824"/>
        <v/>
      </c>
      <c r="AK824" s="31" t="e">
        <f>IF(#REF!=" ","",IF(#REF!="","",CONCATENATE($C824," ",#REF!," ",MID(#REF!,10,5))))</f>
        <v>#REF!</v>
      </c>
      <c r="AL824" s="31" t="str">
        <f t="shared" si="776"/>
        <v/>
      </c>
      <c r="AM824" s="31" t="str">
        <f t="shared" si="776"/>
        <v/>
      </c>
      <c r="AN824" s="32" t="e">
        <f t="shared" si="774"/>
        <v>#VALUE!</v>
      </c>
      <c r="AO824" s="32" t="str">
        <f t="shared" si="802"/>
        <v/>
      </c>
      <c r="AP824" s="32" t="str">
        <f t="shared" si="802"/>
        <v/>
      </c>
      <c r="AQ824" s="32" t="str">
        <f t="shared" si="802"/>
        <v/>
      </c>
      <c r="AR824" s="32" t="str">
        <f t="shared" si="802"/>
        <v/>
      </c>
      <c r="AS824" s="32" t="str">
        <f t="shared" si="802"/>
        <v/>
      </c>
      <c r="AT824" s="32" t="str">
        <f t="shared" si="799"/>
        <v/>
      </c>
      <c r="AU824" s="32" t="str">
        <f t="shared" si="799"/>
        <v/>
      </c>
      <c r="AV824" s="32" t="e">
        <f t="shared" si="799"/>
        <v>#REF!</v>
      </c>
      <c r="AW824" s="32" t="str">
        <f t="shared" si="799"/>
        <v/>
      </c>
      <c r="AX824" s="32" t="str">
        <f t="shared" si="799"/>
        <v/>
      </c>
      <c r="AZ824" s="17" t="str">
        <f t="shared" si="803"/>
        <v/>
      </c>
      <c r="BA824" s="17" t="str">
        <f t="shared" si="803"/>
        <v/>
      </c>
      <c r="BB824" s="17" t="str">
        <f t="shared" si="803"/>
        <v/>
      </c>
      <c r="BC824" s="17" t="str">
        <f t="shared" si="803"/>
        <v/>
      </c>
      <c r="BD824" s="17" t="str">
        <f t="shared" si="803"/>
        <v/>
      </c>
      <c r="BE824" s="17" t="str">
        <f t="shared" si="800"/>
        <v/>
      </c>
      <c r="BF824" s="17" t="str">
        <f t="shared" si="800"/>
        <v/>
      </c>
      <c r="BG824" s="17" t="e">
        <f t="shared" si="800"/>
        <v>#REF!</v>
      </c>
      <c r="BH824" s="17" t="str">
        <f t="shared" si="800"/>
        <v/>
      </c>
      <c r="BI824" s="17" t="str">
        <f t="shared" si="800"/>
        <v/>
      </c>
    </row>
    <row r="825" spans="1:61" s="13" customFormat="1" ht="23.25" customHeight="1" x14ac:dyDescent="0.2">
      <c r="A825" s="1">
        <f ca="1">IF(COUNTIF($D825:$L825," ")=10,"",IF(VLOOKUP(MAX($A$1:A824),$A$1:C824,3,FALSE)=0,"",MAX($A$1:A824)+1))</f>
        <v>825</v>
      </c>
      <c r="B825" s="13" t="str">
        <f>$B820</f>
        <v/>
      </c>
      <c r="C825" s="2" t="str">
        <f>IF($B825="","",$R$6)</f>
        <v/>
      </c>
      <c r="D825" s="23" t="str">
        <f t="shared" ref="D825:K825" si="828">IF($B825&gt;"",IF(ISERROR(SEARCH($B825,S$6))," ",MID(S$6,FIND("%курс ",S$6,FIND($B825,S$6))+6,7)&amp;"
("&amp;MID(S$6,FIND("ауд.",S$6,FIND($B825,S$6))+4,FIND("№",S$6,FIND("ауд.",S$6,FIND($B825,S$6)))-(FIND("ауд.",S$6,FIND($B825,S$6))+4))&amp;")"),"")</f>
        <v/>
      </c>
      <c r="E825" s="23" t="str">
        <f t="shared" si="828"/>
        <v/>
      </c>
      <c r="F825" s="23" t="str">
        <f t="shared" si="828"/>
        <v/>
      </c>
      <c r="G825" s="23" t="str">
        <f t="shared" si="828"/>
        <v/>
      </c>
      <c r="H825" s="23" t="str">
        <f t="shared" si="828"/>
        <v/>
      </c>
      <c r="I825" s="23" t="str">
        <f t="shared" si="828"/>
        <v/>
      </c>
      <c r="J825" s="23" t="str">
        <f t="shared" si="828"/>
        <v/>
      </c>
      <c r="K825" s="23" t="str">
        <f t="shared" si="828"/>
        <v/>
      </c>
      <c r="L825" s="23"/>
      <c r="M825" s="25"/>
      <c r="O825" s="16"/>
      <c r="P825" s="16"/>
      <c r="R825" s="30"/>
      <c r="S825" s="30"/>
      <c r="T825" s="30"/>
      <c r="U825" s="30"/>
      <c r="V825" s="30"/>
      <c r="W825" s="30"/>
      <c r="X825" s="30"/>
      <c r="Y825" s="30"/>
      <c r="Z825" s="30"/>
      <c r="AA825" s="30"/>
      <c r="AB825" s="30"/>
      <c r="AD825" s="31" t="str">
        <f t="shared" si="824"/>
        <v/>
      </c>
      <c r="AE825" s="31" t="str">
        <f t="shared" si="824"/>
        <v/>
      </c>
      <c r="AF825" s="31" t="str">
        <f t="shared" si="824"/>
        <v/>
      </c>
      <c r="AG825" s="31" t="str">
        <f t="shared" si="824"/>
        <v/>
      </c>
      <c r="AH825" s="31" t="str">
        <f t="shared" si="824"/>
        <v/>
      </c>
      <c r="AI825" s="31" t="str">
        <f t="shared" si="824"/>
        <v/>
      </c>
      <c r="AJ825" s="31" t="str">
        <f t="shared" si="824"/>
        <v/>
      </c>
      <c r="AK825" s="31" t="e">
        <f>IF(#REF!=" ","",IF(#REF!="","",CONCATENATE($C825," ",#REF!," ",MID(#REF!,10,5))))</f>
        <v>#REF!</v>
      </c>
      <c r="AL825" s="31" t="str">
        <f t="shared" si="776"/>
        <v/>
      </c>
      <c r="AM825" s="31" t="str">
        <f t="shared" si="776"/>
        <v/>
      </c>
      <c r="AN825" s="32" t="e">
        <f t="shared" si="774"/>
        <v>#VALUE!</v>
      </c>
      <c r="AO825" s="32" t="str">
        <f t="shared" si="802"/>
        <v/>
      </c>
      <c r="AP825" s="32" t="str">
        <f t="shared" si="802"/>
        <v/>
      </c>
      <c r="AQ825" s="32" t="str">
        <f t="shared" si="802"/>
        <v/>
      </c>
      <c r="AR825" s="32" t="str">
        <f t="shared" si="802"/>
        <v/>
      </c>
      <c r="AS825" s="32" t="str">
        <f t="shared" si="802"/>
        <v/>
      </c>
      <c r="AT825" s="32" t="str">
        <f t="shared" si="799"/>
        <v/>
      </c>
      <c r="AU825" s="32" t="str">
        <f t="shared" si="799"/>
        <v/>
      </c>
      <c r="AV825" s="32" t="e">
        <f t="shared" si="799"/>
        <v>#REF!</v>
      </c>
      <c r="AW825" s="32" t="str">
        <f t="shared" si="799"/>
        <v/>
      </c>
      <c r="AX825" s="32" t="str">
        <f t="shared" si="799"/>
        <v/>
      </c>
      <c r="AZ825" s="17" t="str">
        <f t="shared" si="803"/>
        <v/>
      </c>
      <c r="BA825" s="17" t="str">
        <f t="shared" si="803"/>
        <v/>
      </c>
      <c r="BB825" s="17" t="str">
        <f t="shared" si="803"/>
        <v/>
      </c>
      <c r="BC825" s="17" t="str">
        <f t="shared" si="803"/>
        <v/>
      </c>
      <c r="BD825" s="17" t="str">
        <f t="shared" si="803"/>
        <v/>
      </c>
      <c r="BE825" s="17" t="str">
        <f t="shared" si="800"/>
        <v/>
      </c>
      <c r="BF825" s="17" t="str">
        <f t="shared" si="800"/>
        <v/>
      </c>
      <c r="BG825" s="17" t="e">
        <f t="shared" si="800"/>
        <v>#REF!</v>
      </c>
      <c r="BH825" s="17" t="str">
        <f t="shared" si="800"/>
        <v/>
      </c>
      <c r="BI825" s="17" t="str">
        <f t="shared" si="800"/>
        <v/>
      </c>
    </row>
    <row r="826" spans="1:61" s="13" customFormat="1" ht="23.25" customHeight="1" x14ac:dyDescent="0.2">
      <c r="A826" s="1">
        <f ca="1">IF(COUNTIF($D826:$L826," ")=10,"",IF(VLOOKUP(MAX($A$1:A825),$A$1:C825,3,FALSE)=0,"",MAX($A$1:A825)+1))</f>
        <v>826</v>
      </c>
      <c r="B826" s="13" t="str">
        <f>$B820</f>
        <v/>
      </c>
      <c r="C826" s="2" t="str">
        <f>IF($B826="","",$R$7)</f>
        <v/>
      </c>
      <c r="D826" s="23" t="str">
        <f t="shared" ref="D826:K826" si="829">IF($B826&gt;"",IF(ISERROR(SEARCH($B826,S$7))," ",MID(S$7,FIND("%курс ",S$7,FIND($B826,S$7))+6,7)&amp;"
("&amp;MID(S$7,FIND("ауд.",S$7,FIND($B826,S$7))+4,FIND("№",S$7,FIND("ауд.",S$7,FIND($B826,S$7)))-(FIND("ауд.",S$7,FIND($B826,S$7))+4))&amp;")"),"")</f>
        <v/>
      </c>
      <c r="E826" s="23" t="str">
        <f t="shared" si="829"/>
        <v/>
      </c>
      <c r="F826" s="23" t="str">
        <f t="shared" si="829"/>
        <v/>
      </c>
      <c r="G826" s="23" t="str">
        <f t="shared" si="829"/>
        <v/>
      </c>
      <c r="H826" s="23" t="str">
        <f t="shared" si="829"/>
        <v/>
      </c>
      <c r="I826" s="23" t="str">
        <f t="shared" si="829"/>
        <v/>
      </c>
      <c r="J826" s="23" t="str">
        <f t="shared" si="829"/>
        <v/>
      </c>
      <c r="K826" s="23" t="str">
        <f t="shared" si="829"/>
        <v/>
      </c>
      <c r="L826" s="23"/>
      <c r="M826" s="17"/>
      <c r="O826" s="16"/>
      <c r="P826" s="16"/>
      <c r="R826" s="30"/>
      <c r="S826" s="30"/>
      <c r="T826" s="30"/>
      <c r="U826" s="30"/>
      <c r="V826" s="30"/>
      <c r="W826" s="30"/>
      <c r="X826" s="30"/>
      <c r="Y826" s="30"/>
      <c r="Z826" s="30"/>
      <c r="AA826" s="30"/>
      <c r="AB826" s="30"/>
      <c r="AD826" s="31" t="str">
        <f t="shared" si="824"/>
        <v/>
      </c>
      <c r="AE826" s="31" t="str">
        <f t="shared" si="824"/>
        <v/>
      </c>
      <c r="AF826" s="31" t="str">
        <f t="shared" si="824"/>
        <v/>
      </c>
      <c r="AG826" s="31" t="str">
        <f t="shared" si="824"/>
        <v/>
      </c>
      <c r="AH826" s="31" t="str">
        <f t="shared" si="824"/>
        <v/>
      </c>
      <c r="AI826" s="31" t="str">
        <f t="shared" si="824"/>
        <v/>
      </c>
      <c r="AJ826" s="31" t="str">
        <f t="shared" si="824"/>
        <v/>
      </c>
      <c r="AK826" s="31" t="e">
        <f>IF(#REF!=" ","",IF(#REF!="","",CONCATENATE($C826," ",#REF!," ",MID(#REF!,10,5))))</f>
        <v>#REF!</v>
      </c>
      <c r="AL826" s="31" t="str">
        <f t="shared" si="776"/>
        <v/>
      </c>
      <c r="AM826" s="31" t="str">
        <f t="shared" si="776"/>
        <v/>
      </c>
      <c r="AN826" s="32" t="e">
        <f t="shared" si="774"/>
        <v>#VALUE!</v>
      </c>
      <c r="AO826" s="32" t="str">
        <f t="shared" si="802"/>
        <v/>
      </c>
      <c r="AP826" s="32" t="str">
        <f t="shared" si="802"/>
        <v/>
      </c>
      <c r="AQ826" s="32" t="str">
        <f t="shared" si="802"/>
        <v/>
      </c>
      <c r="AR826" s="32" t="str">
        <f t="shared" si="802"/>
        <v/>
      </c>
      <c r="AS826" s="32" t="str">
        <f t="shared" si="802"/>
        <v/>
      </c>
      <c r="AT826" s="32" t="str">
        <f t="shared" si="799"/>
        <v/>
      </c>
      <c r="AU826" s="32" t="str">
        <f t="shared" si="799"/>
        <v/>
      </c>
      <c r="AV826" s="32" t="e">
        <f t="shared" si="799"/>
        <v>#REF!</v>
      </c>
      <c r="AW826" s="32" t="str">
        <f t="shared" si="799"/>
        <v/>
      </c>
      <c r="AX826" s="32" t="str">
        <f t="shared" si="799"/>
        <v/>
      </c>
      <c r="AZ826" s="17" t="str">
        <f t="shared" si="803"/>
        <v/>
      </c>
      <c r="BA826" s="17" t="str">
        <f t="shared" si="803"/>
        <v/>
      </c>
      <c r="BB826" s="17" t="str">
        <f t="shared" si="803"/>
        <v/>
      </c>
      <c r="BC826" s="17" t="str">
        <f t="shared" si="803"/>
        <v/>
      </c>
      <c r="BD826" s="17" t="str">
        <f t="shared" si="803"/>
        <v/>
      </c>
      <c r="BE826" s="17" t="str">
        <f t="shared" si="800"/>
        <v/>
      </c>
      <c r="BF826" s="17" t="str">
        <f t="shared" si="800"/>
        <v/>
      </c>
      <c r="BG826" s="17" t="e">
        <f t="shared" si="800"/>
        <v>#REF!</v>
      </c>
      <c r="BH826" s="17" t="str">
        <f t="shared" si="800"/>
        <v/>
      </c>
      <c r="BI826" s="17" t="str">
        <f t="shared" si="800"/>
        <v/>
      </c>
    </row>
    <row r="827" spans="1:61" s="13" customFormat="1" ht="23.25" customHeight="1" x14ac:dyDescent="0.2">
      <c r="A827" s="1">
        <f ca="1">IF(COUNTIF($D827:$L827," ")=10,"",IF(VLOOKUP(MAX($A$1:A826),$A$1:C826,3,FALSE)=0,"",MAX($A$1:A826)+1))</f>
        <v>827</v>
      </c>
      <c r="B827" s="13" t="str">
        <f>$B820</f>
        <v/>
      </c>
      <c r="C827" s="2" t="str">
        <f>IF($B827="","",$R$8)</f>
        <v/>
      </c>
      <c r="D827" s="23" t="str">
        <f t="shared" ref="D827:K827" si="830">IF($B827&gt;"",IF(ISERROR(SEARCH($B827,S$8))," ",MID(S$8,FIND("%курс ",S$8,FIND($B827,S$8))+6,7)&amp;"
("&amp;MID(S$8,FIND("ауд.",S$8,FIND($B827,S$8))+4,FIND("№",S$8,FIND("ауд.",S$8,FIND($B827,S$8)))-(FIND("ауд.",S$8,FIND($B827,S$8))+4))&amp;")"),"")</f>
        <v/>
      </c>
      <c r="E827" s="23" t="str">
        <f t="shared" si="830"/>
        <v/>
      </c>
      <c r="F827" s="23" t="str">
        <f t="shared" si="830"/>
        <v/>
      </c>
      <c r="G827" s="23" t="str">
        <f t="shared" si="830"/>
        <v/>
      </c>
      <c r="H827" s="23" t="str">
        <f t="shared" si="830"/>
        <v/>
      </c>
      <c r="I827" s="23" t="str">
        <f t="shared" si="830"/>
        <v/>
      </c>
      <c r="J827" s="23" t="str">
        <f t="shared" si="830"/>
        <v/>
      </c>
      <c r="K827" s="23" t="str">
        <f t="shared" si="830"/>
        <v/>
      </c>
      <c r="L827" s="23"/>
      <c r="M827" s="25"/>
      <c r="O827" s="16"/>
      <c r="P827" s="16"/>
      <c r="R827" s="30"/>
      <c r="S827" s="30"/>
      <c r="T827" s="30"/>
      <c r="U827" s="30"/>
      <c r="V827" s="30"/>
      <c r="W827" s="30"/>
      <c r="X827" s="30"/>
      <c r="Y827" s="30"/>
      <c r="Z827" s="30"/>
      <c r="AA827" s="30"/>
      <c r="AB827" s="30"/>
      <c r="AD827" s="31" t="str">
        <f t="shared" si="824"/>
        <v/>
      </c>
      <c r="AE827" s="31" t="str">
        <f t="shared" si="824"/>
        <v/>
      </c>
      <c r="AF827" s="31" t="str">
        <f t="shared" si="824"/>
        <v/>
      </c>
      <c r="AG827" s="31" t="str">
        <f t="shared" si="824"/>
        <v/>
      </c>
      <c r="AH827" s="31" t="str">
        <f t="shared" si="824"/>
        <v/>
      </c>
      <c r="AI827" s="31" t="str">
        <f t="shared" si="824"/>
        <v/>
      </c>
      <c r="AJ827" s="31" t="str">
        <f t="shared" si="824"/>
        <v/>
      </c>
      <c r="AK827" s="31" t="e">
        <f>IF(#REF!=" ","",IF(#REF!="","",CONCATENATE($C827," ",#REF!," ",MID(#REF!,10,5))))</f>
        <v>#REF!</v>
      </c>
      <c r="AL827" s="31" t="str">
        <f t="shared" si="776"/>
        <v/>
      </c>
      <c r="AM827" s="31" t="str">
        <f t="shared" si="776"/>
        <v/>
      </c>
      <c r="AN827" s="32" t="e">
        <f t="shared" si="774"/>
        <v>#VALUE!</v>
      </c>
      <c r="AO827" s="32" t="str">
        <f t="shared" si="802"/>
        <v/>
      </c>
      <c r="AP827" s="32" t="str">
        <f t="shared" si="802"/>
        <v/>
      </c>
      <c r="AQ827" s="32" t="str">
        <f t="shared" si="802"/>
        <v/>
      </c>
      <c r="AR827" s="32" t="str">
        <f t="shared" si="802"/>
        <v/>
      </c>
      <c r="AS827" s="32" t="str">
        <f t="shared" si="802"/>
        <v/>
      </c>
      <c r="AT827" s="32" t="str">
        <f t="shared" si="799"/>
        <v/>
      </c>
      <c r="AU827" s="32" t="str">
        <f t="shared" si="799"/>
        <v/>
      </c>
      <c r="AV827" s="32" t="e">
        <f t="shared" si="799"/>
        <v>#REF!</v>
      </c>
      <c r="AW827" s="32" t="str">
        <f t="shared" si="799"/>
        <v/>
      </c>
      <c r="AX827" s="32" t="str">
        <f t="shared" si="799"/>
        <v/>
      </c>
      <c r="AZ827" s="17" t="str">
        <f t="shared" si="803"/>
        <v/>
      </c>
      <c r="BA827" s="17" t="str">
        <f t="shared" si="803"/>
        <v/>
      </c>
      <c r="BB827" s="17" t="str">
        <f t="shared" si="803"/>
        <v/>
      </c>
      <c r="BC827" s="17" t="str">
        <f t="shared" si="803"/>
        <v/>
      </c>
      <c r="BD827" s="17" t="str">
        <f t="shared" si="803"/>
        <v/>
      </c>
      <c r="BE827" s="17" t="str">
        <f t="shared" si="800"/>
        <v/>
      </c>
      <c r="BF827" s="17" t="str">
        <f t="shared" si="800"/>
        <v/>
      </c>
      <c r="BG827" s="17" t="e">
        <f t="shared" si="800"/>
        <v>#REF!</v>
      </c>
      <c r="BH827" s="17" t="str">
        <f t="shared" si="800"/>
        <v/>
      </c>
      <c r="BI827" s="17" t="str">
        <f t="shared" si="800"/>
        <v/>
      </c>
    </row>
    <row r="828" spans="1:61" s="13" customFormat="1" ht="23.25" customHeight="1" x14ac:dyDescent="0.2">
      <c r="A828" s="1">
        <f ca="1">IF(COUNTIF($D828:$L828," ")=10,"",IF(VLOOKUP(MAX($A$1:A827),$A$1:C827,3,FALSE)=0,"",MAX($A$1:A827)+1))</f>
        <v>828</v>
      </c>
      <c r="C828" s="2"/>
      <c r="D828" s="23"/>
      <c r="E828" s="23"/>
      <c r="F828" s="23"/>
      <c r="G828" s="23"/>
      <c r="H828" s="23"/>
      <c r="I828" s="23"/>
      <c r="J828" s="23"/>
      <c r="K828" s="23"/>
      <c r="L828" s="23"/>
      <c r="O828" s="16"/>
      <c r="P828" s="16"/>
      <c r="R828" s="30"/>
      <c r="S828" s="30"/>
      <c r="T828" s="30"/>
      <c r="U828" s="30"/>
      <c r="V828" s="30"/>
      <c r="W828" s="30"/>
      <c r="X828" s="30"/>
      <c r="Y828" s="30"/>
      <c r="Z828" s="30"/>
      <c r="AA828" s="30"/>
      <c r="AB828" s="30"/>
      <c r="AD828" s="31"/>
      <c r="AE828" s="31"/>
      <c r="AF828" s="31"/>
      <c r="AG828" s="31"/>
      <c r="AH828" s="31"/>
      <c r="AI828" s="31"/>
      <c r="AJ828" s="31"/>
      <c r="AK828" s="31"/>
      <c r="AL828" s="31"/>
      <c r="AM828" s="31"/>
      <c r="AN828" s="32" t="str">
        <f t="shared" si="774"/>
        <v/>
      </c>
      <c r="AO828" s="32" t="str">
        <f t="shared" si="802"/>
        <v/>
      </c>
      <c r="AP828" s="32" t="str">
        <f t="shared" si="802"/>
        <v/>
      </c>
      <c r="AQ828" s="32" t="str">
        <f t="shared" si="802"/>
        <v/>
      </c>
      <c r="AR828" s="32" t="str">
        <f t="shared" si="802"/>
        <v/>
      </c>
      <c r="AS828" s="32" t="str">
        <f t="shared" si="802"/>
        <v/>
      </c>
      <c r="AT828" s="32" t="str">
        <f t="shared" si="799"/>
        <v/>
      </c>
      <c r="AU828" s="32" t="str">
        <f t="shared" si="799"/>
        <v/>
      </c>
      <c r="AV828" s="32" t="str">
        <f t="shared" si="799"/>
        <v/>
      </c>
      <c r="AW828" s="32" t="str">
        <f t="shared" si="799"/>
        <v/>
      </c>
      <c r="AX828" s="32" t="str">
        <f t="shared" si="799"/>
        <v/>
      </c>
      <c r="AZ828" s="17" t="str">
        <f t="shared" si="803"/>
        <v/>
      </c>
      <c r="BA828" s="17" t="str">
        <f t="shared" si="803"/>
        <v/>
      </c>
      <c r="BB828" s="17" t="str">
        <f t="shared" si="803"/>
        <v/>
      </c>
      <c r="BC828" s="17" t="str">
        <f t="shared" si="803"/>
        <v/>
      </c>
      <c r="BD828" s="17" t="str">
        <f t="shared" si="803"/>
        <v/>
      </c>
      <c r="BE828" s="17" t="str">
        <f t="shared" si="800"/>
        <v/>
      </c>
      <c r="BF828" s="17" t="str">
        <f t="shared" si="800"/>
        <v/>
      </c>
      <c r="BG828" s="17" t="str">
        <f t="shared" si="800"/>
        <v/>
      </c>
      <c r="BH828" s="17" t="str">
        <f t="shared" si="800"/>
        <v/>
      </c>
      <c r="BI828" s="17" t="str">
        <f t="shared" si="800"/>
        <v/>
      </c>
    </row>
    <row r="829" spans="1:61" s="13" customFormat="1" ht="23.25" customHeight="1" x14ac:dyDescent="0.2">
      <c r="A829" s="1">
        <f ca="1">IF(COUNTIF($D830:$L836," ")=70,"",MAX($A$1:A828)+1)</f>
        <v>829</v>
      </c>
      <c r="B829" s="2" t="str">
        <f>IF($C829="","",$C829)</f>
        <v/>
      </c>
      <c r="C829" s="3" t="str">
        <f>IF(ISERROR(VLOOKUP((ROW()-1)/9+1,'[1]Преподавательский состав'!$A$2:$B$181,2,FALSE)),"",VLOOKUP((ROW()-1)/9+1,'[1]Преподавательский состав'!$A$2:$B$181,2,FALSE))</f>
        <v/>
      </c>
      <c r="D829" s="3" t="str">
        <f>IF($C829="","",T(" 8.00"))</f>
        <v/>
      </c>
      <c r="E829" s="3" t="str">
        <f>IF($C829="","",T(" 9.40"))</f>
        <v/>
      </c>
      <c r="F829" s="3" t="str">
        <f>IF($C829="","",T("11.50"))</f>
        <v/>
      </c>
      <c r="G829" s="3" t="str">
        <f>IF($C829="","",T(""))</f>
        <v/>
      </c>
      <c r="H829" s="3" t="str">
        <f>IF($C829="","",T("13.30"))</f>
        <v/>
      </c>
      <c r="I829" s="3" t="str">
        <f>IF($C829="","",T("15.10"))</f>
        <v/>
      </c>
      <c r="J829" s="3" t="str">
        <f>IF($C829="","",T("16.50"))</f>
        <v/>
      </c>
      <c r="K829" s="3" t="str">
        <f>IF($C829="","",T("16.50"))</f>
        <v/>
      </c>
      <c r="L829" s="3"/>
      <c r="O829" s="16"/>
      <c r="P829" s="16"/>
      <c r="R829" s="30"/>
      <c r="S829" s="30"/>
      <c r="T829" s="30"/>
      <c r="U829" s="30"/>
      <c r="V829" s="30"/>
      <c r="W829" s="30"/>
      <c r="X829" s="30"/>
      <c r="Y829" s="30"/>
      <c r="Z829" s="30"/>
      <c r="AA829" s="30"/>
      <c r="AB829" s="30"/>
      <c r="AD829" s="31"/>
      <c r="AE829" s="31"/>
      <c r="AF829" s="31"/>
      <c r="AG829" s="31"/>
      <c r="AH829" s="31"/>
      <c r="AI829" s="31"/>
      <c r="AJ829" s="31"/>
      <c r="AK829" s="31"/>
      <c r="AL829" s="31"/>
      <c r="AM829" s="31"/>
      <c r="AN829" s="32" t="str">
        <f t="shared" si="774"/>
        <v/>
      </c>
      <c r="AO829" s="32" t="str">
        <f t="shared" si="802"/>
        <v/>
      </c>
      <c r="AP829" s="32" t="str">
        <f t="shared" si="802"/>
        <v/>
      </c>
      <c r="AQ829" s="32" t="str">
        <f t="shared" si="802"/>
        <v/>
      </c>
      <c r="AR829" s="32" t="str">
        <f t="shared" si="802"/>
        <v/>
      </c>
      <c r="AS829" s="32" t="str">
        <f t="shared" si="802"/>
        <v/>
      </c>
      <c r="AT829" s="32" t="str">
        <f t="shared" si="799"/>
        <v/>
      </c>
      <c r="AU829" s="32" t="str">
        <f t="shared" si="799"/>
        <v/>
      </c>
      <c r="AV829" s="32" t="str">
        <f t="shared" si="799"/>
        <v/>
      </c>
      <c r="AW829" s="32" t="str">
        <f t="shared" si="799"/>
        <v/>
      </c>
      <c r="AX829" s="32" t="str">
        <f t="shared" si="799"/>
        <v/>
      </c>
      <c r="AZ829" s="17" t="str">
        <f t="shared" si="803"/>
        <v/>
      </c>
      <c r="BA829" s="17" t="str">
        <f t="shared" si="803"/>
        <v/>
      </c>
      <c r="BB829" s="17" t="str">
        <f t="shared" si="803"/>
        <v/>
      </c>
      <c r="BC829" s="17" t="str">
        <f t="shared" si="803"/>
        <v/>
      </c>
      <c r="BD829" s="17" t="str">
        <f t="shared" si="803"/>
        <v/>
      </c>
      <c r="BE829" s="17" t="str">
        <f t="shared" si="800"/>
        <v/>
      </c>
      <c r="BF829" s="17" t="str">
        <f t="shared" si="800"/>
        <v/>
      </c>
      <c r="BG829" s="17" t="str">
        <f t="shared" si="800"/>
        <v/>
      </c>
      <c r="BH829" s="17" t="str">
        <f t="shared" si="800"/>
        <v/>
      </c>
      <c r="BI829" s="17" t="str">
        <f t="shared" si="800"/>
        <v/>
      </c>
    </row>
    <row r="830" spans="1:61" s="13" customFormat="1" ht="23.25" customHeight="1" x14ac:dyDescent="0.2">
      <c r="A830" s="1">
        <f ca="1">IF(COUNTIF($D830:$L830," ")=10,"",IF(VLOOKUP(MAX($A$1:A829),$A$1:C829,3,FALSE)=0,"",MAX($A$1:A829)+1))</f>
        <v>830</v>
      </c>
      <c r="B830" s="13" t="str">
        <f>$B829</f>
        <v/>
      </c>
      <c r="C830" s="2" t="str">
        <f>IF($B830="","",$R$2)</f>
        <v/>
      </c>
      <c r="D830" s="14" t="str">
        <f t="shared" ref="D830:K830" si="831">IF($B830&gt;"",IF(ISERROR(SEARCH($B830,S$2))," ",MID(S$2,FIND("%курс ",S$2,FIND($B830,S$2))+6,7)&amp;"
("&amp;MID(S$2,FIND("ауд.",S$2,FIND($B830,S$2))+4,FIND("№",S$2,FIND("ауд.",S$2,FIND($B830,S$2)))-(FIND("ауд.",S$2,FIND($B830,S$2))+4))&amp;")"),"")</f>
        <v/>
      </c>
      <c r="E830" s="14" t="str">
        <f t="shared" si="831"/>
        <v/>
      </c>
      <c r="F830" s="14" t="str">
        <f t="shared" si="831"/>
        <v/>
      </c>
      <c r="G830" s="14" t="str">
        <f t="shared" si="831"/>
        <v/>
      </c>
      <c r="H830" s="14" t="str">
        <f t="shared" si="831"/>
        <v/>
      </c>
      <c r="I830" s="14" t="str">
        <f t="shared" si="831"/>
        <v/>
      </c>
      <c r="J830" s="14" t="str">
        <f t="shared" si="831"/>
        <v/>
      </c>
      <c r="K830" s="14" t="str">
        <f t="shared" si="831"/>
        <v/>
      </c>
      <c r="L830" s="14"/>
      <c r="O830" s="16"/>
      <c r="P830" s="16"/>
      <c r="R830" s="30"/>
      <c r="S830" s="30"/>
      <c r="T830" s="30"/>
      <c r="U830" s="30"/>
      <c r="V830" s="30"/>
      <c r="W830" s="30"/>
      <c r="X830" s="30"/>
      <c r="Y830" s="30"/>
      <c r="Z830" s="30"/>
      <c r="AA830" s="30"/>
      <c r="AB830" s="30"/>
      <c r="AD830" s="31" t="str">
        <f t="shared" ref="AD830:AJ836" si="832">IF(D830=" ","",IF(D830="","",CONCATENATE($C830," ",D$1," ",MID(D830,10,5))))</f>
        <v/>
      </c>
      <c r="AE830" s="31" t="str">
        <f t="shared" si="832"/>
        <v/>
      </c>
      <c r="AF830" s="31" t="str">
        <f t="shared" si="832"/>
        <v/>
      </c>
      <c r="AG830" s="31" t="str">
        <f t="shared" si="832"/>
        <v/>
      </c>
      <c r="AH830" s="31" t="str">
        <f t="shared" si="832"/>
        <v/>
      </c>
      <c r="AI830" s="31" t="str">
        <f t="shared" si="832"/>
        <v/>
      </c>
      <c r="AJ830" s="31" t="str">
        <f t="shared" si="832"/>
        <v/>
      </c>
      <c r="AK830" s="31" t="e">
        <f>IF(#REF!=" ","",IF(#REF!="","",CONCATENATE($C830," ",#REF!," ",MID(#REF!,10,5))))</f>
        <v>#REF!</v>
      </c>
      <c r="AL830" s="31" t="str">
        <f t="shared" si="776"/>
        <v/>
      </c>
      <c r="AM830" s="31" t="str">
        <f t="shared" si="776"/>
        <v/>
      </c>
      <c r="AN830" s="32" t="e">
        <f t="shared" si="774"/>
        <v>#VALUE!</v>
      </c>
      <c r="AO830" s="32" t="str">
        <f t="shared" si="802"/>
        <v/>
      </c>
      <c r="AP830" s="32" t="str">
        <f t="shared" si="802"/>
        <v/>
      </c>
      <c r="AQ830" s="32" t="str">
        <f t="shared" si="802"/>
        <v/>
      </c>
      <c r="AR830" s="32" t="str">
        <f t="shared" si="802"/>
        <v/>
      </c>
      <c r="AS830" s="32" t="str">
        <f t="shared" si="802"/>
        <v/>
      </c>
      <c r="AT830" s="32" t="str">
        <f t="shared" si="799"/>
        <v/>
      </c>
      <c r="AU830" s="32" t="str">
        <f t="shared" si="799"/>
        <v/>
      </c>
      <c r="AV830" s="32" t="e">
        <f t="shared" si="799"/>
        <v>#REF!</v>
      </c>
      <c r="AW830" s="32" t="str">
        <f t="shared" si="799"/>
        <v/>
      </c>
      <c r="AX830" s="32" t="str">
        <f t="shared" si="799"/>
        <v/>
      </c>
      <c r="AZ830" s="17" t="str">
        <f t="shared" si="803"/>
        <v/>
      </c>
      <c r="BA830" s="17" t="str">
        <f t="shared" si="803"/>
        <v/>
      </c>
      <c r="BB830" s="17" t="str">
        <f t="shared" si="803"/>
        <v/>
      </c>
      <c r="BC830" s="17" t="str">
        <f t="shared" si="803"/>
        <v/>
      </c>
      <c r="BD830" s="17" t="str">
        <f t="shared" si="803"/>
        <v/>
      </c>
      <c r="BE830" s="17" t="str">
        <f t="shared" si="800"/>
        <v/>
      </c>
      <c r="BF830" s="17" t="str">
        <f t="shared" si="800"/>
        <v/>
      </c>
      <c r="BG830" s="17" t="e">
        <f t="shared" si="800"/>
        <v>#REF!</v>
      </c>
      <c r="BH830" s="17" t="str">
        <f t="shared" si="800"/>
        <v/>
      </c>
      <c r="BI830" s="17" t="str">
        <f t="shared" si="800"/>
        <v/>
      </c>
    </row>
    <row r="831" spans="1:61" s="13" customFormat="1" ht="23.25" customHeight="1" x14ac:dyDescent="0.2">
      <c r="A831" s="1">
        <f ca="1">IF(COUNTIF($D831:$L831," ")=10,"",IF(VLOOKUP(MAX($A$1:A830),$A$1:C830,3,FALSE)=0,"",MAX($A$1:A830)+1))</f>
        <v>831</v>
      </c>
      <c r="B831" s="13" t="str">
        <f>$B829</f>
        <v/>
      </c>
      <c r="C831" s="2" t="str">
        <f>IF($B831="","",$R$3)</f>
        <v/>
      </c>
      <c r="D831" s="14" t="str">
        <f t="shared" ref="D831:K831" si="833">IF($B831&gt;"",IF(ISERROR(SEARCH($B831,S$3))," ",MID(S$3,FIND("%курс ",S$3,FIND($B831,S$3))+6,7)&amp;"
("&amp;MID(S$3,FIND("ауд.",S$3,FIND($B831,S$3))+4,FIND("№",S$3,FIND("ауд.",S$3,FIND($B831,S$3)))-(FIND("ауд.",S$3,FIND($B831,S$3))+4))&amp;")"),"")</f>
        <v/>
      </c>
      <c r="E831" s="14" t="str">
        <f t="shared" si="833"/>
        <v/>
      </c>
      <c r="F831" s="14" t="str">
        <f t="shared" si="833"/>
        <v/>
      </c>
      <c r="G831" s="14" t="str">
        <f t="shared" si="833"/>
        <v/>
      </c>
      <c r="H831" s="14" t="str">
        <f t="shared" si="833"/>
        <v/>
      </c>
      <c r="I831" s="14" t="str">
        <f t="shared" si="833"/>
        <v/>
      </c>
      <c r="J831" s="14" t="str">
        <f t="shared" si="833"/>
        <v/>
      </c>
      <c r="K831" s="14" t="str">
        <f t="shared" si="833"/>
        <v/>
      </c>
      <c r="L831" s="14"/>
      <c r="O831" s="16"/>
      <c r="P831" s="16"/>
      <c r="R831" s="30"/>
      <c r="S831" s="30"/>
      <c r="T831" s="30"/>
      <c r="U831" s="30"/>
      <c r="V831" s="30"/>
      <c r="W831" s="30"/>
      <c r="X831" s="30"/>
      <c r="Y831" s="30"/>
      <c r="Z831" s="30"/>
      <c r="AA831" s="30"/>
      <c r="AB831" s="30"/>
      <c r="AD831" s="31" t="str">
        <f t="shared" si="832"/>
        <v/>
      </c>
      <c r="AE831" s="31" t="str">
        <f t="shared" si="832"/>
        <v/>
      </c>
      <c r="AF831" s="31" t="str">
        <f t="shared" si="832"/>
        <v/>
      </c>
      <c r="AG831" s="31" t="str">
        <f t="shared" si="832"/>
        <v/>
      </c>
      <c r="AH831" s="31" t="str">
        <f t="shared" si="832"/>
        <v/>
      </c>
      <c r="AI831" s="31" t="str">
        <f t="shared" si="832"/>
        <v/>
      </c>
      <c r="AJ831" s="31" t="str">
        <f t="shared" si="832"/>
        <v/>
      </c>
      <c r="AK831" s="31" t="e">
        <f>IF(#REF!=" ","",IF(#REF!="","",CONCATENATE($C831," ",#REF!," ",MID(#REF!,10,5))))</f>
        <v>#REF!</v>
      </c>
      <c r="AL831" s="31" t="str">
        <f t="shared" si="776"/>
        <v/>
      </c>
      <c r="AM831" s="31" t="str">
        <f t="shared" si="776"/>
        <v/>
      </c>
      <c r="AN831" s="32" t="e">
        <f t="shared" si="774"/>
        <v>#VALUE!</v>
      </c>
      <c r="AO831" s="32" t="str">
        <f t="shared" si="802"/>
        <v/>
      </c>
      <c r="AP831" s="32" t="str">
        <f t="shared" si="802"/>
        <v/>
      </c>
      <c r="AQ831" s="32" t="str">
        <f t="shared" si="802"/>
        <v/>
      </c>
      <c r="AR831" s="32" t="str">
        <f t="shared" si="802"/>
        <v/>
      </c>
      <c r="AS831" s="32" t="str">
        <f t="shared" si="802"/>
        <v/>
      </c>
      <c r="AT831" s="32" t="str">
        <f t="shared" si="799"/>
        <v/>
      </c>
      <c r="AU831" s="32" t="str">
        <f t="shared" si="799"/>
        <v/>
      </c>
      <c r="AV831" s="32" t="e">
        <f t="shared" si="799"/>
        <v>#REF!</v>
      </c>
      <c r="AW831" s="32" t="str">
        <f t="shared" si="799"/>
        <v/>
      </c>
      <c r="AX831" s="32" t="str">
        <f t="shared" si="799"/>
        <v/>
      </c>
      <c r="AZ831" s="17" t="str">
        <f t="shared" si="803"/>
        <v/>
      </c>
      <c r="BA831" s="17" t="str">
        <f t="shared" si="803"/>
        <v/>
      </c>
      <c r="BB831" s="17" t="str">
        <f t="shared" si="803"/>
        <v/>
      </c>
      <c r="BC831" s="17" t="str">
        <f t="shared" si="803"/>
        <v/>
      </c>
      <c r="BD831" s="17" t="str">
        <f t="shared" si="803"/>
        <v/>
      </c>
      <c r="BE831" s="17" t="str">
        <f t="shared" si="800"/>
        <v/>
      </c>
      <c r="BF831" s="17" t="str">
        <f t="shared" si="800"/>
        <v/>
      </c>
      <c r="BG831" s="17" t="e">
        <f t="shared" si="800"/>
        <v>#REF!</v>
      </c>
      <c r="BH831" s="17" t="str">
        <f t="shared" si="800"/>
        <v/>
      </c>
      <c r="BI831" s="17" t="str">
        <f t="shared" si="800"/>
        <v/>
      </c>
    </row>
    <row r="832" spans="1:61" s="13" customFormat="1" ht="23.25" customHeight="1" x14ac:dyDescent="0.2">
      <c r="A832" s="1">
        <f ca="1">IF(COUNTIF($D832:$L832," ")=10,"",IF(VLOOKUP(MAX($A$1:A831),$A$1:C831,3,FALSE)=0,"",MAX($A$1:A831)+1))</f>
        <v>832</v>
      </c>
      <c r="B832" s="13" t="str">
        <f>$B829</f>
        <v/>
      </c>
      <c r="C832" s="2" t="str">
        <f>IF($B832="","",$R$4)</f>
        <v/>
      </c>
      <c r="D832" s="14" t="str">
        <f t="shared" ref="D832:K832" si="834">IF($B832&gt;"",IF(ISERROR(SEARCH($B832,S$4))," ",MID(S$4,FIND("%курс ",S$4,FIND($B832,S$4))+6,7)&amp;"
("&amp;MID(S$4,FIND("ауд.",S$4,FIND($B832,S$4))+4,FIND("№",S$4,FIND("ауд.",S$4,FIND($B832,S$4)))-(FIND("ауд.",S$4,FIND($B832,S$4))+4))&amp;")"),"")</f>
        <v/>
      </c>
      <c r="E832" s="14" t="str">
        <f t="shared" si="834"/>
        <v/>
      </c>
      <c r="F832" s="14" t="str">
        <f t="shared" si="834"/>
        <v/>
      </c>
      <c r="G832" s="14" t="str">
        <f t="shared" si="834"/>
        <v/>
      </c>
      <c r="H832" s="14" t="str">
        <f t="shared" si="834"/>
        <v/>
      </c>
      <c r="I832" s="14" t="str">
        <f t="shared" si="834"/>
        <v/>
      </c>
      <c r="J832" s="14" t="str">
        <f t="shared" si="834"/>
        <v/>
      </c>
      <c r="K832" s="14" t="str">
        <f t="shared" si="834"/>
        <v/>
      </c>
      <c r="L832" s="14"/>
      <c r="O832" s="16"/>
      <c r="P832" s="16"/>
      <c r="R832" s="30"/>
      <c r="S832" s="30"/>
      <c r="T832" s="30"/>
      <c r="U832" s="30"/>
      <c r="V832" s="30"/>
      <c r="W832" s="30"/>
      <c r="X832" s="30"/>
      <c r="Y832" s="30"/>
      <c r="Z832" s="30"/>
      <c r="AA832" s="30"/>
      <c r="AB832" s="30"/>
      <c r="AD832" s="31" t="str">
        <f t="shared" si="832"/>
        <v/>
      </c>
      <c r="AE832" s="31" t="str">
        <f t="shared" si="832"/>
        <v/>
      </c>
      <c r="AF832" s="31" t="str">
        <f t="shared" si="832"/>
        <v/>
      </c>
      <c r="AG832" s="31" t="str">
        <f t="shared" si="832"/>
        <v/>
      </c>
      <c r="AH832" s="31" t="str">
        <f t="shared" si="832"/>
        <v/>
      </c>
      <c r="AI832" s="31" t="str">
        <f t="shared" si="832"/>
        <v/>
      </c>
      <c r="AJ832" s="31" t="str">
        <f t="shared" si="832"/>
        <v/>
      </c>
      <c r="AK832" s="31" t="e">
        <f>IF(#REF!=" ","",IF(#REF!="","",CONCATENATE($C832," ",#REF!," ",MID(#REF!,10,5))))</f>
        <v>#REF!</v>
      </c>
      <c r="AL832" s="31" t="str">
        <f t="shared" si="776"/>
        <v/>
      </c>
      <c r="AM832" s="31" t="str">
        <f t="shared" si="776"/>
        <v/>
      </c>
      <c r="AN832" s="32" t="e">
        <f t="shared" si="774"/>
        <v>#VALUE!</v>
      </c>
      <c r="AO832" s="32" t="str">
        <f t="shared" si="802"/>
        <v/>
      </c>
      <c r="AP832" s="32" t="str">
        <f t="shared" si="802"/>
        <v/>
      </c>
      <c r="AQ832" s="32" t="str">
        <f t="shared" si="802"/>
        <v/>
      </c>
      <c r="AR832" s="32" t="str">
        <f t="shared" si="802"/>
        <v/>
      </c>
      <c r="AS832" s="32" t="str">
        <f t="shared" si="802"/>
        <v/>
      </c>
      <c r="AT832" s="32" t="str">
        <f t="shared" si="799"/>
        <v/>
      </c>
      <c r="AU832" s="32" t="str">
        <f t="shared" si="799"/>
        <v/>
      </c>
      <c r="AV832" s="32" t="e">
        <f t="shared" si="799"/>
        <v>#REF!</v>
      </c>
      <c r="AW832" s="32" t="str">
        <f t="shared" si="799"/>
        <v/>
      </c>
      <c r="AX832" s="32" t="str">
        <f t="shared" si="799"/>
        <v/>
      </c>
      <c r="AZ832" s="17" t="str">
        <f t="shared" si="803"/>
        <v/>
      </c>
      <c r="BA832" s="17" t="str">
        <f t="shared" si="803"/>
        <v/>
      </c>
      <c r="BB832" s="17" t="str">
        <f t="shared" si="803"/>
        <v/>
      </c>
      <c r="BC832" s="17" t="str">
        <f t="shared" si="803"/>
        <v/>
      </c>
      <c r="BD832" s="17" t="str">
        <f t="shared" si="803"/>
        <v/>
      </c>
      <c r="BE832" s="17" t="str">
        <f t="shared" si="800"/>
        <v/>
      </c>
      <c r="BF832" s="17" t="str">
        <f t="shared" si="800"/>
        <v/>
      </c>
      <c r="BG832" s="17" t="e">
        <f t="shared" si="800"/>
        <v>#REF!</v>
      </c>
      <c r="BH832" s="17" t="str">
        <f t="shared" si="800"/>
        <v/>
      </c>
      <c r="BI832" s="17" t="str">
        <f t="shared" si="800"/>
        <v/>
      </c>
    </row>
    <row r="833" spans="1:61" s="13" customFormat="1" ht="23.25" customHeight="1" x14ac:dyDescent="0.2">
      <c r="A833" s="1">
        <f ca="1">IF(COUNTIF($D833:$L833," ")=10,"",IF(VLOOKUP(MAX($A$1:A832),$A$1:C832,3,FALSE)=0,"",MAX($A$1:A832)+1))</f>
        <v>833</v>
      </c>
      <c r="B833" s="13" t="str">
        <f>$B829</f>
        <v/>
      </c>
      <c r="C833" s="2" t="str">
        <f>IF($B833="","",$R$5)</f>
        <v/>
      </c>
      <c r="D833" s="23" t="str">
        <f t="shared" ref="D833:K833" si="835">IF($B833&gt;"",IF(ISERROR(SEARCH($B833,S$5))," ",MID(S$5,FIND("%курс ",S$5,FIND($B833,S$5))+6,7)&amp;"
("&amp;MID(S$5,FIND("ауд.",S$5,FIND($B833,S$5))+4,FIND("№",S$5,FIND("ауд.",S$5,FIND($B833,S$5)))-(FIND("ауд.",S$5,FIND($B833,S$5))+4))&amp;")"),"")</f>
        <v/>
      </c>
      <c r="E833" s="23" t="str">
        <f t="shared" si="835"/>
        <v/>
      </c>
      <c r="F833" s="23" t="str">
        <f t="shared" si="835"/>
        <v/>
      </c>
      <c r="G833" s="23" t="str">
        <f t="shared" si="835"/>
        <v/>
      </c>
      <c r="H833" s="23" t="str">
        <f t="shared" si="835"/>
        <v/>
      </c>
      <c r="I833" s="23" t="str">
        <f t="shared" si="835"/>
        <v/>
      </c>
      <c r="J833" s="23" t="str">
        <f t="shared" si="835"/>
        <v/>
      </c>
      <c r="K833" s="23" t="str">
        <f t="shared" si="835"/>
        <v/>
      </c>
      <c r="L833" s="23"/>
      <c r="O833" s="16"/>
      <c r="P833" s="16"/>
      <c r="R833" s="30"/>
      <c r="S833" s="30"/>
      <c r="T833" s="30"/>
      <c r="U833" s="30"/>
      <c r="V833" s="30"/>
      <c r="W833" s="30"/>
      <c r="X833" s="30"/>
      <c r="Y833" s="30"/>
      <c r="Z833" s="30"/>
      <c r="AA833" s="30"/>
      <c r="AB833" s="30"/>
      <c r="AD833" s="31" t="str">
        <f t="shared" si="832"/>
        <v/>
      </c>
      <c r="AE833" s="31" t="str">
        <f t="shared" si="832"/>
        <v/>
      </c>
      <c r="AF833" s="31" t="str">
        <f t="shared" si="832"/>
        <v/>
      </c>
      <c r="AG833" s="31" t="str">
        <f t="shared" si="832"/>
        <v/>
      </c>
      <c r="AH833" s="31" t="str">
        <f t="shared" si="832"/>
        <v/>
      </c>
      <c r="AI833" s="31" t="str">
        <f t="shared" si="832"/>
        <v/>
      </c>
      <c r="AJ833" s="31" t="str">
        <f t="shared" si="832"/>
        <v/>
      </c>
      <c r="AK833" s="31" t="e">
        <f>IF(#REF!=" ","",IF(#REF!="","",CONCATENATE($C833," ",#REF!," ",MID(#REF!,10,5))))</f>
        <v>#REF!</v>
      </c>
      <c r="AL833" s="31" t="str">
        <f t="shared" si="776"/>
        <v/>
      </c>
      <c r="AM833" s="31" t="str">
        <f t="shared" si="776"/>
        <v/>
      </c>
      <c r="AN833" s="32" t="e">
        <f t="shared" si="774"/>
        <v>#VALUE!</v>
      </c>
      <c r="AO833" s="32" t="str">
        <f t="shared" si="802"/>
        <v/>
      </c>
      <c r="AP833" s="32" t="str">
        <f t="shared" si="802"/>
        <v/>
      </c>
      <c r="AQ833" s="32" t="str">
        <f t="shared" si="802"/>
        <v/>
      </c>
      <c r="AR833" s="32" t="str">
        <f t="shared" si="802"/>
        <v/>
      </c>
      <c r="AS833" s="32" t="str">
        <f t="shared" si="802"/>
        <v/>
      </c>
      <c r="AT833" s="32" t="str">
        <f t="shared" si="799"/>
        <v/>
      </c>
      <c r="AU833" s="32" t="str">
        <f t="shared" si="799"/>
        <v/>
      </c>
      <c r="AV833" s="32" t="e">
        <f t="shared" si="799"/>
        <v>#REF!</v>
      </c>
      <c r="AW833" s="32" t="str">
        <f t="shared" si="799"/>
        <v/>
      </c>
      <c r="AX833" s="32" t="str">
        <f t="shared" si="799"/>
        <v/>
      </c>
      <c r="AZ833" s="17" t="str">
        <f t="shared" si="803"/>
        <v/>
      </c>
      <c r="BA833" s="17" t="str">
        <f t="shared" si="803"/>
        <v/>
      </c>
      <c r="BB833" s="17" t="str">
        <f t="shared" si="803"/>
        <v/>
      </c>
      <c r="BC833" s="17" t="str">
        <f t="shared" si="803"/>
        <v/>
      </c>
      <c r="BD833" s="17" t="str">
        <f t="shared" si="803"/>
        <v/>
      </c>
      <c r="BE833" s="17" t="str">
        <f t="shared" si="800"/>
        <v/>
      </c>
      <c r="BF833" s="17" t="str">
        <f t="shared" si="800"/>
        <v/>
      </c>
      <c r="BG833" s="17" t="e">
        <f t="shared" si="800"/>
        <v>#REF!</v>
      </c>
      <c r="BH833" s="17" t="str">
        <f t="shared" si="800"/>
        <v/>
      </c>
      <c r="BI833" s="17" t="str">
        <f t="shared" si="800"/>
        <v/>
      </c>
    </row>
    <row r="834" spans="1:61" s="13" customFormat="1" ht="23.25" customHeight="1" x14ac:dyDescent="0.2">
      <c r="A834" s="1">
        <f ca="1">IF(COUNTIF($D834:$L834," ")=10,"",IF(VLOOKUP(MAX($A$1:A833),$A$1:C833,3,FALSE)=0,"",MAX($A$1:A833)+1))</f>
        <v>834</v>
      </c>
      <c r="B834" s="13" t="str">
        <f>$B829</f>
        <v/>
      </c>
      <c r="C834" s="2" t="str">
        <f>IF($B834="","",$R$6)</f>
        <v/>
      </c>
      <c r="D834" s="23" t="str">
        <f t="shared" ref="D834:K834" si="836">IF($B834&gt;"",IF(ISERROR(SEARCH($B834,S$6))," ",MID(S$6,FIND("%курс ",S$6,FIND($B834,S$6))+6,7)&amp;"
("&amp;MID(S$6,FIND("ауд.",S$6,FIND($B834,S$6))+4,FIND("№",S$6,FIND("ауд.",S$6,FIND($B834,S$6)))-(FIND("ауд.",S$6,FIND($B834,S$6))+4))&amp;")"),"")</f>
        <v/>
      </c>
      <c r="E834" s="23" t="str">
        <f t="shared" si="836"/>
        <v/>
      </c>
      <c r="F834" s="23" t="str">
        <f t="shared" si="836"/>
        <v/>
      </c>
      <c r="G834" s="23" t="str">
        <f t="shared" si="836"/>
        <v/>
      </c>
      <c r="H834" s="23" t="str">
        <f t="shared" si="836"/>
        <v/>
      </c>
      <c r="I834" s="23" t="str">
        <f t="shared" si="836"/>
        <v/>
      </c>
      <c r="J834" s="23" t="str">
        <f t="shared" si="836"/>
        <v/>
      </c>
      <c r="K834" s="23" t="str">
        <f t="shared" si="836"/>
        <v/>
      </c>
      <c r="L834" s="23"/>
      <c r="O834" s="16"/>
      <c r="P834" s="16"/>
      <c r="R834" s="30"/>
      <c r="S834" s="30"/>
      <c r="T834" s="30"/>
      <c r="U834" s="30"/>
      <c r="V834" s="30"/>
      <c r="W834" s="30"/>
      <c r="X834" s="30"/>
      <c r="Y834" s="30"/>
      <c r="Z834" s="30"/>
      <c r="AA834" s="30"/>
      <c r="AB834" s="30"/>
      <c r="AD834" s="31" t="str">
        <f t="shared" si="832"/>
        <v/>
      </c>
      <c r="AE834" s="31" t="str">
        <f t="shared" si="832"/>
        <v/>
      </c>
      <c r="AF834" s="31" t="str">
        <f t="shared" si="832"/>
        <v/>
      </c>
      <c r="AG834" s="31" t="str">
        <f t="shared" si="832"/>
        <v/>
      </c>
      <c r="AH834" s="31" t="str">
        <f t="shared" si="832"/>
        <v/>
      </c>
      <c r="AI834" s="31" t="str">
        <f t="shared" si="832"/>
        <v/>
      </c>
      <c r="AJ834" s="31" t="str">
        <f t="shared" si="832"/>
        <v/>
      </c>
      <c r="AK834" s="31" t="e">
        <f>IF(#REF!=" ","",IF(#REF!="","",CONCATENATE($C834," ",#REF!," ",MID(#REF!,10,5))))</f>
        <v>#REF!</v>
      </c>
      <c r="AL834" s="31" t="str">
        <f t="shared" si="776"/>
        <v/>
      </c>
      <c r="AM834" s="31" t="str">
        <f t="shared" si="776"/>
        <v/>
      </c>
      <c r="AN834" s="32" t="e">
        <f t="shared" ref="AN834:AN863" si="837">IF(COUNTBLANK(AD834:AM834)=10,"",MID($B834,1,FIND(" ",$B834)-1))</f>
        <v>#VALUE!</v>
      </c>
      <c r="AO834" s="32" t="str">
        <f t="shared" si="802"/>
        <v/>
      </c>
      <c r="AP834" s="32" t="str">
        <f t="shared" si="802"/>
        <v/>
      </c>
      <c r="AQ834" s="32" t="str">
        <f t="shared" si="802"/>
        <v/>
      </c>
      <c r="AR834" s="32" t="str">
        <f t="shared" si="802"/>
        <v/>
      </c>
      <c r="AS834" s="32" t="str">
        <f t="shared" si="802"/>
        <v/>
      </c>
      <c r="AT834" s="32" t="str">
        <f t="shared" si="799"/>
        <v/>
      </c>
      <c r="AU834" s="32" t="str">
        <f t="shared" si="799"/>
        <v/>
      </c>
      <c r="AV834" s="32" t="e">
        <f t="shared" si="799"/>
        <v>#REF!</v>
      </c>
      <c r="AW834" s="32" t="str">
        <f t="shared" si="799"/>
        <v/>
      </c>
      <c r="AX834" s="32" t="str">
        <f t="shared" si="799"/>
        <v/>
      </c>
      <c r="AZ834" s="17" t="str">
        <f t="shared" si="803"/>
        <v/>
      </c>
      <c r="BA834" s="17" t="str">
        <f t="shared" si="803"/>
        <v/>
      </c>
      <c r="BB834" s="17" t="str">
        <f t="shared" si="803"/>
        <v/>
      </c>
      <c r="BC834" s="17" t="str">
        <f t="shared" si="803"/>
        <v/>
      </c>
      <c r="BD834" s="17" t="str">
        <f t="shared" si="803"/>
        <v/>
      </c>
      <c r="BE834" s="17" t="str">
        <f t="shared" si="800"/>
        <v/>
      </c>
      <c r="BF834" s="17" t="str">
        <f t="shared" si="800"/>
        <v/>
      </c>
      <c r="BG834" s="17" t="e">
        <f t="shared" si="800"/>
        <v>#REF!</v>
      </c>
      <c r="BH834" s="17" t="str">
        <f t="shared" si="800"/>
        <v/>
      </c>
      <c r="BI834" s="17" t="str">
        <f t="shared" si="800"/>
        <v/>
      </c>
    </row>
    <row r="835" spans="1:61" s="13" customFormat="1" ht="23.25" customHeight="1" x14ac:dyDescent="0.2">
      <c r="A835" s="1">
        <f ca="1">IF(COUNTIF($D835:$L835," ")=10,"",IF(VLOOKUP(MAX($A$1:A834),$A$1:C834,3,FALSE)=0,"",MAX($A$1:A834)+1))</f>
        <v>835</v>
      </c>
      <c r="B835" s="13" t="str">
        <f>$B829</f>
        <v/>
      </c>
      <c r="C835" s="2" t="str">
        <f>IF($B835="","",$R$7)</f>
        <v/>
      </c>
      <c r="D835" s="23" t="str">
        <f t="shared" ref="D835:K835" si="838">IF($B835&gt;"",IF(ISERROR(SEARCH($B835,S$7))," ",MID(S$7,FIND("%курс ",S$7,FIND($B835,S$7))+6,7)&amp;"
("&amp;MID(S$7,FIND("ауд.",S$7,FIND($B835,S$7))+4,FIND("№",S$7,FIND("ауд.",S$7,FIND($B835,S$7)))-(FIND("ауд.",S$7,FIND($B835,S$7))+4))&amp;")"),"")</f>
        <v/>
      </c>
      <c r="E835" s="23" t="str">
        <f t="shared" si="838"/>
        <v/>
      </c>
      <c r="F835" s="23" t="str">
        <f t="shared" si="838"/>
        <v/>
      </c>
      <c r="G835" s="23" t="str">
        <f t="shared" si="838"/>
        <v/>
      </c>
      <c r="H835" s="23" t="str">
        <f t="shared" si="838"/>
        <v/>
      </c>
      <c r="I835" s="23" t="str">
        <f t="shared" si="838"/>
        <v/>
      </c>
      <c r="J835" s="23" t="str">
        <f t="shared" si="838"/>
        <v/>
      </c>
      <c r="K835" s="23" t="str">
        <f t="shared" si="838"/>
        <v/>
      </c>
      <c r="L835" s="23"/>
      <c r="O835" s="16"/>
      <c r="P835" s="16"/>
      <c r="R835" s="30"/>
      <c r="S835" s="30"/>
      <c r="T835" s="30"/>
      <c r="U835" s="30"/>
      <c r="V835" s="30"/>
      <c r="W835" s="30"/>
      <c r="X835" s="30"/>
      <c r="Y835" s="30"/>
      <c r="Z835" s="30"/>
      <c r="AA835" s="30"/>
      <c r="AB835" s="30"/>
      <c r="AD835" s="31" t="str">
        <f t="shared" si="832"/>
        <v/>
      </c>
      <c r="AE835" s="31" t="str">
        <f t="shared" si="832"/>
        <v/>
      </c>
      <c r="AF835" s="31" t="str">
        <f t="shared" si="832"/>
        <v/>
      </c>
      <c r="AG835" s="31" t="str">
        <f t="shared" si="832"/>
        <v/>
      </c>
      <c r="AH835" s="31" t="str">
        <f t="shared" si="832"/>
        <v/>
      </c>
      <c r="AI835" s="31" t="str">
        <f t="shared" si="832"/>
        <v/>
      </c>
      <c r="AJ835" s="31" t="str">
        <f t="shared" si="832"/>
        <v/>
      </c>
      <c r="AK835" s="31" t="e">
        <f>IF(#REF!=" ","",IF(#REF!="","",CONCATENATE($C835," ",#REF!," ",MID(#REF!,10,5))))</f>
        <v>#REF!</v>
      </c>
      <c r="AL835" s="31" t="str">
        <f t="shared" ref="AL835:AM898" si="839">IF(K835=" ","",IF(K835="","",CONCATENATE($C835," ",K$1," ",MID(K835,10,5))))</f>
        <v/>
      </c>
      <c r="AM835" s="31" t="str">
        <f t="shared" si="839"/>
        <v/>
      </c>
      <c r="AN835" s="32" t="e">
        <f t="shared" si="837"/>
        <v>#VALUE!</v>
      </c>
      <c r="AO835" s="32" t="str">
        <f t="shared" si="802"/>
        <v/>
      </c>
      <c r="AP835" s="32" t="str">
        <f t="shared" si="802"/>
        <v/>
      </c>
      <c r="AQ835" s="32" t="str">
        <f t="shared" si="802"/>
        <v/>
      </c>
      <c r="AR835" s="32" t="str">
        <f t="shared" si="802"/>
        <v/>
      </c>
      <c r="AS835" s="32" t="str">
        <f t="shared" si="802"/>
        <v/>
      </c>
      <c r="AT835" s="32" t="str">
        <f t="shared" si="799"/>
        <v/>
      </c>
      <c r="AU835" s="32" t="str">
        <f t="shared" si="799"/>
        <v/>
      </c>
      <c r="AV835" s="32" t="e">
        <f t="shared" si="799"/>
        <v>#REF!</v>
      </c>
      <c r="AW835" s="32" t="str">
        <f t="shared" si="799"/>
        <v/>
      </c>
      <c r="AX835" s="32" t="str">
        <f t="shared" si="799"/>
        <v/>
      </c>
      <c r="AZ835" s="17" t="str">
        <f t="shared" si="803"/>
        <v/>
      </c>
      <c r="BA835" s="17" t="str">
        <f t="shared" si="803"/>
        <v/>
      </c>
      <c r="BB835" s="17" t="str">
        <f t="shared" si="803"/>
        <v/>
      </c>
      <c r="BC835" s="17" t="str">
        <f t="shared" si="803"/>
        <v/>
      </c>
      <c r="BD835" s="17" t="str">
        <f t="shared" si="803"/>
        <v/>
      </c>
      <c r="BE835" s="17" t="str">
        <f t="shared" si="800"/>
        <v/>
      </c>
      <c r="BF835" s="17" t="str">
        <f t="shared" si="800"/>
        <v/>
      </c>
      <c r="BG835" s="17" t="e">
        <f t="shared" si="800"/>
        <v>#REF!</v>
      </c>
      <c r="BH835" s="17" t="str">
        <f t="shared" si="800"/>
        <v/>
      </c>
      <c r="BI835" s="17" t="str">
        <f t="shared" si="800"/>
        <v/>
      </c>
    </row>
    <row r="836" spans="1:61" s="13" customFormat="1" ht="23.25" customHeight="1" x14ac:dyDescent="0.2">
      <c r="A836" s="1">
        <f ca="1">IF(COUNTIF($D836:$L836," ")=10,"",IF(VLOOKUP(MAX($A$1:A835),$A$1:C835,3,FALSE)=0,"",MAX($A$1:A835)+1))</f>
        <v>836</v>
      </c>
      <c r="B836" s="13" t="str">
        <f>$B829</f>
        <v/>
      </c>
      <c r="C836" s="2" t="str">
        <f>IF($B836="","",$R$8)</f>
        <v/>
      </c>
      <c r="D836" s="23" t="str">
        <f t="shared" ref="D836:K836" si="840">IF($B836&gt;"",IF(ISERROR(SEARCH($B836,S$8))," ",MID(S$8,FIND("%курс ",S$8,FIND($B836,S$8))+6,7)&amp;"
("&amp;MID(S$8,FIND("ауд.",S$8,FIND($B836,S$8))+4,FIND("№",S$8,FIND("ауд.",S$8,FIND($B836,S$8)))-(FIND("ауд.",S$8,FIND($B836,S$8))+4))&amp;")"),"")</f>
        <v/>
      </c>
      <c r="E836" s="23" t="str">
        <f t="shared" si="840"/>
        <v/>
      </c>
      <c r="F836" s="23" t="str">
        <f t="shared" si="840"/>
        <v/>
      </c>
      <c r="G836" s="23" t="str">
        <f t="shared" si="840"/>
        <v/>
      </c>
      <c r="H836" s="23" t="str">
        <f t="shared" si="840"/>
        <v/>
      </c>
      <c r="I836" s="23" t="str">
        <f t="shared" si="840"/>
        <v/>
      </c>
      <c r="J836" s="23" t="str">
        <f t="shared" si="840"/>
        <v/>
      </c>
      <c r="K836" s="23" t="str">
        <f t="shared" si="840"/>
        <v/>
      </c>
      <c r="L836" s="23"/>
      <c r="O836" s="16"/>
      <c r="P836" s="16"/>
      <c r="R836" s="30"/>
      <c r="S836" s="30"/>
      <c r="T836" s="30"/>
      <c r="U836" s="30"/>
      <c r="V836" s="30"/>
      <c r="W836" s="30"/>
      <c r="X836" s="30"/>
      <c r="Y836" s="30"/>
      <c r="Z836" s="30"/>
      <c r="AA836" s="30"/>
      <c r="AB836" s="30"/>
      <c r="AD836" s="31" t="str">
        <f t="shared" si="832"/>
        <v/>
      </c>
      <c r="AE836" s="31" t="str">
        <f t="shared" si="832"/>
        <v/>
      </c>
      <c r="AF836" s="31" t="str">
        <f t="shared" si="832"/>
        <v/>
      </c>
      <c r="AG836" s="31" t="str">
        <f t="shared" si="832"/>
        <v/>
      </c>
      <c r="AH836" s="31" t="str">
        <f t="shared" si="832"/>
        <v/>
      </c>
      <c r="AI836" s="31" t="str">
        <f t="shared" si="832"/>
        <v/>
      </c>
      <c r="AJ836" s="31" t="str">
        <f t="shared" si="832"/>
        <v/>
      </c>
      <c r="AK836" s="31" t="e">
        <f>IF(#REF!=" ","",IF(#REF!="","",CONCATENATE($C836," ",#REF!," ",MID(#REF!,10,5))))</f>
        <v>#REF!</v>
      </c>
      <c r="AL836" s="31" t="str">
        <f t="shared" si="839"/>
        <v/>
      </c>
      <c r="AM836" s="31" t="str">
        <f t="shared" si="839"/>
        <v/>
      </c>
      <c r="AN836" s="32" t="e">
        <f t="shared" si="837"/>
        <v>#VALUE!</v>
      </c>
      <c r="AO836" s="32" t="str">
        <f t="shared" si="802"/>
        <v/>
      </c>
      <c r="AP836" s="32" t="str">
        <f t="shared" si="802"/>
        <v/>
      </c>
      <c r="AQ836" s="32" t="str">
        <f t="shared" si="802"/>
        <v/>
      </c>
      <c r="AR836" s="32" t="str">
        <f t="shared" si="802"/>
        <v/>
      </c>
      <c r="AS836" s="32" t="str">
        <f t="shared" si="802"/>
        <v/>
      </c>
      <c r="AT836" s="32" t="str">
        <f t="shared" si="799"/>
        <v/>
      </c>
      <c r="AU836" s="32" t="str">
        <f t="shared" si="799"/>
        <v/>
      </c>
      <c r="AV836" s="32" t="e">
        <f t="shared" si="799"/>
        <v>#REF!</v>
      </c>
      <c r="AW836" s="32" t="str">
        <f t="shared" si="799"/>
        <v/>
      </c>
      <c r="AX836" s="32" t="str">
        <f t="shared" si="799"/>
        <v/>
      </c>
      <c r="AZ836" s="17" t="str">
        <f t="shared" si="803"/>
        <v/>
      </c>
      <c r="BA836" s="17" t="str">
        <f t="shared" si="803"/>
        <v/>
      </c>
      <c r="BB836" s="17" t="str">
        <f t="shared" si="803"/>
        <v/>
      </c>
      <c r="BC836" s="17" t="str">
        <f t="shared" si="803"/>
        <v/>
      </c>
      <c r="BD836" s="17" t="str">
        <f t="shared" si="803"/>
        <v/>
      </c>
      <c r="BE836" s="17" t="str">
        <f t="shared" si="800"/>
        <v/>
      </c>
      <c r="BF836" s="17" t="str">
        <f t="shared" si="800"/>
        <v/>
      </c>
      <c r="BG836" s="17" t="e">
        <f t="shared" si="800"/>
        <v>#REF!</v>
      </c>
      <c r="BH836" s="17" t="str">
        <f t="shared" si="800"/>
        <v/>
      </c>
      <c r="BI836" s="17" t="str">
        <f t="shared" si="800"/>
        <v/>
      </c>
    </row>
    <row r="837" spans="1:61" s="13" customFormat="1" ht="23.25" customHeight="1" x14ac:dyDescent="0.2">
      <c r="A837" s="1">
        <f ca="1">IF(COUNTIF($D837:$L837," ")=10,"",IF(VLOOKUP(MAX($A$1:A836),$A$1:C836,3,FALSE)=0,"",MAX($A$1:A836)+1))</f>
        <v>837</v>
      </c>
      <c r="C837" s="2"/>
      <c r="D837" s="23"/>
      <c r="E837" s="23"/>
      <c r="F837" s="23"/>
      <c r="G837" s="23"/>
      <c r="H837" s="23"/>
      <c r="I837" s="23"/>
      <c r="J837" s="23"/>
      <c r="K837" s="23"/>
      <c r="L837" s="23"/>
      <c r="O837" s="16"/>
      <c r="P837" s="16"/>
      <c r="R837" s="30"/>
      <c r="S837" s="30"/>
      <c r="T837" s="30"/>
      <c r="U837" s="30"/>
      <c r="V837" s="30"/>
      <c r="W837" s="30"/>
      <c r="X837" s="30"/>
      <c r="Y837" s="30"/>
      <c r="Z837" s="30"/>
      <c r="AA837" s="30"/>
      <c r="AB837" s="30"/>
      <c r="AD837" s="31"/>
      <c r="AE837" s="31"/>
      <c r="AF837" s="31"/>
      <c r="AG837" s="31"/>
      <c r="AH837" s="31"/>
      <c r="AI837" s="31"/>
      <c r="AJ837" s="31"/>
      <c r="AK837" s="31"/>
      <c r="AL837" s="31"/>
      <c r="AM837" s="31"/>
      <c r="AN837" s="32" t="str">
        <f t="shared" si="837"/>
        <v/>
      </c>
      <c r="AO837" s="32" t="str">
        <f t="shared" si="802"/>
        <v/>
      </c>
      <c r="AP837" s="32" t="str">
        <f t="shared" si="802"/>
        <v/>
      </c>
      <c r="AQ837" s="32" t="str">
        <f t="shared" si="802"/>
        <v/>
      </c>
      <c r="AR837" s="32" t="str">
        <f t="shared" si="802"/>
        <v/>
      </c>
      <c r="AS837" s="32" t="str">
        <f t="shared" si="802"/>
        <v/>
      </c>
      <c r="AT837" s="32" t="str">
        <f t="shared" si="799"/>
        <v/>
      </c>
      <c r="AU837" s="32" t="str">
        <f t="shared" si="799"/>
        <v/>
      </c>
      <c r="AV837" s="32" t="str">
        <f t="shared" si="799"/>
        <v/>
      </c>
      <c r="AW837" s="32" t="str">
        <f t="shared" si="799"/>
        <v/>
      </c>
      <c r="AX837" s="32" t="str">
        <f t="shared" si="799"/>
        <v/>
      </c>
      <c r="AZ837" s="17" t="str">
        <f t="shared" si="803"/>
        <v/>
      </c>
      <c r="BA837" s="17" t="str">
        <f t="shared" si="803"/>
        <v/>
      </c>
      <c r="BB837" s="17" t="str">
        <f t="shared" si="803"/>
        <v/>
      </c>
      <c r="BC837" s="17" t="str">
        <f t="shared" si="803"/>
        <v/>
      </c>
      <c r="BD837" s="17" t="str">
        <f t="shared" si="803"/>
        <v/>
      </c>
      <c r="BE837" s="17" t="str">
        <f t="shared" si="800"/>
        <v/>
      </c>
      <c r="BF837" s="17" t="str">
        <f t="shared" si="800"/>
        <v/>
      </c>
      <c r="BG837" s="17" t="str">
        <f t="shared" si="800"/>
        <v/>
      </c>
      <c r="BH837" s="17" t="str">
        <f t="shared" si="800"/>
        <v/>
      </c>
      <c r="BI837" s="17" t="str">
        <f t="shared" si="800"/>
        <v/>
      </c>
    </row>
    <row r="838" spans="1:61" s="13" customFormat="1" ht="23.25" customHeight="1" x14ac:dyDescent="0.2">
      <c r="A838" s="1">
        <f ca="1">IF(COUNTIF($D839:$L845," ")=70,"",MAX($A$1:A837)+1)</f>
        <v>838</v>
      </c>
      <c r="B838" s="2" t="str">
        <f>IF($C838="","",$C838)</f>
        <v/>
      </c>
      <c r="C838" s="3" t="str">
        <f>IF(ISERROR(VLOOKUP((ROW()-1)/9+1,'[1]Преподавательский состав'!$A$2:$B$181,2,FALSE)),"",VLOOKUP((ROW()-1)/9+1,'[1]Преподавательский состав'!$A$2:$B$181,2,FALSE))</f>
        <v/>
      </c>
      <c r="D838" s="3" t="str">
        <f>IF($C838="","",T(" 8.00"))</f>
        <v/>
      </c>
      <c r="E838" s="3" t="str">
        <f>IF($C838="","",T(" 9.40"))</f>
        <v/>
      </c>
      <c r="F838" s="3" t="str">
        <f>IF($C838="","",T("11.50"))</f>
        <v/>
      </c>
      <c r="G838" s="3" t="str">
        <f>IF($C838="","",T(""))</f>
        <v/>
      </c>
      <c r="H838" s="3" t="str">
        <f>IF($C838="","",T("13.30"))</f>
        <v/>
      </c>
      <c r="I838" s="3" t="str">
        <f>IF($C838="","",T("15.10"))</f>
        <v/>
      </c>
      <c r="J838" s="3" t="str">
        <f>IF($C838="","",T("16.50"))</f>
        <v/>
      </c>
      <c r="K838" s="3" t="str">
        <f>IF($C838="","",T("16.50"))</f>
        <v/>
      </c>
      <c r="L838" s="3"/>
      <c r="O838" s="16"/>
      <c r="P838" s="16"/>
      <c r="R838" s="30"/>
      <c r="S838" s="30"/>
      <c r="T838" s="30"/>
      <c r="U838" s="30"/>
      <c r="V838" s="30"/>
      <c r="W838" s="30"/>
      <c r="X838" s="30"/>
      <c r="Y838" s="30"/>
      <c r="Z838" s="30"/>
      <c r="AA838" s="30"/>
      <c r="AB838" s="30"/>
      <c r="AD838" s="31"/>
      <c r="AE838" s="31"/>
      <c r="AF838" s="31"/>
      <c r="AG838" s="31"/>
      <c r="AH838" s="31"/>
      <c r="AI838" s="31"/>
      <c r="AJ838" s="31"/>
      <c r="AK838" s="31"/>
      <c r="AL838" s="31"/>
      <c r="AM838" s="31"/>
      <c r="AN838" s="32" t="str">
        <f t="shared" si="837"/>
        <v/>
      </c>
      <c r="AO838" s="32" t="str">
        <f t="shared" si="802"/>
        <v/>
      </c>
      <c r="AP838" s="32" t="str">
        <f t="shared" si="802"/>
        <v/>
      </c>
      <c r="AQ838" s="32" t="str">
        <f t="shared" si="802"/>
        <v/>
      </c>
      <c r="AR838" s="32" t="str">
        <f t="shared" si="802"/>
        <v/>
      </c>
      <c r="AS838" s="32" t="str">
        <f t="shared" si="802"/>
        <v/>
      </c>
      <c r="AT838" s="32" t="str">
        <f t="shared" si="799"/>
        <v/>
      </c>
      <c r="AU838" s="32" t="str">
        <f t="shared" si="799"/>
        <v/>
      </c>
      <c r="AV838" s="32" t="str">
        <f t="shared" si="799"/>
        <v/>
      </c>
      <c r="AW838" s="32" t="str">
        <f t="shared" si="799"/>
        <v/>
      </c>
      <c r="AX838" s="32" t="str">
        <f t="shared" si="799"/>
        <v/>
      </c>
      <c r="AZ838" s="17" t="str">
        <f t="shared" si="803"/>
        <v/>
      </c>
      <c r="BA838" s="17" t="str">
        <f t="shared" si="803"/>
        <v/>
      </c>
      <c r="BB838" s="17" t="str">
        <f t="shared" si="803"/>
        <v/>
      </c>
      <c r="BC838" s="17" t="str">
        <f t="shared" si="803"/>
        <v/>
      </c>
      <c r="BD838" s="17" t="str">
        <f t="shared" si="803"/>
        <v/>
      </c>
      <c r="BE838" s="17" t="str">
        <f t="shared" si="800"/>
        <v/>
      </c>
      <c r="BF838" s="17" t="str">
        <f t="shared" si="800"/>
        <v/>
      </c>
      <c r="BG838" s="17" t="str">
        <f t="shared" si="800"/>
        <v/>
      </c>
      <c r="BH838" s="17" t="str">
        <f t="shared" si="800"/>
        <v/>
      </c>
      <c r="BI838" s="17" t="str">
        <f t="shared" si="800"/>
        <v/>
      </c>
    </row>
    <row r="839" spans="1:61" s="13" customFormat="1" ht="23.25" customHeight="1" x14ac:dyDescent="0.2">
      <c r="A839" s="1">
        <f ca="1">IF(COUNTIF($D839:$L839," ")=10,"",IF(VLOOKUP(MAX($A$1:A838),$A$1:C838,3,FALSE)=0,"",MAX($A$1:A838)+1))</f>
        <v>839</v>
      </c>
      <c r="B839" s="13" t="str">
        <f>$B838</f>
        <v/>
      </c>
      <c r="C839" s="2" t="str">
        <f>IF($B839="","",$R$2)</f>
        <v/>
      </c>
      <c r="D839" s="14" t="str">
        <f t="shared" ref="D839:K839" si="841">IF($B839&gt;"",IF(ISERROR(SEARCH($B839,S$2))," ",MID(S$2,FIND("%курс ",S$2,FIND($B839,S$2))+6,7)&amp;"
("&amp;MID(S$2,FIND("ауд.",S$2,FIND($B839,S$2))+4,FIND("№",S$2,FIND("ауд.",S$2,FIND($B839,S$2)))-(FIND("ауд.",S$2,FIND($B839,S$2))+4))&amp;")"),"")</f>
        <v/>
      </c>
      <c r="E839" s="14" t="str">
        <f t="shared" si="841"/>
        <v/>
      </c>
      <c r="F839" s="14" t="str">
        <f t="shared" si="841"/>
        <v/>
      </c>
      <c r="G839" s="14" t="str">
        <f t="shared" si="841"/>
        <v/>
      </c>
      <c r="H839" s="14" t="str">
        <f t="shared" si="841"/>
        <v/>
      </c>
      <c r="I839" s="14" t="str">
        <f t="shared" si="841"/>
        <v/>
      </c>
      <c r="J839" s="14" t="str">
        <f t="shared" si="841"/>
        <v/>
      </c>
      <c r="K839" s="14" t="str">
        <f t="shared" si="841"/>
        <v/>
      </c>
      <c r="L839" s="14"/>
      <c r="O839" s="16"/>
      <c r="P839" s="16"/>
      <c r="R839" s="30"/>
      <c r="S839" s="30"/>
      <c r="T839" s="30"/>
      <c r="U839" s="30"/>
      <c r="V839" s="30"/>
      <c r="W839" s="30"/>
      <c r="X839" s="30"/>
      <c r="Y839" s="30"/>
      <c r="Z839" s="30"/>
      <c r="AA839" s="30"/>
      <c r="AB839" s="30"/>
      <c r="AD839" s="31" t="str">
        <f t="shared" ref="AD839:AJ845" si="842">IF(D839=" ","",IF(D839="","",CONCATENATE($C839," ",D$1," ",MID(D839,10,5))))</f>
        <v/>
      </c>
      <c r="AE839" s="31" t="str">
        <f t="shared" si="842"/>
        <v/>
      </c>
      <c r="AF839" s="31" t="str">
        <f t="shared" si="842"/>
        <v/>
      </c>
      <c r="AG839" s="31" t="str">
        <f t="shared" si="842"/>
        <v/>
      </c>
      <c r="AH839" s="31" t="str">
        <f t="shared" si="842"/>
        <v/>
      </c>
      <c r="AI839" s="31" t="str">
        <f t="shared" si="842"/>
        <v/>
      </c>
      <c r="AJ839" s="31" t="str">
        <f t="shared" si="842"/>
        <v/>
      </c>
      <c r="AK839" s="31" t="e">
        <f>IF(#REF!=" ","",IF(#REF!="","",CONCATENATE($C839," ",#REF!," ",MID(#REF!,10,5))))</f>
        <v>#REF!</v>
      </c>
      <c r="AL839" s="31" t="str">
        <f t="shared" si="839"/>
        <v/>
      </c>
      <c r="AM839" s="31" t="str">
        <f t="shared" si="839"/>
        <v/>
      </c>
      <c r="AN839" s="32" t="e">
        <f t="shared" si="837"/>
        <v>#VALUE!</v>
      </c>
      <c r="AO839" s="32" t="str">
        <f t="shared" si="802"/>
        <v/>
      </c>
      <c r="AP839" s="32" t="str">
        <f t="shared" si="802"/>
        <v/>
      </c>
      <c r="AQ839" s="32" t="str">
        <f t="shared" si="802"/>
        <v/>
      </c>
      <c r="AR839" s="32" t="str">
        <f t="shared" si="802"/>
        <v/>
      </c>
      <c r="AS839" s="32" t="str">
        <f t="shared" si="802"/>
        <v/>
      </c>
      <c r="AT839" s="32" t="str">
        <f t="shared" si="799"/>
        <v/>
      </c>
      <c r="AU839" s="32" t="str">
        <f t="shared" si="799"/>
        <v/>
      </c>
      <c r="AV839" s="32" t="e">
        <f t="shared" si="799"/>
        <v>#REF!</v>
      </c>
      <c r="AW839" s="32" t="str">
        <f t="shared" si="799"/>
        <v/>
      </c>
      <c r="AX839" s="32" t="str">
        <f t="shared" si="799"/>
        <v/>
      </c>
      <c r="AZ839" s="17" t="str">
        <f t="shared" si="803"/>
        <v/>
      </c>
      <c r="BA839" s="17" t="str">
        <f t="shared" si="803"/>
        <v/>
      </c>
      <c r="BB839" s="17" t="str">
        <f t="shared" si="803"/>
        <v/>
      </c>
      <c r="BC839" s="17" t="str">
        <f t="shared" si="803"/>
        <v/>
      </c>
      <c r="BD839" s="17" t="str">
        <f t="shared" si="803"/>
        <v/>
      </c>
      <c r="BE839" s="17" t="str">
        <f t="shared" si="800"/>
        <v/>
      </c>
      <c r="BF839" s="17" t="str">
        <f t="shared" si="800"/>
        <v/>
      </c>
      <c r="BG839" s="17" t="e">
        <f t="shared" si="800"/>
        <v>#REF!</v>
      </c>
      <c r="BH839" s="17" t="str">
        <f t="shared" si="800"/>
        <v/>
      </c>
      <c r="BI839" s="17" t="str">
        <f t="shared" si="800"/>
        <v/>
      </c>
    </row>
    <row r="840" spans="1:61" s="13" customFormat="1" ht="23.25" customHeight="1" x14ac:dyDescent="0.2">
      <c r="A840" s="1">
        <f ca="1">IF(COUNTIF($D840:$L840," ")=10,"",IF(VLOOKUP(MAX($A$1:A839),$A$1:C839,3,FALSE)=0,"",MAX($A$1:A839)+1))</f>
        <v>840</v>
      </c>
      <c r="B840" s="13" t="str">
        <f>$B838</f>
        <v/>
      </c>
      <c r="C840" s="2" t="str">
        <f>IF($B840="","",$R$3)</f>
        <v/>
      </c>
      <c r="D840" s="14" t="str">
        <f t="shared" ref="D840:K840" si="843">IF($B840&gt;"",IF(ISERROR(SEARCH($B840,S$3))," ",MID(S$3,FIND("%курс ",S$3,FIND($B840,S$3))+6,7)&amp;"
("&amp;MID(S$3,FIND("ауд.",S$3,FIND($B840,S$3))+4,FIND("№",S$3,FIND("ауд.",S$3,FIND($B840,S$3)))-(FIND("ауд.",S$3,FIND($B840,S$3))+4))&amp;")"),"")</f>
        <v/>
      </c>
      <c r="E840" s="14" t="str">
        <f t="shared" si="843"/>
        <v/>
      </c>
      <c r="F840" s="14" t="str">
        <f t="shared" si="843"/>
        <v/>
      </c>
      <c r="G840" s="14" t="str">
        <f t="shared" si="843"/>
        <v/>
      </c>
      <c r="H840" s="14" t="str">
        <f t="shared" si="843"/>
        <v/>
      </c>
      <c r="I840" s="14" t="str">
        <f t="shared" si="843"/>
        <v/>
      </c>
      <c r="J840" s="14" t="str">
        <f t="shared" si="843"/>
        <v/>
      </c>
      <c r="K840" s="14" t="str">
        <f t="shared" si="843"/>
        <v/>
      </c>
      <c r="L840" s="14"/>
      <c r="O840" s="16"/>
      <c r="P840" s="16"/>
      <c r="R840" s="30"/>
      <c r="S840" s="30"/>
      <c r="T840" s="30"/>
      <c r="U840" s="30"/>
      <c r="V840" s="30"/>
      <c r="W840" s="30"/>
      <c r="X840" s="30"/>
      <c r="Y840" s="30"/>
      <c r="Z840" s="30"/>
      <c r="AA840" s="30"/>
      <c r="AB840" s="30"/>
      <c r="AD840" s="31" t="str">
        <f t="shared" si="842"/>
        <v/>
      </c>
      <c r="AE840" s="31" t="str">
        <f t="shared" si="842"/>
        <v/>
      </c>
      <c r="AF840" s="31" t="str">
        <f t="shared" si="842"/>
        <v/>
      </c>
      <c r="AG840" s="31" t="str">
        <f t="shared" si="842"/>
        <v/>
      </c>
      <c r="AH840" s="31" t="str">
        <f t="shared" si="842"/>
        <v/>
      </c>
      <c r="AI840" s="31" t="str">
        <f t="shared" si="842"/>
        <v/>
      </c>
      <c r="AJ840" s="31" t="str">
        <f t="shared" si="842"/>
        <v/>
      </c>
      <c r="AK840" s="31" t="e">
        <f>IF(#REF!=" ","",IF(#REF!="","",CONCATENATE($C840," ",#REF!," ",MID(#REF!,10,5))))</f>
        <v>#REF!</v>
      </c>
      <c r="AL840" s="31" t="str">
        <f t="shared" si="839"/>
        <v/>
      </c>
      <c r="AM840" s="31" t="str">
        <f t="shared" si="839"/>
        <v/>
      </c>
      <c r="AN840" s="32" t="e">
        <f t="shared" si="837"/>
        <v>#VALUE!</v>
      </c>
      <c r="AO840" s="32" t="str">
        <f t="shared" si="802"/>
        <v/>
      </c>
      <c r="AP840" s="32" t="str">
        <f t="shared" si="802"/>
        <v/>
      </c>
      <c r="AQ840" s="32" t="str">
        <f t="shared" si="802"/>
        <v/>
      </c>
      <c r="AR840" s="32" t="str">
        <f t="shared" si="802"/>
        <v/>
      </c>
      <c r="AS840" s="32" t="str">
        <f t="shared" si="802"/>
        <v/>
      </c>
      <c r="AT840" s="32" t="str">
        <f t="shared" si="799"/>
        <v/>
      </c>
      <c r="AU840" s="32" t="str">
        <f t="shared" si="799"/>
        <v/>
      </c>
      <c r="AV840" s="32" t="e">
        <f t="shared" si="799"/>
        <v>#REF!</v>
      </c>
      <c r="AW840" s="32" t="str">
        <f t="shared" si="799"/>
        <v/>
      </c>
      <c r="AX840" s="32" t="str">
        <f t="shared" si="799"/>
        <v/>
      </c>
      <c r="AZ840" s="17" t="str">
        <f t="shared" si="803"/>
        <v/>
      </c>
      <c r="BA840" s="17" t="str">
        <f t="shared" si="803"/>
        <v/>
      </c>
      <c r="BB840" s="17" t="str">
        <f t="shared" si="803"/>
        <v/>
      </c>
      <c r="BC840" s="17" t="str">
        <f t="shared" si="803"/>
        <v/>
      </c>
      <c r="BD840" s="17" t="str">
        <f t="shared" si="803"/>
        <v/>
      </c>
      <c r="BE840" s="17" t="str">
        <f t="shared" si="800"/>
        <v/>
      </c>
      <c r="BF840" s="17" t="str">
        <f t="shared" si="800"/>
        <v/>
      </c>
      <c r="BG840" s="17" t="e">
        <f t="shared" si="800"/>
        <v>#REF!</v>
      </c>
      <c r="BH840" s="17" t="str">
        <f t="shared" si="800"/>
        <v/>
      </c>
      <c r="BI840" s="17" t="str">
        <f t="shared" si="800"/>
        <v/>
      </c>
    </row>
    <row r="841" spans="1:61" s="13" customFormat="1" ht="23.25" customHeight="1" x14ac:dyDescent="0.2">
      <c r="A841" s="1">
        <f ca="1">IF(COUNTIF($D841:$L841," ")=10,"",IF(VLOOKUP(MAX($A$1:A840),$A$1:C840,3,FALSE)=0,"",MAX($A$1:A840)+1))</f>
        <v>841</v>
      </c>
      <c r="B841" s="13" t="str">
        <f>$B838</f>
        <v/>
      </c>
      <c r="C841" s="2" t="str">
        <f>IF($B841="","",$R$4)</f>
        <v/>
      </c>
      <c r="D841" s="14" t="str">
        <f t="shared" ref="D841:K841" si="844">IF($B841&gt;"",IF(ISERROR(SEARCH($B841,S$4))," ",MID(S$4,FIND("%курс ",S$4,FIND($B841,S$4))+6,7)&amp;"
("&amp;MID(S$4,FIND("ауд.",S$4,FIND($B841,S$4))+4,FIND("№",S$4,FIND("ауд.",S$4,FIND($B841,S$4)))-(FIND("ауд.",S$4,FIND($B841,S$4))+4))&amp;")"),"")</f>
        <v/>
      </c>
      <c r="E841" s="14" t="str">
        <f t="shared" si="844"/>
        <v/>
      </c>
      <c r="F841" s="14" t="str">
        <f t="shared" si="844"/>
        <v/>
      </c>
      <c r="G841" s="14" t="str">
        <f t="shared" si="844"/>
        <v/>
      </c>
      <c r="H841" s="14" t="str">
        <f t="shared" si="844"/>
        <v/>
      </c>
      <c r="I841" s="14" t="str">
        <f t="shared" si="844"/>
        <v/>
      </c>
      <c r="J841" s="14" t="str">
        <f t="shared" si="844"/>
        <v/>
      </c>
      <c r="K841" s="14" t="str">
        <f t="shared" si="844"/>
        <v/>
      </c>
      <c r="L841" s="14"/>
      <c r="O841" s="16"/>
      <c r="P841" s="16"/>
      <c r="R841" s="30"/>
      <c r="S841" s="30"/>
      <c r="T841" s="30"/>
      <c r="U841" s="30"/>
      <c r="V841" s="30"/>
      <c r="W841" s="30"/>
      <c r="X841" s="30"/>
      <c r="Y841" s="30"/>
      <c r="Z841" s="30"/>
      <c r="AA841" s="30"/>
      <c r="AB841" s="30"/>
      <c r="AD841" s="31" t="str">
        <f t="shared" si="842"/>
        <v/>
      </c>
      <c r="AE841" s="31" t="str">
        <f t="shared" si="842"/>
        <v/>
      </c>
      <c r="AF841" s="31" t="str">
        <f t="shared" si="842"/>
        <v/>
      </c>
      <c r="AG841" s="31" t="str">
        <f t="shared" si="842"/>
        <v/>
      </c>
      <c r="AH841" s="31" t="str">
        <f t="shared" si="842"/>
        <v/>
      </c>
      <c r="AI841" s="31" t="str">
        <f t="shared" si="842"/>
        <v/>
      </c>
      <c r="AJ841" s="31" t="str">
        <f t="shared" si="842"/>
        <v/>
      </c>
      <c r="AK841" s="31" t="e">
        <f>IF(#REF!=" ","",IF(#REF!="","",CONCATENATE($C841," ",#REF!," ",MID(#REF!,10,5))))</f>
        <v>#REF!</v>
      </c>
      <c r="AL841" s="31" t="str">
        <f t="shared" si="839"/>
        <v/>
      </c>
      <c r="AM841" s="31" t="str">
        <f t="shared" si="839"/>
        <v/>
      </c>
      <c r="AN841" s="32" t="e">
        <f t="shared" si="837"/>
        <v>#VALUE!</v>
      </c>
      <c r="AO841" s="32" t="str">
        <f t="shared" si="802"/>
        <v/>
      </c>
      <c r="AP841" s="32" t="str">
        <f t="shared" si="802"/>
        <v/>
      </c>
      <c r="AQ841" s="32" t="str">
        <f t="shared" si="802"/>
        <v/>
      </c>
      <c r="AR841" s="32" t="str">
        <f t="shared" si="802"/>
        <v/>
      </c>
      <c r="AS841" s="32" t="str">
        <f t="shared" si="802"/>
        <v/>
      </c>
      <c r="AT841" s="32" t="str">
        <f t="shared" si="799"/>
        <v/>
      </c>
      <c r="AU841" s="32" t="str">
        <f t="shared" si="799"/>
        <v/>
      </c>
      <c r="AV841" s="32" t="e">
        <f t="shared" si="799"/>
        <v>#REF!</v>
      </c>
      <c r="AW841" s="32" t="str">
        <f t="shared" si="799"/>
        <v/>
      </c>
      <c r="AX841" s="32" t="str">
        <f t="shared" si="799"/>
        <v/>
      </c>
      <c r="AZ841" s="17" t="str">
        <f t="shared" si="803"/>
        <v/>
      </c>
      <c r="BA841" s="17" t="str">
        <f t="shared" si="803"/>
        <v/>
      </c>
      <c r="BB841" s="17" t="str">
        <f t="shared" si="803"/>
        <v/>
      </c>
      <c r="BC841" s="17" t="str">
        <f t="shared" si="803"/>
        <v/>
      </c>
      <c r="BD841" s="17" t="str">
        <f t="shared" si="803"/>
        <v/>
      </c>
      <c r="BE841" s="17" t="str">
        <f t="shared" si="800"/>
        <v/>
      </c>
      <c r="BF841" s="17" t="str">
        <f t="shared" si="800"/>
        <v/>
      </c>
      <c r="BG841" s="17" t="e">
        <f t="shared" si="800"/>
        <v>#REF!</v>
      </c>
      <c r="BH841" s="17" t="str">
        <f t="shared" si="800"/>
        <v/>
      </c>
      <c r="BI841" s="17" t="str">
        <f t="shared" si="800"/>
        <v/>
      </c>
    </row>
    <row r="842" spans="1:61" s="13" customFormat="1" ht="23.25" customHeight="1" x14ac:dyDescent="0.2">
      <c r="A842" s="1">
        <f ca="1">IF(COUNTIF($D842:$L842," ")=10,"",IF(VLOOKUP(MAX($A$1:A841),$A$1:C841,3,FALSE)=0,"",MAX($A$1:A841)+1))</f>
        <v>842</v>
      </c>
      <c r="B842" s="13" t="str">
        <f>$B838</f>
        <v/>
      </c>
      <c r="C842" s="2" t="str">
        <f>IF($B842="","",$R$5)</f>
        <v/>
      </c>
      <c r="D842" s="23" t="str">
        <f t="shared" ref="D842:K842" si="845">IF($B842&gt;"",IF(ISERROR(SEARCH($B842,S$5))," ",MID(S$5,FIND("%курс ",S$5,FIND($B842,S$5))+6,7)&amp;"
("&amp;MID(S$5,FIND("ауд.",S$5,FIND($B842,S$5))+4,FIND("№",S$5,FIND("ауд.",S$5,FIND($B842,S$5)))-(FIND("ауд.",S$5,FIND($B842,S$5))+4))&amp;")"),"")</f>
        <v/>
      </c>
      <c r="E842" s="23" t="str">
        <f t="shared" si="845"/>
        <v/>
      </c>
      <c r="F842" s="23" t="str">
        <f t="shared" si="845"/>
        <v/>
      </c>
      <c r="G842" s="23" t="str">
        <f t="shared" si="845"/>
        <v/>
      </c>
      <c r="H842" s="23" t="str">
        <f t="shared" si="845"/>
        <v/>
      </c>
      <c r="I842" s="23" t="str">
        <f t="shared" si="845"/>
        <v/>
      </c>
      <c r="J842" s="23" t="str">
        <f t="shared" si="845"/>
        <v/>
      </c>
      <c r="K842" s="23" t="str">
        <f t="shared" si="845"/>
        <v/>
      </c>
      <c r="L842" s="23"/>
      <c r="O842" s="16"/>
      <c r="P842" s="16"/>
      <c r="R842" s="30"/>
      <c r="S842" s="30"/>
      <c r="T842" s="30"/>
      <c r="U842" s="30"/>
      <c r="V842" s="30"/>
      <c r="W842" s="30"/>
      <c r="X842" s="30"/>
      <c r="Y842" s="30"/>
      <c r="Z842" s="30"/>
      <c r="AA842" s="30"/>
      <c r="AB842" s="30"/>
      <c r="AD842" s="31" t="str">
        <f t="shared" si="842"/>
        <v/>
      </c>
      <c r="AE842" s="31" t="str">
        <f t="shared" si="842"/>
        <v/>
      </c>
      <c r="AF842" s="31" t="str">
        <f t="shared" si="842"/>
        <v/>
      </c>
      <c r="AG842" s="31" t="str">
        <f t="shared" si="842"/>
        <v/>
      </c>
      <c r="AH842" s="31" t="str">
        <f t="shared" si="842"/>
        <v/>
      </c>
      <c r="AI842" s="31" t="str">
        <f t="shared" si="842"/>
        <v/>
      </c>
      <c r="AJ842" s="31" t="str">
        <f t="shared" si="842"/>
        <v/>
      </c>
      <c r="AK842" s="31" t="e">
        <f>IF(#REF!=" ","",IF(#REF!="","",CONCATENATE($C842," ",#REF!," ",MID(#REF!,10,5))))</f>
        <v>#REF!</v>
      </c>
      <c r="AL842" s="31" t="str">
        <f t="shared" si="839"/>
        <v/>
      </c>
      <c r="AM842" s="31" t="str">
        <f t="shared" si="839"/>
        <v/>
      </c>
      <c r="AN842" s="32" t="e">
        <f t="shared" si="837"/>
        <v>#VALUE!</v>
      </c>
      <c r="AO842" s="32" t="str">
        <f t="shared" si="802"/>
        <v/>
      </c>
      <c r="AP842" s="32" t="str">
        <f t="shared" si="802"/>
        <v/>
      </c>
      <c r="AQ842" s="32" t="str">
        <f t="shared" si="802"/>
        <v/>
      </c>
      <c r="AR842" s="32" t="str">
        <f t="shared" si="802"/>
        <v/>
      </c>
      <c r="AS842" s="32" t="str">
        <f t="shared" si="802"/>
        <v/>
      </c>
      <c r="AT842" s="32" t="str">
        <f t="shared" si="799"/>
        <v/>
      </c>
      <c r="AU842" s="32" t="str">
        <f t="shared" si="799"/>
        <v/>
      </c>
      <c r="AV842" s="32" t="e">
        <f t="shared" si="799"/>
        <v>#REF!</v>
      </c>
      <c r="AW842" s="32" t="str">
        <f t="shared" si="799"/>
        <v/>
      </c>
      <c r="AX842" s="32" t="str">
        <f t="shared" si="799"/>
        <v/>
      </c>
      <c r="AZ842" s="17" t="str">
        <f t="shared" si="803"/>
        <v/>
      </c>
      <c r="BA842" s="17" t="str">
        <f t="shared" si="803"/>
        <v/>
      </c>
      <c r="BB842" s="17" t="str">
        <f t="shared" si="803"/>
        <v/>
      </c>
      <c r="BC842" s="17" t="str">
        <f t="shared" si="803"/>
        <v/>
      </c>
      <c r="BD842" s="17" t="str">
        <f t="shared" si="803"/>
        <v/>
      </c>
      <c r="BE842" s="17" t="str">
        <f t="shared" si="800"/>
        <v/>
      </c>
      <c r="BF842" s="17" t="str">
        <f t="shared" si="800"/>
        <v/>
      </c>
      <c r="BG842" s="17" t="e">
        <f t="shared" si="800"/>
        <v>#REF!</v>
      </c>
      <c r="BH842" s="17" t="str">
        <f t="shared" si="800"/>
        <v/>
      </c>
      <c r="BI842" s="17" t="str">
        <f t="shared" si="800"/>
        <v/>
      </c>
    </row>
    <row r="843" spans="1:61" s="13" customFormat="1" ht="23.25" customHeight="1" x14ac:dyDescent="0.2">
      <c r="A843" s="1">
        <f ca="1">IF(COUNTIF($D843:$L843," ")=10,"",IF(VLOOKUP(MAX($A$1:A842),$A$1:C842,3,FALSE)=0,"",MAX($A$1:A842)+1))</f>
        <v>843</v>
      </c>
      <c r="B843" s="13" t="str">
        <f>$B838</f>
        <v/>
      </c>
      <c r="C843" s="2" t="str">
        <f>IF($B843="","",$R$6)</f>
        <v/>
      </c>
      <c r="D843" s="23" t="str">
        <f t="shared" ref="D843:K843" si="846">IF($B843&gt;"",IF(ISERROR(SEARCH($B843,S$6))," ",MID(S$6,FIND("%курс ",S$6,FIND($B843,S$6))+6,7)&amp;"
("&amp;MID(S$6,FIND("ауд.",S$6,FIND($B843,S$6))+4,FIND("№",S$6,FIND("ауд.",S$6,FIND($B843,S$6)))-(FIND("ауд.",S$6,FIND($B843,S$6))+4))&amp;")"),"")</f>
        <v/>
      </c>
      <c r="E843" s="23" t="str">
        <f t="shared" si="846"/>
        <v/>
      </c>
      <c r="F843" s="23" t="str">
        <f t="shared" si="846"/>
        <v/>
      </c>
      <c r="G843" s="23" t="str">
        <f t="shared" si="846"/>
        <v/>
      </c>
      <c r="H843" s="23" t="str">
        <f t="shared" si="846"/>
        <v/>
      </c>
      <c r="I843" s="23" t="str">
        <f t="shared" si="846"/>
        <v/>
      </c>
      <c r="J843" s="23" t="str">
        <f t="shared" si="846"/>
        <v/>
      </c>
      <c r="K843" s="23" t="str">
        <f t="shared" si="846"/>
        <v/>
      </c>
      <c r="L843" s="23"/>
      <c r="O843" s="16"/>
      <c r="P843" s="16"/>
      <c r="R843" s="30"/>
      <c r="S843" s="30"/>
      <c r="T843" s="30"/>
      <c r="U843" s="30"/>
      <c r="V843" s="30"/>
      <c r="W843" s="30"/>
      <c r="X843" s="30"/>
      <c r="Y843" s="30"/>
      <c r="Z843" s="30"/>
      <c r="AA843" s="30"/>
      <c r="AB843" s="30"/>
      <c r="AD843" s="31" t="str">
        <f t="shared" si="842"/>
        <v/>
      </c>
      <c r="AE843" s="31" t="str">
        <f t="shared" si="842"/>
        <v/>
      </c>
      <c r="AF843" s="31" t="str">
        <f t="shared" si="842"/>
        <v/>
      </c>
      <c r="AG843" s="31" t="str">
        <f t="shared" si="842"/>
        <v/>
      </c>
      <c r="AH843" s="31" t="str">
        <f t="shared" si="842"/>
        <v/>
      </c>
      <c r="AI843" s="31" t="str">
        <f t="shared" si="842"/>
        <v/>
      </c>
      <c r="AJ843" s="31" t="str">
        <f t="shared" si="842"/>
        <v/>
      </c>
      <c r="AK843" s="31" t="e">
        <f>IF(#REF!=" ","",IF(#REF!="","",CONCATENATE($C843," ",#REF!," ",MID(#REF!,10,5))))</f>
        <v>#REF!</v>
      </c>
      <c r="AL843" s="31" t="str">
        <f t="shared" si="839"/>
        <v/>
      </c>
      <c r="AM843" s="31" t="str">
        <f t="shared" si="839"/>
        <v/>
      </c>
      <c r="AN843" s="32" t="e">
        <f t="shared" si="837"/>
        <v>#VALUE!</v>
      </c>
      <c r="AO843" s="32" t="str">
        <f t="shared" si="802"/>
        <v/>
      </c>
      <c r="AP843" s="32" t="str">
        <f t="shared" si="802"/>
        <v/>
      </c>
      <c r="AQ843" s="32" t="str">
        <f t="shared" si="802"/>
        <v/>
      </c>
      <c r="AR843" s="32" t="str">
        <f t="shared" si="802"/>
        <v/>
      </c>
      <c r="AS843" s="32" t="str">
        <f t="shared" si="802"/>
        <v/>
      </c>
      <c r="AT843" s="32" t="str">
        <f t="shared" si="799"/>
        <v/>
      </c>
      <c r="AU843" s="32" t="str">
        <f t="shared" si="799"/>
        <v/>
      </c>
      <c r="AV843" s="32" t="e">
        <f t="shared" si="799"/>
        <v>#REF!</v>
      </c>
      <c r="AW843" s="32" t="str">
        <f t="shared" si="799"/>
        <v/>
      </c>
      <c r="AX843" s="32" t="str">
        <f t="shared" si="799"/>
        <v/>
      </c>
      <c r="AZ843" s="17" t="str">
        <f t="shared" si="803"/>
        <v/>
      </c>
      <c r="BA843" s="17" t="str">
        <f t="shared" si="803"/>
        <v/>
      </c>
      <c r="BB843" s="17" t="str">
        <f t="shared" si="803"/>
        <v/>
      </c>
      <c r="BC843" s="17" t="str">
        <f t="shared" si="803"/>
        <v/>
      </c>
      <c r="BD843" s="17" t="str">
        <f t="shared" si="803"/>
        <v/>
      </c>
      <c r="BE843" s="17" t="str">
        <f t="shared" si="800"/>
        <v/>
      </c>
      <c r="BF843" s="17" t="str">
        <f t="shared" si="800"/>
        <v/>
      </c>
      <c r="BG843" s="17" t="e">
        <f t="shared" si="800"/>
        <v>#REF!</v>
      </c>
      <c r="BH843" s="17" t="str">
        <f t="shared" si="800"/>
        <v/>
      </c>
      <c r="BI843" s="17" t="str">
        <f t="shared" si="800"/>
        <v/>
      </c>
    </row>
    <row r="844" spans="1:61" s="13" customFormat="1" ht="23.25" customHeight="1" x14ac:dyDescent="0.2">
      <c r="A844" s="1">
        <f ca="1">IF(COUNTIF($D844:$L844," ")=10,"",IF(VLOOKUP(MAX($A$1:A843),$A$1:C843,3,FALSE)=0,"",MAX($A$1:A843)+1))</f>
        <v>844</v>
      </c>
      <c r="B844" s="13" t="str">
        <f>$B838</f>
        <v/>
      </c>
      <c r="C844" s="2" t="str">
        <f>IF($B844="","",$R$7)</f>
        <v/>
      </c>
      <c r="D844" s="23" t="str">
        <f t="shared" ref="D844:K844" si="847">IF($B844&gt;"",IF(ISERROR(SEARCH($B844,S$7))," ",MID(S$7,FIND("%курс ",S$7,FIND($B844,S$7))+6,7)&amp;"
("&amp;MID(S$7,FIND("ауд.",S$7,FIND($B844,S$7))+4,FIND("№",S$7,FIND("ауд.",S$7,FIND($B844,S$7)))-(FIND("ауд.",S$7,FIND($B844,S$7))+4))&amp;")"),"")</f>
        <v/>
      </c>
      <c r="E844" s="23" t="str">
        <f t="shared" si="847"/>
        <v/>
      </c>
      <c r="F844" s="23" t="str">
        <f t="shared" si="847"/>
        <v/>
      </c>
      <c r="G844" s="23" t="str">
        <f t="shared" si="847"/>
        <v/>
      </c>
      <c r="H844" s="23" t="str">
        <f t="shared" si="847"/>
        <v/>
      </c>
      <c r="I844" s="23" t="str">
        <f t="shared" si="847"/>
        <v/>
      </c>
      <c r="J844" s="23" t="str">
        <f t="shared" si="847"/>
        <v/>
      </c>
      <c r="K844" s="23" t="str">
        <f t="shared" si="847"/>
        <v/>
      </c>
      <c r="L844" s="23"/>
      <c r="O844" s="16"/>
      <c r="P844" s="16"/>
      <c r="R844" s="30"/>
      <c r="S844" s="30"/>
      <c r="T844" s="30"/>
      <c r="U844" s="30"/>
      <c r="V844" s="30"/>
      <c r="W844" s="30"/>
      <c r="X844" s="30"/>
      <c r="Y844" s="30"/>
      <c r="Z844" s="30"/>
      <c r="AA844" s="30"/>
      <c r="AB844" s="30"/>
      <c r="AD844" s="31" t="str">
        <f t="shared" si="842"/>
        <v/>
      </c>
      <c r="AE844" s="31" t="str">
        <f t="shared" si="842"/>
        <v/>
      </c>
      <c r="AF844" s="31" t="str">
        <f t="shared" si="842"/>
        <v/>
      </c>
      <c r="AG844" s="31" t="str">
        <f t="shared" si="842"/>
        <v/>
      </c>
      <c r="AH844" s="31" t="str">
        <f t="shared" si="842"/>
        <v/>
      </c>
      <c r="AI844" s="31" t="str">
        <f t="shared" si="842"/>
        <v/>
      </c>
      <c r="AJ844" s="31" t="str">
        <f t="shared" si="842"/>
        <v/>
      </c>
      <c r="AK844" s="31" t="e">
        <f>IF(#REF!=" ","",IF(#REF!="","",CONCATENATE($C844," ",#REF!," ",MID(#REF!,10,5))))</f>
        <v>#REF!</v>
      </c>
      <c r="AL844" s="31" t="str">
        <f t="shared" si="839"/>
        <v/>
      </c>
      <c r="AM844" s="31" t="str">
        <f t="shared" si="839"/>
        <v/>
      </c>
      <c r="AN844" s="32" t="e">
        <f t="shared" si="837"/>
        <v>#VALUE!</v>
      </c>
      <c r="AO844" s="32" t="str">
        <f t="shared" si="802"/>
        <v/>
      </c>
      <c r="AP844" s="32" t="str">
        <f t="shared" si="802"/>
        <v/>
      </c>
      <c r="AQ844" s="32" t="str">
        <f t="shared" si="802"/>
        <v/>
      </c>
      <c r="AR844" s="32" t="str">
        <f t="shared" si="802"/>
        <v/>
      </c>
      <c r="AS844" s="32" t="str">
        <f t="shared" si="802"/>
        <v/>
      </c>
      <c r="AT844" s="32" t="str">
        <f t="shared" si="799"/>
        <v/>
      </c>
      <c r="AU844" s="32" t="str">
        <f t="shared" si="799"/>
        <v/>
      </c>
      <c r="AV844" s="32" t="e">
        <f t="shared" si="799"/>
        <v>#REF!</v>
      </c>
      <c r="AW844" s="32" t="str">
        <f t="shared" si="799"/>
        <v/>
      </c>
      <c r="AX844" s="32" t="str">
        <f t="shared" si="799"/>
        <v/>
      </c>
      <c r="AZ844" s="17" t="str">
        <f t="shared" si="803"/>
        <v/>
      </c>
      <c r="BA844" s="17" t="str">
        <f t="shared" si="803"/>
        <v/>
      </c>
      <c r="BB844" s="17" t="str">
        <f t="shared" si="803"/>
        <v/>
      </c>
      <c r="BC844" s="17" t="str">
        <f t="shared" si="803"/>
        <v/>
      </c>
      <c r="BD844" s="17" t="str">
        <f t="shared" si="803"/>
        <v/>
      </c>
      <c r="BE844" s="17" t="str">
        <f t="shared" si="800"/>
        <v/>
      </c>
      <c r="BF844" s="17" t="str">
        <f t="shared" si="800"/>
        <v/>
      </c>
      <c r="BG844" s="17" t="e">
        <f t="shared" si="800"/>
        <v>#REF!</v>
      </c>
      <c r="BH844" s="17" t="str">
        <f t="shared" si="800"/>
        <v/>
      </c>
      <c r="BI844" s="17" t="str">
        <f t="shared" si="800"/>
        <v/>
      </c>
    </row>
    <row r="845" spans="1:61" s="13" customFormat="1" ht="23.25" customHeight="1" x14ac:dyDescent="0.2">
      <c r="A845" s="1">
        <f ca="1">IF(COUNTIF($D845:$L845," ")=10,"",IF(VLOOKUP(MAX($A$1:A844),$A$1:C844,3,FALSE)=0,"",MAX($A$1:A844)+1))</f>
        <v>845</v>
      </c>
      <c r="B845" s="13" t="str">
        <f>$B838</f>
        <v/>
      </c>
      <c r="C845" s="2" t="str">
        <f>IF($B845="","",$R$8)</f>
        <v/>
      </c>
      <c r="D845" s="23" t="str">
        <f t="shared" ref="D845:K845" si="848">IF($B845&gt;"",IF(ISERROR(SEARCH($B845,S$8))," ",MID(S$8,FIND("%курс ",S$8,FIND($B845,S$8))+6,7)&amp;"
("&amp;MID(S$8,FIND("ауд.",S$8,FIND($B845,S$8))+4,FIND("№",S$8,FIND("ауд.",S$8,FIND($B845,S$8)))-(FIND("ауд.",S$8,FIND($B845,S$8))+4))&amp;")"),"")</f>
        <v/>
      </c>
      <c r="E845" s="23" t="str">
        <f t="shared" si="848"/>
        <v/>
      </c>
      <c r="F845" s="23" t="str">
        <f t="shared" si="848"/>
        <v/>
      </c>
      <c r="G845" s="23" t="str">
        <f t="shared" si="848"/>
        <v/>
      </c>
      <c r="H845" s="23" t="str">
        <f t="shared" si="848"/>
        <v/>
      </c>
      <c r="I845" s="23" t="str">
        <f t="shared" si="848"/>
        <v/>
      </c>
      <c r="J845" s="23" t="str">
        <f t="shared" si="848"/>
        <v/>
      </c>
      <c r="K845" s="23" t="str">
        <f t="shared" si="848"/>
        <v/>
      </c>
      <c r="L845" s="23"/>
      <c r="O845" s="16"/>
      <c r="P845" s="16"/>
      <c r="R845" s="30"/>
      <c r="S845" s="30"/>
      <c r="T845" s="30"/>
      <c r="U845" s="30"/>
      <c r="V845" s="30"/>
      <c r="W845" s="30"/>
      <c r="X845" s="30"/>
      <c r="Y845" s="30"/>
      <c r="Z845" s="30"/>
      <c r="AA845" s="30"/>
      <c r="AB845" s="30"/>
      <c r="AD845" s="31" t="str">
        <f t="shared" si="842"/>
        <v/>
      </c>
      <c r="AE845" s="31" t="str">
        <f t="shared" si="842"/>
        <v/>
      </c>
      <c r="AF845" s="31" t="str">
        <f t="shared" si="842"/>
        <v/>
      </c>
      <c r="AG845" s="31" t="str">
        <f t="shared" si="842"/>
        <v/>
      </c>
      <c r="AH845" s="31" t="str">
        <f t="shared" si="842"/>
        <v/>
      </c>
      <c r="AI845" s="31" t="str">
        <f t="shared" si="842"/>
        <v/>
      </c>
      <c r="AJ845" s="31" t="str">
        <f t="shared" si="842"/>
        <v/>
      </c>
      <c r="AK845" s="31" t="e">
        <f>IF(#REF!=" ","",IF(#REF!="","",CONCATENATE($C845," ",#REF!," ",MID(#REF!,10,5))))</f>
        <v>#REF!</v>
      </c>
      <c r="AL845" s="31" t="str">
        <f t="shared" si="839"/>
        <v/>
      </c>
      <c r="AM845" s="31" t="str">
        <f t="shared" si="839"/>
        <v/>
      </c>
      <c r="AN845" s="32" t="e">
        <f t="shared" si="837"/>
        <v>#VALUE!</v>
      </c>
      <c r="AO845" s="32" t="str">
        <f t="shared" si="802"/>
        <v/>
      </c>
      <c r="AP845" s="32" t="str">
        <f t="shared" si="802"/>
        <v/>
      </c>
      <c r="AQ845" s="32" t="str">
        <f t="shared" si="802"/>
        <v/>
      </c>
      <c r="AR845" s="32" t="str">
        <f t="shared" si="802"/>
        <v/>
      </c>
      <c r="AS845" s="32" t="str">
        <f t="shared" si="802"/>
        <v/>
      </c>
      <c r="AT845" s="32" t="str">
        <f t="shared" si="799"/>
        <v/>
      </c>
      <c r="AU845" s="32" t="str">
        <f t="shared" si="799"/>
        <v/>
      </c>
      <c r="AV845" s="32" t="e">
        <f t="shared" si="799"/>
        <v>#REF!</v>
      </c>
      <c r="AW845" s="32" t="str">
        <f t="shared" si="799"/>
        <v/>
      </c>
      <c r="AX845" s="32" t="str">
        <f t="shared" si="799"/>
        <v/>
      </c>
      <c r="AZ845" s="17" t="str">
        <f t="shared" si="803"/>
        <v/>
      </c>
      <c r="BA845" s="17" t="str">
        <f t="shared" si="803"/>
        <v/>
      </c>
      <c r="BB845" s="17" t="str">
        <f t="shared" si="803"/>
        <v/>
      </c>
      <c r="BC845" s="17" t="str">
        <f t="shared" si="803"/>
        <v/>
      </c>
      <c r="BD845" s="17" t="str">
        <f t="shared" si="803"/>
        <v/>
      </c>
      <c r="BE845" s="17" t="str">
        <f t="shared" si="800"/>
        <v/>
      </c>
      <c r="BF845" s="17" t="str">
        <f t="shared" si="800"/>
        <v/>
      </c>
      <c r="BG845" s="17" t="e">
        <f t="shared" si="800"/>
        <v>#REF!</v>
      </c>
      <c r="BH845" s="17" t="str">
        <f t="shared" si="800"/>
        <v/>
      </c>
      <c r="BI845" s="17" t="str">
        <f t="shared" si="800"/>
        <v/>
      </c>
    </row>
    <row r="846" spans="1:61" s="13" customFormat="1" ht="23.25" customHeight="1" x14ac:dyDescent="0.2">
      <c r="A846" s="1">
        <f ca="1">IF(COUNTIF($D846:$L846," ")=10,"",IF(VLOOKUP(MAX($A$1:A845),$A$1:C845,3,FALSE)=0,"",MAX($A$1:A845)+1))</f>
        <v>846</v>
      </c>
      <c r="C846" s="2"/>
      <c r="D846" s="23"/>
      <c r="E846" s="23"/>
      <c r="F846" s="23"/>
      <c r="G846" s="23"/>
      <c r="H846" s="23"/>
      <c r="I846" s="23"/>
      <c r="J846" s="23"/>
      <c r="K846" s="23"/>
      <c r="L846" s="23"/>
      <c r="O846" s="16"/>
      <c r="P846" s="16"/>
      <c r="R846" s="30"/>
      <c r="S846" s="30"/>
      <c r="T846" s="30"/>
      <c r="U846" s="30"/>
      <c r="V846" s="30"/>
      <c r="W846" s="30"/>
      <c r="X846" s="30"/>
      <c r="Y846" s="30"/>
      <c r="Z846" s="30"/>
      <c r="AA846" s="30"/>
      <c r="AB846" s="30"/>
      <c r="AD846" s="31"/>
      <c r="AE846" s="31"/>
      <c r="AF846" s="31"/>
      <c r="AG846" s="31"/>
      <c r="AH846" s="31"/>
      <c r="AI846" s="31"/>
      <c r="AJ846" s="31"/>
      <c r="AK846" s="31"/>
      <c r="AL846" s="31"/>
      <c r="AM846" s="31"/>
      <c r="AN846" s="32" t="str">
        <f t="shared" si="837"/>
        <v/>
      </c>
      <c r="AO846" s="32" t="str">
        <f t="shared" si="802"/>
        <v/>
      </c>
      <c r="AP846" s="32" t="str">
        <f t="shared" si="802"/>
        <v/>
      </c>
      <c r="AQ846" s="32" t="str">
        <f t="shared" si="802"/>
        <v/>
      </c>
      <c r="AR846" s="32" t="str">
        <f t="shared" si="802"/>
        <v/>
      </c>
      <c r="AS846" s="32" t="str">
        <f t="shared" si="802"/>
        <v/>
      </c>
      <c r="AT846" s="32" t="str">
        <f t="shared" si="799"/>
        <v/>
      </c>
      <c r="AU846" s="32" t="str">
        <f t="shared" si="799"/>
        <v/>
      </c>
      <c r="AV846" s="32" t="str">
        <f t="shared" si="799"/>
        <v/>
      </c>
      <c r="AW846" s="32" t="str">
        <f t="shared" si="799"/>
        <v/>
      </c>
      <c r="AX846" s="32" t="str">
        <f t="shared" si="799"/>
        <v/>
      </c>
      <c r="AZ846" s="17" t="str">
        <f t="shared" si="803"/>
        <v/>
      </c>
      <c r="BA846" s="17" t="str">
        <f t="shared" si="803"/>
        <v/>
      </c>
      <c r="BB846" s="17" t="str">
        <f t="shared" si="803"/>
        <v/>
      </c>
      <c r="BC846" s="17" t="str">
        <f t="shared" si="803"/>
        <v/>
      </c>
      <c r="BD846" s="17" t="str">
        <f t="shared" si="803"/>
        <v/>
      </c>
      <c r="BE846" s="17" t="str">
        <f t="shared" si="800"/>
        <v/>
      </c>
      <c r="BF846" s="17" t="str">
        <f t="shared" si="800"/>
        <v/>
      </c>
      <c r="BG846" s="17" t="str">
        <f t="shared" si="800"/>
        <v/>
      </c>
      <c r="BH846" s="17" t="str">
        <f t="shared" si="800"/>
        <v/>
      </c>
      <c r="BI846" s="17" t="str">
        <f t="shared" si="800"/>
        <v/>
      </c>
    </row>
    <row r="847" spans="1:61" s="13" customFormat="1" ht="23.25" customHeight="1" x14ac:dyDescent="0.2">
      <c r="A847" s="1">
        <f ca="1">IF(COUNTIF($D848:$L854," ")=70,"",MAX($A$1:A846)+1)</f>
        <v>847</v>
      </c>
      <c r="B847" s="2" t="str">
        <f>IF($C847="","",$C847)</f>
        <v/>
      </c>
      <c r="C847" s="3" t="str">
        <f>IF(ISERROR(VLOOKUP((ROW()-1)/9+1,'[1]Преподавательский состав'!$A$2:$B$181,2,FALSE)),"",VLOOKUP((ROW()-1)/9+1,'[1]Преподавательский состав'!$A$2:$B$181,2,FALSE))</f>
        <v/>
      </c>
      <c r="D847" s="3" t="str">
        <f>IF($C847="","",T(" 8.00"))</f>
        <v/>
      </c>
      <c r="E847" s="3" t="str">
        <f>IF($C847="","",T(" 9.40"))</f>
        <v/>
      </c>
      <c r="F847" s="3" t="str">
        <f>IF($C847="","",T("11.50"))</f>
        <v/>
      </c>
      <c r="G847" s="3" t="str">
        <f>IF($C847="","",T(""))</f>
        <v/>
      </c>
      <c r="H847" s="3" t="str">
        <f>IF($C847="","",T("13.30"))</f>
        <v/>
      </c>
      <c r="I847" s="3" t="str">
        <f>IF($C847="","",T("15.10"))</f>
        <v/>
      </c>
      <c r="J847" s="3" t="str">
        <f>IF($C847="","",T("16.50"))</f>
        <v/>
      </c>
      <c r="K847" s="3" t="str">
        <f>IF($C847="","",T("16.50"))</f>
        <v/>
      </c>
      <c r="L847" s="3"/>
      <c r="O847" s="16"/>
      <c r="P847" s="16"/>
      <c r="R847" s="30"/>
      <c r="S847" s="30"/>
      <c r="T847" s="30"/>
      <c r="U847" s="30"/>
      <c r="V847" s="30"/>
      <c r="W847" s="30"/>
      <c r="X847" s="30"/>
      <c r="Y847" s="30"/>
      <c r="Z847" s="30"/>
      <c r="AA847" s="30"/>
      <c r="AB847" s="30"/>
      <c r="AD847" s="31"/>
      <c r="AE847" s="31"/>
      <c r="AF847" s="31"/>
      <c r="AG847" s="31"/>
      <c r="AH847" s="31"/>
      <c r="AI847" s="31"/>
      <c r="AJ847" s="31"/>
      <c r="AK847" s="31"/>
      <c r="AL847" s="31"/>
      <c r="AM847" s="31"/>
      <c r="AN847" s="32" t="str">
        <f t="shared" si="837"/>
        <v/>
      </c>
      <c r="AO847" s="32" t="str">
        <f t="shared" si="802"/>
        <v/>
      </c>
      <c r="AP847" s="32" t="str">
        <f t="shared" si="802"/>
        <v/>
      </c>
      <c r="AQ847" s="32" t="str">
        <f t="shared" si="802"/>
        <v/>
      </c>
      <c r="AR847" s="32" t="str">
        <f t="shared" si="802"/>
        <v/>
      </c>
      <c r="AS847" s="32" t="str">
        <f t="shared" si="802"/>
        <v/>
      </c>
      <c r="AT847" s="32" t="str">
        <f t="shared" ref="AT847:AX862" si="849">IF(AI847="","",CONCATENATE(AI847," ",$AN847))</f>
        <v/>
      </c>
      <c r="AU847" s="32" t="str">
        <f t="shared" si="849"/>
        <v/>
      </c>
      <c r="AV847" s="32" t="str">
        <f t="shared" si="849"/>
        <v/>
      </c>
      <c r="AW847" s="32" t="str">
        <f t="shared" si="849"/>
        <v/>
      </c>
      <c r="AX847" s="32" t="str">
        <f t="shared" si="849"/>
        <v/>
      </c>
      <c r="AZ847" s="17" t="str">
        <f t="shared" si="803"/>
        <v/>
      </c>
      <c r="BA847" s="17" t="str">
        <f t="shared" si="803"/>
        <v/>
      </c>
      <c r="BB847" s="17" t="str">
        <f t="shared" si="803"/>
        <v/>
      </c>
      <c r="BC847" s="17" t="str">
        <f t="shared" si="803"/>
        <v/>
      </c>
      <c r="BD847" s="17" t="str">
        <f t="shared" si="803"/>
        <v/>
      </c>
      <c r="BE847" s="17" t="str">
        <f t="shared" ref="BE847:BI862" si="850">IF(AI847="","",ROW())</f>
        <v/>
      </c>
      <c r="BF847" s="17" t="str">
        <f t="shared" si="850"/>
        <v/>
      </c>
      <c r="BG847" s="17" t="str">
        <f t="shared" si="850"/>
        <v/>
      </c>
      <c r="BH847" s="17" t="str">
        <f t="shared" si="850"/>
        <v/>
      </c>
      <c r="BI847" s="17" t="str">
        <f t="shared" si="850"/>
        <v/>
      </c>
    </row>
    <row r="848" spans="1:61" s="13" customFormat="1" ht="23.25" customHeight="1" x14ac:dyDescent="0.2">
      <c r="A848" s="1">
        <f ca="1">IF(COUNTIF($D848:$L848," ")=10,"",IF(VLOOKUP(MAX($A$1:A847),$A$1:C847,3,FALSE)=0,"",MAX($A$1:A847)+1))</f>
        <v>848</v>
      </c>
      <c r="B848" s="13" t="str">
        <f>$B847</f>
        <v/>
      </c>
      <c r="C848" s="2" t="str">
        <f>IF($B848="","",$R$2)</f>
        <v/>
      </c>
      <c r="D848" s="14" t="str">
        <f t="shared" ref="D848:K848" si="851">IF($B848&gt;"",IF(ISERROR(SEARCH($B848,S$2))," ",MID(S$2,FIND("%курс ",S$2,FIND($B848,S$2))+6,7)&amp;"
("&amp;MID(S$2,FIND("ауд.",S$2,FIND($B848,S$2))+4,FIND("№",S$2,FIND("ауд.",S$2,FIND($B848,S$2)))-(FIND("ауд.",S$2,FIND($B848,S$2))+4))&amp;")"),"")</f>
        <v/>
      </c>
      <c r="E848" s="14" t="str">
        <f t="shared" si="851"/>
        <v/>
      </c>
      <c r="F848" s="14" t="str">
        <f t="shared" si="851"/>
        <v/>
      </c>
      <c r="G848" s="14" t="str">
        <f t="shared" si="851"/>
        <v/>
      </c>
      <c r="H848" s="14" t="str">
        <f t="shared" si="851"/>
        <v/>
      </c>
      <c r="I848" s="14" t="str">
        <f t="shared" si="851"/>
        <v/>
      </c>
      <c r="J848" s="14" t="str">
        <f t="shared" si="851"/>
        <v/>
      </c>
      <c r="K848" s="14" t="str">
        <f t="shared" si="851"/>
        <v/>
      </c>
      <c r="L848" s="14"/>
      <c r="O848" s="16"/>
      <c r="P848" s="16"/>
      <c r="R848" s="30"/>
      <c r="S848" s="30"/>
      <c r="T848" s="30"/>
      <c r="U848" s="30"/>
      <c r="V848" s="30"/>
      <c r="W848" s="30"/>
      <c r="X848" s="30"/>
      <c r="Y848" s="30"/>
      <c r="Z848" s="30"/>
      <c r="AA848" s="30"/>
      <c r="AB848" s="30"/>
      <c r="AD848" s="31" t="str">
        <f t="shared" ref="AD848:AJ854" si="852">IF(D848=" ","",IF(D848="","",CONCATENATE($C848," ",D$1," ",MID(D848,10,5))))</f>
        <v/>
      </c>
      <c r="AE848" s="31" t="str">
        <f t="shared" si="852"/>
        <v/>
      </c>
      <c r="AF848" s="31" t="str">
        <f t="shared" si="852"/>
        <v/>
      </c>
      <c r="AG848" s="31" t="str">
        <f t="shared" si="852"/>
        <v/>
      </c>
      <c r="AH848" s="31" t="str">
        <f t="shared" si="852"/>
        <v/>
      </c>
      <c r="AI848" s="31" t="str">
        <f t="shared" si="852"/>
        <v/>
      </c>
      <c r="AJ848" s="31" t="str">
        <f t="shared" si="852"/>
        <v/>
      </c>
      <c r="AK848" s="31" t="e">
        <f>IF(#REF!=" ","",IF(#REF!="","",CONCATENATE($C848," ",#REF!," ",MID(#REF!,10,5))))</f>
        <v>#REF!</v>
      </c>
      <c r="AL848" s="31" t="str">
        <f t="shared" si="839"/>
        <v/>
      </c>
      <c r="AM848" s="31" t="str">
        <f t="shared" si="839"/>
        <v/>
      </c>
      <c r="AN848" s="32" t="e">
        <f t="shared" si="837"/>
        <v>#VALUE!</v>
      </c>
      <c r="AO848" s="32" t="str">
        <f t="shared" ref="AO848:AX863" si="853">IF(AD848="","",CONCATENATE(AD848," ",$AN848))</f>
        <v/>
      </c>
      <c r="AP848" s="32" t="str">
        <f t="shared" si="853"/>
        <v/>
      </c>
      <c r="AQ848" s="32" t="str">
        <f t="shared" si="853"/>
        <v/>
      </c>
      <c r="AR848" s="32" t="str">
        <f t="shared" si="853"/>
        <v/>
      </c>
      <c r="AS848" s="32" t="str">
        <f t="shared" si="853"/>
        <v/>
      </c>
      <c r="AT848" s="32" t="str">
        <f t="shared" si="849"/>
        <v/>
      </c>
      <c r="AU848" s="32" t="str">
        <f t="shared" si="849"/>
        <v/>
      </c>
      <c r="AV848" s="32" t="e">
        <f t="shared" si="849"/>
        <v>#REF!</v>
      </c>
      <c r="AW848" s="32" t="str">
        <f t="shared" si="849"/>
        <v/>
      </c>
      <c r="AX848" s="32" t="str">
        <f t="shared" si="849"/>
        <v/>
      </c>
      <c r="AZ848" s="17" t="str">
        <f t="shared" ref="AZ848:BI863" si="854">IF(AD848="","",ROW())</f>
        <v/>
      </c>
      <c r="BA848" s="17" t="str">
        <f t="shared" si="854"/>
        <v/>
      </c>
      <c r="BB848" s="17" t="str">
        <f t="shared" si="854"/>
        <v/>
      </c>
      <c r="BC848" s="17" t="str">
        <f t="shared" si="854"/>
        <v/>
      </c>
      <c r="BD848" s="17" t="str">
        <f t="shared" si="854"/>
        <v/>
      </c>
      <c r="BE848" s="17" t="str">
        <f t="shared" si="850"/>
        <v/>
      </c>
      <c r="BF848" s="17" t="str">
        <f t="shared" si="850"/>
        <v/>
      </c>
      <c r="BG848" s="17" t="e">
        <f t="shared" si="850"/>
        <v>#REF!</v>
      </c>
      <c r="BH848" s="17" t="str">
        <f t="shared" si="850"/>
        <v/>
      </c>
      <c r="BI848" s="17" t="str">
        <f t="shared" si="850"/>
        <v/>
      </c>
    </row>
    <row r="849" spans="1:61" s="13" customFormat="1" ht="23.25" customHeight="1" x14ac:dyDescent="0.2">
      <c r="A849" s="1">
        <f ca="1">IF(COUNTIF($D849:$L849," ")=10,"",IF(VLOOKUP(MAX($A$1:A848),$A$1:C848,3,FALSE)=0,"",MAX($A$1:A848)+1))</f>
        <v>849</v>
      </c>
      <c r="B849" s="13" t="str">
        <f>$B847</f>
        <v/>
      </c>
      <c r="C849" s="2" t="str">
        <f>IF($B849="","",$R$3)</f>
        <v/>
      </c>
      <c r="D849" s="14" t="str">
        <f t="shared" ref="D849:K849" si="855">IF($B849&gt;"",IF(ISERROR(SEARCH($B849,S$3))," ",MID(S$3,FIND("%курс ",S$3,FIND($B849,S$3))+6,7)&amp;"
("&amp;MID(S$3,FIND("ауд.",S$3,FIND($B849,S$3))+4,FIND("№",S$3,FIND("ауд.",S$3,FIND($B849,S$3)))-(FIND("ауд.",S$3,FIND($B849,S$3))+4))&amp;")"),"")</f>
        <v/>
      </c>
      <c r="E849" s="14" t="str">
        <f t="shared" si="855"/>
        <v/>
      </c>
      <c r="F849" s="14" t="str">
        <f t="shared" si="855"/>
        <v/>
      </c>
      <c r="G849" s="14" t="str">
        <f t="shared" si="855"/>
        <v/>
      </c>
      <c r="H849" s="14" t="str">
        <f t="shared" si="855"/>
        <v/>
      </c>
      <c r="I849" s="14" t="str">
        <f t="shared" si="855"/>
        <v/>
      </c>
      <c r="J849" s="14" t="str">
        <f t="shared" si="855"/>
        <v/>
      </c>
      <c r="K849" s="14" t="str">
        <f t="shared" si="855"/>
        <v/>
      </c>
      <c r="L849" s="14"/>
      <c r="O849" s="16"/>
      <c r="P849" s="16"/>
      <c r="R849" s="30"/>
      <c r="S849" s="30"/>
      <c r="T849" s="30"/>
      <c r="U849" s="30"/>
      <c r="V849" s="30"/>
      <c r="W849" s="30"/>
      <c r="X849" s="30"/>
      <c r="Y849" s="30"/>
      <c r="Z849" s="30"/>
      <c r="AA849" s="30"/>
      <c r="AB849" s="30"/>
      <c r="AD849" s="31" t="str">
        <f t="shared" si="852"/>
        <v/>
      </c>
      <c r="AE849" s="31" t="str">
        <f t="shared" si="852"/>
        <v/>
      </c>
      <c r="AF849" s="31" t="str">
        <f t="shared" si="852"/>
        <v/>
      </c>
      <c r="AG849" s="31" t="str">
        <f t="shared" si="852"/>
        <v/>
      </c>
      <c r="AH849" s="31" t="str">
        <f t="shared" si="852"/>
        <v/>
      </c>
      <c r="AI849" s="31" t="str">
        <f t="shared" si="852"/>
        <v/>
      </c>
      <c r="AJ849" s="31" t="str">
        <f t="shared" si="852"/>
        <v/>
      </c>
      <c r="AK849" s="31" t="e">
        <f>IF(#REF!=" ","",IF(#REF!="","",CONCATENATE($C849," ",#REF!," ",MID(#REF!,10,5))))</f>
        <v>#REF!</v>
      </c>
      <c r="AL849" s="31" t="str">
        <f t="shared" si="839"/>
        <v/>
      </c>
      <c r="AM849" s="31" t="str">
        <f t="shared" si="839"/>
        <v/>
      </c>
      <c r="AN849" s="32" t="e">
        <f t="shared" si="837"/>
        <v>#VALUE!</v>
      </c>
      <c r="AO849" s="32" t="str">
        <f t="shared" si="853"/>
        <v/>
      </c>
      <c r="AP849" s="32" t="str">
        <f t="shared" si="853"/>
        <v/>
      </c>
      <c r="AQ849" s="32" t="str">
        <f t="shared" si="853"/>
        <v/>
      </c>
      <c r="AR849" s="32" t="str">
        <f t="shared" si="853"/>
        <v/>
      </c>
      <c r="AS849" s="32" t="str">
        <f t="shared" si="853"/>
        <v/>
      </c>
      <c r="AT849" s="32" t="str">
        <f t="shared" si="849"/>
        <v/>
      </c>
      <c r="AU849" s="32" t="str">
        <f t="shared" si="849"/>
        <v/>
      </c>
      <c r="AV849" s="32" t="e">
        <f t="shared" si="849"/>
        <v>#REF!</v>
      </c>
      <c r="AW849" s="32" t="str">
        <f t="shared" si="849"/>
        <v/>
      </c>
      <c r="AX849" s="32" t="str">
        <f t="shared" si="849"/>
        <v/>
      </c>
      <c r="AZ849" s="17" t="str">
        <f t="shared" si="854"/>
        <v/>
      </c>
      <c r="BA849" s="17" t="str">
        <f t="shared" si="854"/>
        <v/>
      </c>
      <c r="BB849" s="17" t="str">
        <f t="shared" si="854"/>
        <v/>
      </c>
      <c r="BC849" s="17" t="str">
        <f t="shared" si="854"/>
        <v/>
      </c>
      <c r="BD849" s="17" t="str">
        <f t="shared" si="854"/>
        <v/>
      </c>
      <c r="BE849" s="17" t="str">
        <f t="shared" si="850"/>
        <v/>
      </c>
      <c r="BF849" s="17" t="str">
        <f t="shared" si="850"/>
        <v/>
      </c>
      <c r="BG849" s="17" t="e">
        <f t="shared" si="850"/>
        <v>#REF!</v>
      </c>
      <c r="BH849" s="17" t="str">
        <f t="shared" si="850"/>
        <v/>
      </c>
      <c r="BI849" s="17" t="str">
        <f t="shared" si="850"/>
        <v/>
      </c>
    </row>
    <row r="850" spans="1:61" s="13" customFormat="1" ht="23.25" customHeight="1" x14ac:dyDescent="0.2">
      <c r="A850" s="1">
        <f ca="1">IF(COUNTIF($D850:$L850," ")=10,"",IF(VLOOKUP(MAX($A$1:A849),$A$1:C849,3,FALSE)=0,"",MAX($A$1:A849)+1))</f>
        <v>850</v>
      </c>
      <c r="B850" s="13" t="str">
        <f>$B847</f>
        <v/>
      </c>
      <c r="C850" s="2" t="str">
        <f>IF($B850="","",$R$4)</f>
        <v/>
      </c>
      <c r="D850" s="14" t="str">
        <f t="shared" ref="D850:K850" si="856">IF($B850&gt;"",IF(ISERROR(SEARCH($B850,S$4))," ",MID(S$4,FIND("%курс ",S$4,FIND($B850,S$4))+6,7)&amp;"
("&amp;MID(S$4,FIND("ауд.",S$4,FIND($B850,S$4))+4,FIND("№",S$4,FIND("ауд.",S$4,FIND($B850,S$4)))-(FIND("ауд.",S$4,FIND($B850,S$4))+4))&amp;")"),"")</f>
        <v/>
      </c>
      <c r="E850" s="14" t="str">
        <f t="shared" si="856"/>
        <v/>
      </c>
      <c r="F850" s="14" t="str">
        <f t="shared" si="856"/>
        <v/>
      </c>
      <c r="G850" s="14" t="str">
        <f t="shared" si="856"/>
        <v/>
      </c>
      <c r="H850" s="14" t="str">
        <f t="shared" si="856"/>
        <v/>
      </c>
      <c r="I850" s="14" t="str">
        <f t="shared" si="856"/>
        <v/>
      </c>
      <c r="J850" s="14" t="str">
        <f t="shared" si="856"/>
        <v/>
      </c>
      <c r="K850" s="14" t="str">
        <f t="shared" si="856"/>
        <v/>
      </c>
      <c r="L850" s="14"/>
      <c r="O850" s="16"/>
      <c r="P850" s="16"/>
      <c r="R850" s="30"/>
      <c r="S850" s="30"/>
      <c r="T850" s="30"/>
      <c r="U850" s="30"/>
      <c r="V850" s="30"/>
      <c r="W850" s="30"/>
      <c r="X850" s="30"/>
      <c r="Y850" s="30"/>
      <c r="Z850" s="30"/>
      <c r="AA850" s="30"/>
      <c r="AB850" s="30"/>
      <c r="AD850" s="31" t="str">
        <f t="shared" si="852"/>
        <v/>
      </c>
      <c r="AE850" s="31" t="str">
        <f t="shared" si="852"/>
        <v/>
      </c>
      <c r="AF850" s="31" t="str">
        <f t="shared" si="852"/>
        <v/>
      </c>
      <c r="AG850" s="31" t="str">
        <f t="shared" si="852"/>
        <v/>
      </c>
      <c r="AH850" s="31" t="str">
        <f t="shared" si="852"/>
        <v/>
      </c>
      <c r="AI850" s="31" t="str">
        <f t="shared" si="852"/>
        <v/>
      </c>
      <c r="AJ850" s="31" t="str">
        <f t="shared" si="852"/>
        <v/>
      </c>
      <c r="AK850" s="31" t="e">
        <f>IF(#REF!=" ","",IF(#REF!="","",CONCATENATE($C850," ",#REF!," ",MID(#REF!,10,5))))</f>
        <v>#REF!</v>
      </c>
      <c r="AL850" s="31" t="str">
        <f t="shared" si="839"/>
        <v/>
      </c>
      <c r="AM850" s="31" t="str">
        <f t="shared" si="839"/>
        <v/>
      </c>
      <c r="AN850" s="32" t="e">
        <f t="shared" si="837"/>
        <v>#VALUE!</v>
      </c>
      <c r="AO850" s="32" t="str">
        <f t="shared" si="853"/>
        <v/>
      </c>
      <c r="AP850" s="32" t="str">
        <f t="shared" si="853"/>
        <v/>
      </c>
      <c r="AQ850" s="32" t="str">
        <f t="shared" si="853"/>
        <v/>
      </c>
      <c r="AR850" s="32" t="str">
        <f t="shared" si="853"/>
        <v/>
      </c>
      <c r="AS850" s="32" t="str">
        <f t="shared" si="853"/>
        <v/>
      </c>
      <c r="AT850" s="32" t="str">
        <f t="shared" si="849"/>
        <v/>
      </c>
      <c r="AU850" s="32" t="str">
        <f t="shared" si="849"/>
        <v/>
      </c>
      <c r="AV850" s="32" t="e">
        <f t="shared" si="849"/>
        <v>#REF!</v>
      </c>
      <c r="AW850" s="32" t="str">
        <f t="shared" si="849"/>
        <v/>
      </c>
      <c r="AX850" s="32" t="str">
        <f t="shared" si="849"/>
        <v/>
      </c>
      <c r="AZ850" s="17" t="str">
        <f t="shared" si="854"/>
        <v/>
      </c>
      <c r="BA850" s="17" t="str">
        <f t="shared" si="854"/>
        <v/>
      </c>
      <c r="BB850" s="17" t="str">
        <f t="shared" si="854"/>
        <v/>
      </c>
      <c r="BC850" s="17" t="str">
        <f t="shared" si="854"/>
        <v/>
      </c>
      <c r="BD850" s="17" t="str">
        <f t="shared" si="854"/>
        <v/>
      </c>
      <c r="BE850" s="17" t="str">
        <f t="shared" si="850"/>
        <v/>
      </c>
      <c r="BF850" s="17" t="str">
        <f t="shared" si="850"/>
        <v/>
      </c>
      <c r="BG850" s="17" t="e">
        <f t="shared" si="850"/>
        <v>#REF!</v>
      </c>
      <c r="BH850" s="17" t="str">
        <f t="shared" si="850"/>
        <v/>
      </c>
      <c r="BI850" s="17" t="str">
        <f t="shared" si="850"/>
        <v/>
      </c>
    </row>
    <row r="851" spans="1:61" s="13" customFormat="1" ht="23.25" customHeight="1" x14ac:dyDescent="0.2">
      <c r="A851" s="1">
        <f ca="1">IF(COUNTIF($D851:$L851," ")=10,"",IF(VLOOKUP(MAX($A$1:A850),$A$1:C850,3,FALSE)=0,"",MAX($A$1:A850)+1))</f>
        <v>851</v>
      </c>
      <c r="B851" s="13" t="str">
        <f>$B847</f>
        <v/>
      </c>
      <c r="C851" s="2" t="str">
        <f>IF($B851="","",$R$5)</f>
        <v/>
      </c>
      <c r="D851" s="23" t="str">
        <f t="shared" ref="D851:K851" si="857">IF($B851&gt;"",IF(ISERROR(SEARCH($B851,S$5))," ",MID(S$5,FIND("%курс ",S$5,FIND($B851,S$5))+6,7)&amp;"
("&amp;MID(S$5,FIND("ауд.",S$5,FIND($B851,S$5))+4,FIND("№",S$5,FIND("ауд.",S$5,FIND($B851,S$5)))-(FIND("ауд.",S$5,FIND($B851,S$5))+4))&amp;")"),"")</f>
        <v/>
      </c>
      <c r="E851" s="23" t="str">
        <f t="shared" si="857"/>
        <v/>
      </c>
      <c r="F851" s="23" t="str">
        <f t="shared" si="857"/>
        <v/>
      </c>
      <c r="G851" s="23" t="str">
        <f t="shared" si="857"/>
        <v/>
      </c>
      <c r="H851" s="23" t="str">
        <f t="shared" si="857"/>
        <v/>
      </c>
      <c r="I851" s="23" t="str">
        <f t="shared" si="857"/>
        <v/>
      </c>
      <c r="J851" s="23" t="str">
        <f t="shared" si="857"/>
        <v/>
      </c>
      <c r="K851" s="23" t="str">
        <f t="shared" si="857"/>
        <v/>
      </c>
      <c r="L851" s="23"/>
      <c r="O851" s="16"/>
      <c r="P851" s="16"/>
      <c r="R851" s="30"/>
      <c r="S851" s="30"/>
      <c r="T851" s="30"/>
      <c r="U851" s="30"/>
      <c r="V851" s="30"/>
      <c r="W851" s="30"/>
      <c r="X851" s="30"/>
      <c r="Y851" s="30"/>
      <c r="Z851" s="30"/>
      <c r="AA851" s="30"/>
      <c r="AB851" s="30"/>
      <c r="AD851" s="31" t="str">
        <f t="shared" si="852"/>
        <v/>
      </c>
      <c r="AE851" s="31" t="str">
        <f t="shared" si="852"/>
        <v/>
      </c>
      <c r="AF851" s="31" t="str">
        <f t="shared" si="852"/>
        <v/>
      </c>
      <c r="AG851" s="31" t="str">
        <f t="shared" si="852"/>
        <v/>
      </c>
      <c r="AH851" s="31" t="str">
        <f t="shared" si="852"/>
        <v/>
      </c>
      <c r="AI851" s="31" t="str">
        <f t="shared" si="852"/>
        <v/>
      </c>
      <c r="AJ851" s="31" t="str">
        <f t="shared" si="852"/>
        <v/>
      </c>
      <c r="AK851" s="31" t="e">
        <f>IF(#REF!=" ","",IF(#REF!="","",CONCATENATE($C851," ",#REF!," ",MID(#REF!,10,5))))</f>
        <v>#REF!</v>
      </c>
      <c r="AL851" s="31" t="str">
        <f t="shared" si="839"/>
        <v/>
      </c>
      <c r="AM851" s="31" t="str">
        <f t="shared" si="839"/>
        <v/>
      </c>
      <c r="AN851" s="32" t="e">
        <f t="shared" si="837"/>
        <v>#VALUE!</v>
      </c>
      <c r="AO851" s="32" t="str">
        <f t="shared" si="853"/>
        <v/>
      </c>
      <c r="AP851" s="32" t="str">
        <f t="shared" si="853"/>
        <v/>
      </c>
      <c r="AQ851" s="32" t="str">
        <f t="shared" si="853"/>
        <v/>
      </c>
      <c r="AR851" s="32" t="str">
        <f t="shared" si="853"/>
        <v/>
      </c>
      <c r="AS851" s="32" t="str">
        <f t="shared" si="853"/>
        <v/>
      </c>
      <c r="AT851" s="32" t="str">
        <f t="shared" si="849"/>
        <v/>
      </c>
      <c r="AU851" s="32" t="str">
        <f t="shared" si="849"/>
        <v/>
      </c>
      <c r="AV851" s="32" t="e">
        <f t="shared" si="849"/>
        <v>#REF!</v>
      </c>
      <c r="AW851" s="32" t="str">
        <f t="shared" si="849"/>
        <v/>
      </c>
      <c r="AX851" s="32" t="str">
        <f t="shared" si="849"/>
        <v/>
      </c>
      <c r="AZ851" s="17" t="str">
        <f t="shared" si="854"/>
        <v/>
      </c>
      <c r="BA851" s="17" t="str">
        <f t="shared" si="854"/>
        <v/>
      </c>
      <c r="BB851" s="17" t="str">
        <f t="shared" si="854"/>
        <v/>
      </c>
      <c r="BC851" s="17" t="str">
        <f t="shared" si="854"/>
        <v/>
      </c>
      <c r="BD851" s="17" t="str">
        <f t="shared" si="854"/>
        <v/>
      </c>
      <c r="BE851" s="17" t="str">
        <f t="shared" si="850"/>
        <v/>
      </c>
      <c r="BF851" s="17" t="str">
        <f t="shared" si="850"/>
        <v/>
      </c>
      <c r="BG851" s="17" t="e">
        <f t="shared" si="850"/>
        <v>#REF!</v>
      </c>
      <c r="BH851" s="17" t="str">
        <f t="shared" si="850"/>
        <v/>
      </c>
      <c r="BI851" s="17" t="str">
        <f t="shared" si="850"/>
        <v/>
      </c>
    </row>
    <row r="852" spans="1:61" s="13" customFormat="1" ht="23.25" customHeight="1" x14ac:dyDescent="0.2">
      <c r="A852" s="1">
        <f ca="1">IF(COUNTIF($D852:$L852," ")=10,"",IF(VLOOKUP(MAX($A$1:A851),$A$1:C851,3,FALSE)=0,"",MAX($A$1:A851)+1))</f>
        <v>852</v>
      </c>
      <c r="B852" s="13" t="str">
        <f>$B847</f>
        <v/>
      </c>
      <c r="C852" s="2" t="str">
        <f>IF($B852="","",$R$6)</f>
        <v/>
      </c>
      <c r="D852" s="23" t="str">
        <f t="shared" ref="D852:K852" si="858">IF($B852&gt;"",IF(ISERROR(SEARCH($B852,S$6))," ",MID(S$6,FIND("%курс ",S$6,FIND($B852,S$6))+6,7)&amp;"
("&amp;MID(S$6,FIND("ауд.",S$6,FIND($B852,S$6))+4,FIND("№",S$6,FIND("ауд.",S$6,FIND($B852,S$6)))-(FIND("ауд.",S$6,FIND($B852,S$6))+4))&amp;")"),"")</f>
        <v/>
      </c>
      <c r="E852" s="23" t="str">
        <f t="shared" si="858"/>
        <v/>
      </c>
      <c r="F852" s="23" t="str">
        <f t="shared" si="858"/>
        <v/>
      </c>
      <c r="G852" s="23" t="str">
        <f t="shared" si="858"/>
        <v/>
      </c>
      <c r="H852" s="23" t="str">
        <f t="shared" si="858"/>
        <v/>
      </c>
      <c r="I852" s="23" t="str">
        <f t="shared" si="858"/>
        <v/>
      </c>
      <c r="J852" s="23" t="str">
        <f t="shared" si="858"/>
        <v/>
      </c>
      <c r="K852" s="23" t="str">
        <f t="shared" si="858"/>
        <v/>
      </c>
      <c r="L852" s="23"/>
      <c r="O852" s="16"/>
      <c r="P852" s="16"/>
      <c r="R852" s="30"/>
      <c r="S852" s="30"/>
      <c r="T852" s="30"/>
      <c r="U852" s="30"/>
      <c r="V852" s="30"/>
      <c r="W852" s="30"/>
      <c r="X852" s="30"/>
      <c r="Y852" s="30"/>
      <c r="Z852" s="30"/>
      <c r="AA852" s="30"/>
      <c r="AB852" s="30"/>
      <c r="AD852" s="31" t="str">
        <f t="shared" si="852"/>
        <v/>
      </c>
      <c r="AE852" s="31" t="str">
        <f t="shared" si="852"/>
        <v/>
      </c>
      <c r="AF852" s="31" t="str">
        <f t="shared" si="852"/>
        <v/>
      </c>
      <c r="AG852" s="31" t="str">
        <f t="shared" si="852"/>
        <v/>
      </c>
      <c r="AH852" s="31" t="str">
        <f t="shared" si="852"/>
        <v/>
      </c>
      <c r="AI852" s="31" t="str">
        <f t="shared" si="852"/>
        <v/>
      </c>
      <c r="AJ852" s="31" t="str">
        <f t="shared" si="852"/>
        <v/>
      </c>
      <c r="AK852" s="31" t="e">
        <f>IF(#REF!=" ","",IF(#REF!="","",CONCATENATE($C852," ",#REF!," ",MID(#REF!,10,5))))</f>
        <v>#REF!</v>
      </c>
      <c r="AL852" s="31" t="str">
        <f t="shared" si="839"/>
        <v/>
      </c>
      <c r="AM852" s="31" t="str">
        <f t="shared" si="839"/>
        <v/>
      </c>
      <c r="AN852" s="32" t="e">
        <f t="shared" si="837"/>
        <v>#VALUE!</v>
      </c>
      <c r="AO852" s="32" t="str">
        <f t="shared" si="853"/>
        <v/>
      </c>
      <c r="AP852" s="32" t="str">
        <f t="shared" si="853"/>
        <v/>
      </c>
      <c r="AQ852" s="32" t="str">
        <f t="shared" si="853"/>
        <v/>
      </c>
      <c r="AR852" s="32" t="str">
        <f t="shared" si="853"/>
        <v/>
      </c>
      <c r="AS852" s="32" t="str">
        <f t="shared" si="853"/>
        <v/>
      </c>
      <c r="AT852" s="32" t="str">
        <f t="shared" si="849"/>
        <v/>
      </c>
      <c r="AU852" s="32" t="str">
        <f t="shared" si="849"/>
        <v/>
      </c>
      <c r="AV852" s="32" t="e">
        <f t="shared" si="849"/>
        <v>#REF!</v>
      </c>
      <c r="AW852" s="32" t="str">
        <f t="shared" si="849"/>
        <v/>
      </c>
      <c r="AX852" s="32" t="str">
        <f t="shared" si="849"/>
        <v/>
      </c>
      <c r="AZ852" s="17" t="str">
        <f t="shared" si="854"/>
        <v/>
      </c>
      <c r="BA852" s="17" t="str">
        <f t="shared" si="854"/>
        <v/>
      </c>
      <c r="BB852" s="17" t="str">
        <f t="shared" si="854"/>
        <v/>
      </c>
      <c r="BC852" s="17" t="str">
        <f t="shared" si="854"/>
        <v/>
      </c>
      <c r="BD852" s="17" t="str">
        <f t="shared" si="854"/>
        <v/>
      </c>
      <c r="BE852" s="17" t="str">
        <f t="shared" si="850"/>
        <v/>
      </c>
      <c r="BF852" s="17" t="str">
        <f t="shared" si="850"/>
        <v/>
      </c>
      <c r="BG852" s="17" t="e">
        <f t="shared" si="850"/>
        <v>#REF!</v>
      </c>
      <c r="BH852" s="17" t="str">
        <f t="shared" si="850"/>
        <v/>
      </c>
      <c r="BI852" s="17" t="str">
        <f t="shared" si="850"/>
        <v/>
      </c>
    </row>
    <row r="853" spans="1:61" s="13" customFormat="1" ht="23.25" customHeight="1" x14ac:dyDescent="0.2">
      <c r="A853" s="1">
        <f ca="1">IF(COUNTIF($D853:$L853," ")=10,"",IF(VLOOKUP(MAX($A$1:A852),$A$1:C852,3,FALSE)=0,"",MAX($A$1:A852)+1))</f>
        <v>853</v>
      </c>
      <c r="B853" s="13" t="str">
        <f>$B847</f>
        <v/>
      </c>
      <c r="C853" s="2" t="str">
        <f>IF($B853="","",$R$7)</f>
        <v/>
      </c>
      <c r="D853" s="23" t="str">
        <f t="shared" ref="D853:K853" si="859">IF($B853&gt;"",IF(ISERROR(SEARCH($B853,S$7))," ",MID(S$7,FIND("%курс ",S$7,FIND($B853,S$7))+6,7)&amp;"
("&amp;MID(S$7,FIND("ауд.",S$7,FIND($B853,S$7))+4,FIND("№",S$7,FIND("ауд.",S$7,FIND($B853,S$7)))-(FIND("ауд.",S$7,FIND($B853,S$7))+4))&amp;")"),"")</f>
        <v/>
      </c>
      <c r="E853" s="23" t="str">
        <f t="shared" si="859"/>
        <v/>
      </c>
      <c r="F853" s="23" t="str">
        <f t="shared" si="859"/>
        <v/>
      </c>
      <c r="G853" s="23" t="str">
        <f t="shared" si="859"/>
        <v/>
      </c>
      <c r="H853" s="23" t="str">
        <f t="shared" si="859"/>
        <v/>
      </c>
      <c r="I853" s="23" t="str">
        <f t="shared" si="859"/>
        <v/>
      </c>
      <c r="J853" s="23" t="str">
        <f t="shared" si="859"/>
        <v/>
      </c>
      <c r="K853" s="23" t="str">
        <f t="shared" si="859"/>
        <v/>
      </c>
      <c r="L853" s="23"/>
      <c r="O853" s="16"/>
      <c r="P853" s="16"/>
      <c r="R853" s="30"/>
      <c r="S853" s="30"/>
      <c r="T853" s="30"/>
      <c r="U853" s="30"/>
      <c r="V853" s="30"/>
      <c r="W853" s="30"/>
      <c r="X853" s="30"/>
      <c r="Y853" s="30"/>
      <c r="Z853" s="30"/>
      <c r="AA853" s="30"/>
      <c r="AB853" s="30"/>
      <c r="AD853" s="31" t="str">
        <f t="shared" si="852"/>
        <v/>
      </c>
      <c r="AE853" s="31" t="str">
        <f t="shared" si="852"/>
        <v/>
      </c>
      <c r="AF853" s="31" t="str">
        <f t="shared" si="852"/>
        <v/>
      </c>
      <c r="AG853" s="31" t="str">
        <f t="shared" si="852"/>
        <v/>
      </c>
      <c r="AH853" s="31" t="str">
        <f t="shared" si="852"/>
        <v/>
      </c>
      <c r="AI853" s="31" t="str">
        <f t="shared" si="852"/>
        <v/>
      </c>
      <c r="AJ853" s="31" t="str">
        <f t="shared" si="852"/>
        <v/>
      </c>
      <c r="AK853" s="31" t="e">
        <f>IF(#REF!=" ","",IF(#REF!="","",CONCATENATE($C853," ",#REF!," ",MID(#REF!,10,5))))</f>
        <v>#REF!</v>
      </c>
      <c r="AL853" s="31" t="str">
        <f t="shared" si="839"/>
        <v/>
      </c>
      <c r="AM853" s="31" t="str">
        <f t="shared" si="839"/>
        <v/>
      </c>
      <c r="AN853" s="32" t="e">
        <f t="shared" si="837"/>
        <v>#VALUE!</v>
      </c>
      <c r="AO853" s="32" t="str">
        <f t="shared" si="853"/>
        <v/>
      </c>
      <c r="AP853" s="32" t="str">
        <f t="shared" si="853"/>
        <v/>
      </c>
      <c r="AQ853" s="32" t="str">
        <f t="shared" si="853"/>
        <v/>
      </c>
      <c r="AR853" s="32" t="str">
        <f t="shared" si="853"/>
        <v/>
      </c>
      <c r="AS853" s="32" t="str">
        <f t="shared" si="853"/>
        <v/>
      </c>
      <c r="AT853" s="32" t="str">
        <f t="shared" si="849"/>
        <v/>
      </c>
      <c r="AU853" s="32" t="str">
        <f t="shared" si="849"/>
        <v/>
      </c>
      <c r="AV853" s="32" t="e">
        <f t="shared" si="849"/>
        <v>#REF!</v>
      </c>
      <c r="AW853" s="32" t="str">
        <f t="shared" si="849"/>
        <v/>
      </c>
      <c r="AX853" s="32" t="str">
        <f t="shared" si="849"/>
        <v/>
      </c>
      <c r="AZ853" s="17" t="str">
        <f t="shared" si="854"/>
        <v/>
      </c>
      <c r="BA853" s="17" t="str">
        <f t="shared" si="854"/>
        <v/>
      </c>
      <c r="BB853" s="17" t="str">
        <f t="shared" si="854"/>
        <v/>
      </c>
      <c r="BC853" s="17" t="str">
        <f t="shared" si="854"/>
        <v/>
      </c>
      <c r="BD853" s="17" t="str">
        <f t="shared" si="854"/>
        <v/>
      </c>
      <c r="BE853" s="17" t="str">
        <f t="shared" si="850"/>
        <v/>
      </c>
      <c r="BF853" s="17" t="str">
        <f t="shared" si="850"/>
        <v/>
      </c>
      <c r="BG853" s="17" t="e">
        <f t="shared" si="850"/>
        <v>#REF!</v>
      </c>
      <c r="BH853" s="17" t="str">
        <f t="shared" si="850"/>
        <v/>
      </c>
      <c r="BI853" s="17" t="str">
        <f t="shared" si="850"/>
        <v/>
      </c>
    </row>
    <row r="854" spans="1:61" s="13" customFormat="1" ht="23.25" customHeight="1" x14ac:dyDescent="0.2">
      <c r="A854" s="1">
        <f ca="1">IF(COUNTIF($D854:$L854," ")=10,"",IF(VLOOKUP(MAX($A$1:A853),$A$1:C853,3,FALSE)=0,"",MAX($A$1:A853)+1))</f>
        <v>854</v>
      </c>
      <c r="B854" s="13" t="str">
        <f>$B847</f>
        <v/>
      </c>
      <c r="C854" s="2" t="str">
        <f>IF($B854="","",$R$8)</f>
        <v/>
      </c>
      <c r="D854" s="23" t="str">
        <f t="shared" ref="D854:K854" si="860">IF($B854&gt;"",IF(ISERROR(SEARCH($B854,S$8))," ",MID(S$8,FIND("%курс ",S$8,FIND($B854,S$8))+6,7)&amp;"
("&amp;MID(S$8,FIND("ауд.",S$8,FIND($B854,S$8))+4,FIND("№",S$8,FIND("ауд.",S$8,FIND($B854,S$8)))-(FIND("ауд.",S$8,FIND($B854,S$8))+4))&amp;")"),"")</f>
        <v/>
      </c>
      <c r="E854" s="23" t="str">
        <f t="shared" si="860"/>
        <v/>
      </c>
      <c r="F854" s="23" t="str">
        <f t="shared" si="860"/>
        <v/>
      </c>
      <c r="G854" s="23" t="str">
        <f t="shared" si="860"/>
        <v/>
      </c>
      <c r="H854" s="23" t="str">
        <f t="shared" si="860"/>
        <v/>
      </c>
      <c r="I854" s="23" t="str">
        <f t="shared" si="860"/>
        <v/>
      </c>
      <c r="J854" s="23" t="str">
        <f t="shared" si="860"/>
        <v/>
      </c>
      <c r="K854" s="23" t="str">
        <f t="shared" si="860"/>
        <v/>
      </c>
      <c r="L854" s="23"/>
      <c r="O854" s="16"/>
      <c r="P854" s="16"/>
      <c r="R854" s="30"/>
      <c r="S854" s="30"/>
      <c r="T854" s="30"/>
      <c r="U854" s="30"/>
      <c r="V854" s="30"/>
      <c r="W854" s="30"/>
      <c r="X854" s="30"/>
      <c r="Y854" s="30"/>
      <c r="Z854" s="30"/>
      <c r="AA854" s="30"/>
      <c r="AB854" s="30"/>
      <c r="AD854" s="31" t="str">
        <f t="shared" si="852"/>
        <v/>
      </c>
      <c r="AE854" s="31" t="str">
        <f t="shared" si="852"/>
        <v/>
      </c>
      <c r="AF854" s="31" t="str">
        <f t="shared" si="852"/>
        <v/>
      </c>
      <c r="AG854" s="31" t="str">
        <f t="shared" si="852"/>
        <v/>
      </c>
      <c r="AH854" s="31" t="str">
        <f t="shared" si="852"/>
        <v/>
      </c>
      <c r="AI854" s="31" t="str">
        <f t="shared" si="852"/>
        <v/>
      </c>
      <c r="AJ854" s="31" t="str">
        <f t="shared" si="852"/>
        <v/>
      </c>
      <c r="AK854" s="31" t="e">
        <f>IF(#REF!=" ","",IF(#REF!="","",CONCATENATE($C854," ",#REF!," ",MID(#REF!,10,5))))</f>
        <v>#REF!</v>
      </c>
      <c r="AL854" s="31" t="str">
        <f t="shared" si="839"/>
        <v/>
      </c>
      <c r="AM854" s="31" t="str">
        <f t="shared" si="839"/>
        <v/>
      </c>
      <c r="AN854" s="32" t="e">
        <f t="shared" si="837"/>
        <v>#VALUE!</v>
      </c>
      <c r="AO854" s="32" t="str">
        <f t="shared" si="853"/>
        <v/>
      </c>
      <c r="AP854" s="32" t="str">
        <f t="shared" si="853"/>
        <v/>
      </c>
      <c r="AQ854" s="32" t="str">
        <f t="shared" si="853"/>
        <v/>
      </c>
      <c r="AR854" s="32" t="str">
        <f t="shared" si="853"/>
        <v/>
      </c>
      <c r="AS854" s="32" t="str">
        <f t="shared" si="853"/>
        <v/>
      </c>
      <c r="AT854" s="32" t="str">
        <f t="shared" si="849"/>
        <v/>
      </c>
      <c r="AU854" s="32" t="str">
        <f t="shared" si="849"/>
        <v/>
      </c>
      <c r="AV854" s="32" t="e">
        <f t="shared" si="849"/>
        <v>#REF!</v>
      </c>
      <c r="AW854" s="32" t="str">
        <f t="shared" si="849"/>
        <v/>
      </c>
      <c r="AX854" s="32" t="str">
        <f t="shared" si="849"/>
        <v/>
      </c>
      <c r="AZ854" s="17" t="str">
        <f t="shared" si="854"/>
        <v/>
      </c>
      <c r="BA854" s="17" t="str">
        <f t="shared" si="854"/>
        <v/>
      </c>
      <c r="BB854" s="17" t="str">
        <f t="shared" si="854"/>
        <v/>
      </c>
      <c r="BC854" s="17" t="str">
        <f t="shared" si="854"/>
        <v/>
      </c>
      <c r="BD854" s="17" t="str">
        <f t="shared" si="854"/>
        <v/>
      </c>
      <c r="BE854" s="17" t="str">
        <f t="shared" si="850"/>
        <v/>
      </c>
      <c r="BF854" s="17" t="str">
        <f t="shared" si="850"/>
        <v/>
      </c>
      <c r="BG854" s="17" t="e">
        <f t="shared" si="850"/>
        <v>#REF!</v>
      </c>
      <c r="BH854" s="17" t="str">
        <f t="shared" si="850"/>
        <v/>
      </c>
      <c r="BI854" s="17" t="str">
        <f t="shared" si="850"/>
        <v/>
      </c>
    </row>
    <row r="855" spans="1:61" s="13" customFormat="1" ht="23.25" customHeight="1" x14ac:dyDescent="0.2">
      <c r="A855" s="1">
        <f ca="1">IF(COUNTIF($D855:$L855," ")=10,"",IF(VLOOKUP(MAX($A$1:A854),$A$1:C854,3,FALSE)=0,"",MAX($A$1:A854)+1))</f>
        <v>855</v>
      </c>
      <c r="C855" s="2"/>
      <c r="D855" s="23"/>
      <c r="E855" s="23"/>
      <c r="F855" s="23"/>
      <c r="G855" s="23"/>
      <c r="H855" s="23"/>
      <c r="I855" s="23"/>
      <c r="J855" s="23"/>
      <c r="K855" s="23"/>
      <c r="L855" s="23"/>
      <c r="O855" s="16"/>
      <c r="P855" s="16"/>
      <c r="R855" s="30"/>
      <c r="S855" s="30"/>
      <c r="T855" s="30"/>
      <c r="U855" s="30"/>
      <c r="V855" s="30"/>
      <c r="W855" s="30"/>
      <c r="X855" s="30"/>
      <c r="Y855" s="30"/>
      <c r="Z855" s="30"/>
      <c r="AA855" s="30"/>
      <c r="AB855" s="30"/>
      <c r="AD855" s="31"/>
      <c r="AE855" s="31"/>
      <c r="AF855" s="31"/>
      <c r="AG855" s="31"/>
      <c r="AH855" s="31"/>
      <c r="AI855" s="31"/>
      <c r="AJ855" s="31"/>
      <c r="AK855" s="31"/>
      <c r="AL855" s="31"/>
      <c r="AM855" s="31"/>
      <c r="AN855" s="32" t="str">
        <f t="shared" si="837"/>
        <v/>
      </c>
      <c r="AO855" s="32" t="str">
        <f t="shared" si="853"/>
        <v/>
      </c>
      <c r="AP855" s="32" t="str">
        <f t="shared" si="853"/>
        <v/>
      </c>
      <c r="AQ855" s="32" t="str">
        <f t="shared" si="853"/>
        <v/>
      </c>
      <c r="AR855" s="32" t="str">
        <f t="shared" si="853"/>
        <v/>
      </c>
      <c r="AS855" s="32" t="str">
        <f t="shared" si="853"/>
        <v/>
      </c>
      <c r="AT855" s="32" t="str">
        <f t="shared" si="849"/>
        <v/>
      </c>
      <c r="AU855" s="32" t="str">
        <f t="shared" si="849"/>
        <v/>
      </c>
      <c r="AV855" s="32" t="str">
        <f t="shared" si="849"/>
        <v/>
      </c>
      <c r="AW855" s="32" t="str">
        <f t="shared" si="849"/>
        <v/>
      </c>
      <c r="AX855" s="32" t="str">
        <f t="shared" si="849"/>
        <v/>
      </c>
      <c r="AZ855" s="17" t="str">
        <f t="shared" si="854"/>
        <v/>
      </c>
      <c r="BA855" s="17" t="str">
        <f t="shared" si="854"/>
        <v/>
      </c>
      <c r="BB855" s="17" t="str">
        <f t="shared" si="854"/>
        <v/>
      </c>
      <c r="BC855" s="17" t="str">
        <f t="shared" si="854"/>
        <v/>
      </c>
      <c r="BD855" s="17" t="str">
        <f t="shared" si="854"/>
        <v/>
      </c>
      <c r="BE855" s="17" t="str">
        <f t="shared" si="850"/>
        <v/>
      </c>
      <c r="BF855" s="17" t="str">
        <f t="shared" si="850"/>
        <v/>
      </c>
      <c r="BG855" s="17" t="str">
        <f t="shared" si="850"/>
        <v/>
      </c>
      <c r="BH855" s="17" t="str">
        <f t="shared" si="850"/>
        <v/>
      </c>
      <c r="BI855" s="17" t="str">
        <f t="shared" si="850"/>
        <v/>
      </c>
    </row>
    <row r="856" spans="1:61" s="13" customFormat="1" ht="23.25" customHeight="1" x14ac:dyDescent="0.2">
      <c r="A856" s="1">
        <f ca="1">IF(COUNTIF($D857:$L863," ")=70,"",MAX($A$1:A855)+1)</f>
        <v>856</v>
      </c>
      <c r="B856" s="2" t="str">
        <f>IF($C856="","",$C856)</f>
        <v/>
      </c>
      <c r="C856" s="3" t="str">
        <f>IF(ISERROR(VLOOKUP((ROW()-1)/9+1,'[1]Преподавательский состав'!$A$2:$B$181,2,FALSE)),"",VLOOKUP((ROW()-1)/9+1,'[1]Преподавательский состав'!$A$2:$B$181,2,FALSE))</f>
        <v/>
      </c>
      <c r="D856" s="3" t="str">
        <f>IF($C856="","",T(" 8.00"))</f>
        <v/>
      </c>
      <c r="E856" s="3" t="str">
        <f>IF($C856="","",T(" 9.40"))</f>
        <v/>
      </c>
      <c r="F856" s="3" t="str">
        <f>IF($C856="","",T("11.50"))</f>
        <v/>
      </c>
      <c r="G856" s="3" t="str">
        <f>IF($C856="","",T(""))</f>
        <v/>
      </c>
      <c r="H856" s="3" t="str">
        <f>IF($C856="","",T("13.30"))</f>
        <v/>
      </c>
      <c r="I856" s="3" t="str">
        <f>IF($C856="","",T("15.10"))</f>
        <v/>
      </c>
      <c r="J856" s="3" t="str">
        <f>IF($C856="","",T("16.50"))</f>
        <v/>
      </c>
      <c r="K856" s="3" t="str">
        <f>IF($C856="","",T("16.50"))</f>
        <v/>
      </c>
      <c r="L856" s="3"/>
      <c r="O856" s="16"/>
      <c r="P856" s="16"/>
      <c r="R856" s="30"/>
      <c r="S856" s="30"/>
      <c r="T856" s="30"/>
      <c r="U856" s="30"/>
      <c r="V856" s="30"/>
      <c r="W856" s="30"/>
      <c r="X856" s="30"/>
      <c r="Y856" s="30"/>
      <c r="Z856" s="30"/>
      <c r="AA856" s="30"/>
      <c r="AB856" s="30"/>
      <c r="AD856" s="31"/>
      <c r="AE856" s="31"/>
      <c r="AF856" s="31"/>
      <c r="AG856" s="31"/>
      <c r="AH856" s="31"/>
      <c r="AI856" s="31"/>
      <c r="AJ856" s="31"/>
      <c r="AK856" s="31"/>
      <c r="AL856" s="31"/>
      <c r="AM856" s="31"/>
      <c r="AN856" s="32" t="str">
        <f t="shared" si="837"/>
        <v/>
      </c>
      <c r="AO856" s="32" t="str">
        <f t="shared" si="853"/>
        <v/>
      </c>
      <c r="AP856" s="32" t="str">
        <f t="shared" si="853"/>
        <v/>
      </c>
      <c r="AQ856" s="32" t="str">
        <f t="shared" si="853"/>
        <v/>
      </c>
      <c r="AR856" s="32" t="str">
        <f t="shared" si="853"/>
        <v/>
      </c>
      <c r="AS856" s="32" t="str">
        <f t="shared" si="853"/>
        <v/>
      </c>
      <c r="AT856" s="32" t="str">
        <f t="shared" si="849"/>
        <v/>
      </c>
      <c r="AU856" s="32" t="str">
        <f t="shared" si="849"/>
        <v/>
      </c>
      <c r="AV856" s="32" t="str">
        <f t="shared" si="849"/>
        <v/>
      </c>
      <c r="AW856" s="32" t="str">
        <f t="shared" si="849"/>
        <v/>
      </c>
      <c r="AX856" s="32" t="str">
        <f t="shared" si="849"/>
        <v/>
      </c>
      <c r="AZ856" s="17" t="str">
        <f t="shared" si="854"/>
        <v/>
      </c>
      <c r="BA856" s="17" t="str">
        <f t="shared" si="854"/>
        <v/>
      </c>
      <c r="BB856" s="17" t="str">
        <f t="shared" si="854"/>
        <v/>
      </c>
      <c r="BC856" s="17" t="str">
        <f t="shared" si="854"/>
        <v/>
      </c>
      <c r="BD856" s="17" t="str">
        <f t="shared" si="854"/>
        <v/>
      </c>
      <c r="BE856" s="17" t="str">
        <f t="shared" si="850"/>
        <v/>
      </c>
      <c r="BF856" s="17" t="str">
        <f t="shared" si="850"/>
        <v/>
      </c>
      <c r="BG856" s="17" t="str">
        <f t="shared" si="850"/>
        <v/>
      </c>
      <c r="BH856" s="17" t="str">
        <f t="shared" si="850"/>
        <v/>
      </c>
      <c r="BI856" s="17" t="str">
        <f t="shared" si="850"/>
        <v/>
      </c>
    </row>
    <row r="857" spans="1:61" s="13" customFormat="1" ht="23.25" customHeight="1" x14ac:dyDescent="0.2">
      <c r="A857" s="1">
        <f ca="1">IF(COUNTIF($D857:$L857," ")=10,"",IF(VLOOKUP(MAX($A$1:A856),$A$1:C856,3,FALSE)=0,"",MAX($A$1:A856)+1))</f>
        <v>857</v>
      </c>
      <c r="B857" s="13" t="str">
        <f>$B856</f>
        <v/>
      </c>
      <c r="C857" s="2" t="str">
        <f>IF($B857="","",$R$2)</f>
        <v/>
      </c>
      <c r="D857" s="14" t="str">
        <f t="shared" ref="D857:K857" si="861">IF($B857&gt;"",IF(ISERROR(SEARCH($B857,S$2))," ",MID(S$2,FIND("%курс ",S$2,FIND($B857,S$2))+6,7)&amp;"
("&amp;MID(S$2,FIND("ауд.",S$2,FIND($B857,S$2))+4,FIND("№",S$2,FIND("ауд.",S$2,FIND($B857,S$2)))-(FIND("ауд.",S$2,FIND($B857,S$2))+4))&amp;")"),"")</f>
        <v/>
      </c>
      <c r="E857" s="14" t="str">
        <f t="shared" si="861"/>
        <v/>
      </c>
      <c r="F857" s="14" t="str">
        <f t="shared" si="861"/>
        <v/>
      </c>
      <c r="G857" s="14" t="str">
        <f t="shared" si="861"/>
        <v/>
      </c>
      <c r="H857" s="14" t="str">
        <f t="shared" si="861"/>
        <v/>
      </c>
      <c r="I857" s="14" t="str">
        <f t="shared" si="861"/>
        <v/>
      </c>
      <c r="J857" s="14" t="str">
        <f t="shared" si="861"/>
        <v/>
      </c>
      <c r="K857" s="14" t="str">
        <f t="shared" si="861"/>
        <v/>
      </c>
      <c r="L857" s="14"/>
      <c r="O857" s="16"/>
      <c r="P857" s="16"/>
      <c r="R857" s="30"/>
      <c r="S857" s="30"/>
      <c r="T857" s="30"/>
      <c r="U857" s="30"/>
      <c r="V857" s="30"/>
      <c r="W857" s="30"/>
      <c r="X857" s="30"/>
      <c r="Y857" s="30"/>
      <c r="Z857" s="30"/>
      <c r="AA857" s="30"/>
      <c r="AB857" s="30"/>
      <c r="AD857" s="31" t="str">
        <f t="shared" ref="AD857:AJ863" si="862">IF(D857=" ","",IF(D857="","",CONCATENATE($C857," ",D$1," ",MID(D857,10,5))))</f>
        <v/>
      </c>
      <c r="AE857" s="31" t="str">
        <f t="shared" si="862"/>
        <v/>
      </c>
      <c r="AF857" s="31" t="str">
        <f t="shared" si="862"/>
        <v/>
      </c>
      <c r="AG857" s="31" t="str">
        <f t="shared" si="862"/>
        <v/>
      </c>
      <c r="AH857" s="31" t="str">
        <f t="shared" si="862"/>
        <v/>
      </c>
      <c r="AI857" s="31" t="str">
        <f t="shared" si="862"/>
        <v/>
      </c>
      <c r="AJ857" s="31" t="str">
        <f t="shared" si="862"/>
        <v/>
      </c>
      <c r="AK857" s="31" t="e">
        <f>IF(#REF!=" ","",IF(#REF!="","",CONCATENATE($C857," ",#REF!," ",MID(#REF!,10,5))))</f>
        <v>#REF!</v>
      </c>
      <c r="AL857" s="31" t="str">
        <f t="shared" si="839"/>
        <v/>
      </c>
      <c r="AM857" s="31" t="str">
        <f t="shared" si="839"/>
        <v/>
      </c>
      <c r="AN857" s="32" t="e">
        <f t="shared" si="837"/>
        <v>#VALUE!</v>
      </c>
      <c r="AO857" s="32" t="str">
        <f t="shared" si="853"/>
        <v/>
      </c>
      <c r="AP857" s="32" t="str">
        <f t="shared" si="853"/>
        <v/>
      </c>
      <c r="AQ857" s="32" t="str">
        <f t="shared" si="853"/>
        <v/>
      </c>
      <c r="AR857" s="32" t="str">
        <f t="shared" si="853"/>
        <v/>
      </c>
      <c r="AS857" s="32" t="str">
        <f t="shared" si="853"/>
        <v/>
      </c>
      <c r="AT857" s="32" t="str">
        <f t="shared" si="849"/>
        <v/>
      </c>
      <c r="AU857" s="32" t="str">
        <f t="shared" si="849"/>
        <v/>
      </c>
      <c r="AV857" s="32" t="e">
        <f t="shared" si="849"/>
        <v>#REF!</v>
      </c>
      <c r="AW857" s="32" t="str">
        <f t="shared" si="849"/>
        <v/>
      </c>
      <c r="AX857" s="32" t="str">
        <f t="shared" si="849"/>
        <v/>
      </c>
      <c r="AZ857" s="17" t="str">
        <f t="shared" si="854"/>
        <v/>
      </c>
      <c r="BA857" s="17" t="str">
        <f t="shared" si="854"/>
        <v/>
      </c>
      <c r="BB857" s="17" t="str">
        <f t="shared" si="854"/>
        <v/>
      </c>
      <c r="BC857" s="17" t="str">
        <f t="shared" si="854"/>
        <v/>
      </c>
      <c r="BD857" s="17" t="str">
        <f t="shared" si="854"/>
        <v/>
      </c>
      <c r="BE857" s="17" t="str">
        <f t="shared" si="850"/>
        <v/>
      </c>
      <c r="BF857" s="17" t="str">
        <f t="shared" si="850"/>
        <v/>
      </c>
      <c r="BG857" s="17" t="e">
        <f t="shared" si="850"/>
        <v>#REF!</v>
      </c>
      <c r="BH857" s="17" t="str">
        <f t="shared" si="850"/>
        <v/>
      </c>
      <c r="BI857" s="17" t="str">
        <f t="shared" si="850"/>
        <v/>
      </c>
    </row>
    <row r="858" spans="1:61" s="13" customFormat="1" ht="23.25" customHeight="1" x14ac:dyDescent="0.2">
      <c r="A858" s="1">
        <f ca="1">IF(COUNTIF($D858:$L858," ")=10,"",IF(VLOOKUP(MAX($A$1:A857),$A$1:C857,3,FALSE)=0,"",MAX($A$1:A857)+1))</f>
        <v>858</v>
      </c>
      <c r="B858" s="13" t="str">
        <f>$B856</f>
        <v/>
      </c>
      <c r="C858" s="2" t="str">
        <f>IF($B858="","",$R$3)</f>
        <v/>
      </c>
      <c r="D858" s="14" t="str">
        <f t="shared" ref="D858:K858" si="863">IF($B858&gt;"",IF(ISERROR(SEARCH($B858,S$3))," ",MID(S$3,FIND("%курс ",S$3,FIND($B858,S$3))+6,7)&amp;"
("&amp;MID(S$3,FIND("ауд.",S$3,FIND($B858,S$3))+4,FIND("№",S$3,FIND("ауд.",S$3,FIND($B858,S$3)))-(FIND("ауд.",S$3,FIND($B858,S$3))+4))&amp;")"),"")</f>
        <v/>
      </c>
      <c r="E858" s="14" t="str">
        <f t="shared" si="863"/>
        <v/>
      </c>
      <c r="F858" s="14" t="str">
        <f t="shared" si="863"/>
        <v/>
      </c>
      <c r="G858" s="14" t="str">
        <f t="shared" si="863"/>
        <v/>
      </c>
      <c r="H858" s="14" t="str">
        <f t="shared" si="863"/>
        <v/>
      </c>
      <c r="I858" s="14" t="str">
        <f t="shared" si="863"/>
        <v/>
      </c>
      <c r="J858" s="14" t="str">
        <f t="shared" si="863"/>
        <v/>
      </c>
      <c r="K858" s="14" t="str">
        <f t="shared" si="863"/>
        <v/>
      </c>
      <c r="L858" s="14"/>
      <c r="O858" s="16"/>
      <c r="P858" s="16"/>
      <c r="R858" s="30"/>
      <c r="S858" s="30"/>
      <c r="T858" s="30"/>
      <c r="U858" s="30"/>
      <c r="V858" s="30"/>
      <c r="W858" s="30"/>
      <c r="X858" s="30"/>
      <c r="Y858" s="30"/>
      <c r="Z858" s="30"/>
      <c r="AA858" s="30"/>
      <c r="AB858" s="30"/>
      <c r="AD858" s="31" t="str">
        <f t="shared" si="862"/>
        <v/>
      </c>
      <c r="AE858" s="31" t="str">
        <f t="shared" si="862"/>
        <v/>
      </c>
      <c r="AF858" s="31" t="str">
        <f t="shared" si="862"/>
        <v/>
      </c>
      <c r="AG858" s="31" t="str">
        <f t="shared" si="862"/>
        <v/>
      </c>
      <c r="AH858" s="31" t="str">
        <f t="shared" si="862"/>
        <v/>
      </c>
      <c r="AI858" s="31" t="str">
        <f t="shared" si="862"/>
        <v/>
      </c>
      <c r="AJ858" s="31" t="str">
        <f t="shared" si="862"/>
        <v/>
      </c>
      <c r="AK858" s="31" t="e">
        <f>IF(#REF!=" ","",IF(#REF!="","",CONCATENATE($C858," ",#REF!," ",MID(#REF!,10,5))))</f>
        <v>#REF!</v>
      </c>
      <c r="AL858" s="31" t="str">
        <f t="shared" si="839"/>
        <v/>
      </c>
      <c r="AM858" s="31" t="str">
        <f t="shared" si="839"/>
        <v/>
      </c>
      <c r="AN858" s="32" t="e">
        <f t="shared" si="837"/>
        <v>#VALUE!</v>
      </c>
      <c r="AO858" s="32" t="str">
        <f t="shared" si="853"/>
        <v/>
      </c>
      <c r="AP858" s="32" t="str">
        <f t="shared" si="853"/>
        <v/>
      </c>
      <c r="AQ858" s="32" t="str">
        <f t="shared" si="853"/>
        <v/>
      </c>
      <c r="AR858" s="32" t="str">
        <f t="shared" si="853"/>
        <v/>
      </c>
      <c r="AS858" s="32" t="str">
        <f t="shared" si="853"/>
        <v/>
      </c>
      <c r="AT858" s="32" t="str">
        <f t="shared" si="849"/>
        <v/>
      </c>
      <c r="AU858" s="32" t="str">
        <f t="shared" si="849"/>
        <v/>
      </c>
      <c r="AV858" s="32" t="e">
        <f t="shared" si="849"/>
        <v>#REF!</v>
      </c>
      <c r="AW858" s="32" t="str">
        <f t="shared" si="849"/>
        <v/>
      </c>
      <c r="AX858" s="32" t="str">
        <f t="shared" si="849"/>
        <v/>
      </c>
      <c r="AZ858" s="17" t="str">
        <f t="shared" si="854"/>
        <v/>
      </c>
      <c r="BA858" s="17" t="str">
        <f t="shared" si="854"/>
        <v/>
      </c>
      <c r="BB858" s="17" t="str">
        <f t="shared" si="854"/>
        <v/>
      </c>
      <c r="BC858" s="17" t="str">
        <f t="shared" si="854"/>
        <v/>
      </c>
      <c r="BD858" s="17" t="str">
        <f t="shared" si="854"/>
        <v/>
      </c>
      <c r="BE858" s="17" t="str">
        <f t="shared" si="850"/>
        <v/>
      </c>
      <c r="BF858" s="17" t="str">
        <f t="shared" si="850"/>
        <v/>
      </c>
      <c r="BG858" s="17" t="e">
        <f t="shared" si="850"/>
        <v>#REF!</v>
      </c>
      <c r="BH858" s="17" t="str">
        <f t="shared" si="850"/>
        <v/>
      </c>
      <c r="BI858" s="17" t="str">
        <f t="shared" si="850"/>
        <v/>
      </c>
    </row>
    <row r="859" spans="1:61" s="13" customFormat="1" ht="23.25" customHeight="1" x14ac:dyDescent="0.2">
      <c r="A859" s="1">
        <f ca="1">IF(COUNTIF($D859:$L859," ")=10,"",IF(VLOOKUP(MAX($A$1:A858),$A$1:C858,3,FALSE)=0,"",MAX($A$1:A858)+1))</f>
        <v>859</v>
      </c>
      <c r="B859" s="13" t="str">
        <f>$B856</f>
        <v/>
      </c>
      <c r="C859" s="2" t="str">
        <f>IF($B859="","",$R$4)</f>
        <v/>
      </c>
      <c r="D859" s="14" t="str">
        <f t="shared" ref="D859:K859" si="864">IF($B859&gt;"",IF(ISERROR(SEARCH($B859,S$4))," ",MID(S$4,FIND("%курс ",S$4,FIND($B859,S$4))+6,7)&amp;"
("&amp;MID(S$4,FIND("ауд.",S$4,FIND($B859,S$4))+4,FIND("№",S$4,FIND("ауд.",S$4,FIND($B859,S$4)))-(FIND("ауд.",S$4,FIND($B859,S$4))+4))&amp;")"),"")</f>
        <v/>
      </c>
      <c r="E859" s="14" t="str">
        <f t="shared" si="864"/>
        <v/>
      </c>
      <c r="F859" s="14" t="str">
        <f t="shared" si="864"/>
        <v/>
      </c>
      <c r="G859" s="14" t="str">
        <f t="shared" si="864"/>
        <v/>
      </c>
      <c r="H859" s="14" t="str">
        <f t="shared" si="864"/>
        <v/>
      </c>
      <c r="I859" s="14" t="str">
        <f t="shared" si="864"/>
        <v/>
      </c>
      <c r="J859" s="14" t="str">
        <f t="shared" si="864"/>
        <v/>
      </c>
      <c r="K859" s="14" t="str">
        <f t="shared" si="864"/>
        <v/>
      </c>
      <c r="L859" s="14"/>
      <c r="O859" s="16"/>
      <c r="P859" s="16"/>
      <c r="R859" s="30"/>
      <c r="S859" s="30"/>
      <c r="T859" s="30"/>
      <c r="U859" s="30"/>
      <c r="V859" s="30"/>
      <c r="W859" s="30"/>
      <c r="X859" s="30"/>
      <c r="Y859" s="30"/>
      <c r="Z859" s="30"/>
      <c r="AA859" s="30"/>
      <c r="AB859" s="30"/>
      <c r="AD859" s="31" t="str">
        <f t="shared" si="862"/>
        <v/>
      </c>
      <c r="AE859" s="31" t="str">
        <f t="shared" si="862"/>
        <v/>
      </c>
      <c r="AF859" s="31" t="str">
        <f t="shared" si="862"/>
        <v/>
      </c>
      <c r="AG859" s="31" t="str">
        <f t="shared" si="862"/>
        <v/>
      </c>
      <c r="AH859" s="31" t="str">
        <f t="shared" si="862"/>
        <v/>
      </c>
      <c r="AI859" s="31" t="str">
        <f t="shared" si="862"/>
        <v/>
      </c>
      <c r="AJ859" s="31" t="str">
        <f t="shared" si="862"/>
        <v/>
      </c>
      <c r="AK859" s="31" t="e">
        <f>IF(#REF!=" ","",IF(#REF!="","",CONCATENATE($C859," ",#REF!," ",MID(#REF!,10,5))))</f>
        <v>#REF!</v>
      </c>
      <c r="AL859" s="31" t="str">
        <f t="shared" si="839"/>
        <v/>
      </c>
      <c r="AM859" s="31" t="str">
        <f t="shared" si="839"/>
        <v/>
      </c>
      <c r="AN859" s="32" t="e">
        <f t="shared" si="837"/>
        <v>#VALUE!</v>
      </c>
      <c r="AO859" s="32" t="str">
        <f t="shared" si="853"/>
        <v/>
      </c>
      <c r="AP859" s="32" t="str">
        <f t="shared" si="853"/>
        <v/>
      </c>
      <c r="AQ859" s="32" t="str">
        <f t="shared" si="853"/>
        <v/>
      </c>
      <c r="AR859" s="32" t="str">
        <f t="shared" si="853"/>
        <v/>
      </c>
      <c r="AS859" s="32" t="str">
        <f t="shared" si="853"/>
        <v/>
      </c>
      <c r="AT859" s="32" t="str">
        <f t="shared" si="849"/>
        <v/>
      </c>
      <c r="AU859" s="32" t="str">
        <f t="shared" si="849"/>
        <v/>
      </c>
      <c r="AV859" s="32" t="e">
        <f t="shared" si="849"/>
        <v>#REF!</v>
      </c>
      <c r="AW859" s="32" t="str">
        <f t="shared" si="849"/>
        <v/>
      </c>
      <c r="AX859" s="32" t="str">
        <f t="shared" si="849"/>
        <v/>
      </c>
      <c r="AZ859" s="17" t="str">
        <f t="shared" si="854"/>
        <v/>
      </c>
      <c r="BA859" s="17" t="str">
        <f t="shared" si="854"/>
        <v/>
      </c>
      <c r="BB859" s="17" t="str">
        <f t="shared" si="854"/>
        <v/>
      </c>
      <c r="BC859" s="17" t="str">
        <f t="shared" si="854"/>
        <v/>
      </c>
      <c r="BD859" s="17" t="str">
        <f t="shared" si="854"/>
        <v/>
      </c>
      <c r="BE859" s="17" t="str">
        <f t="shared" si="850"/>
        <v/>
      </c>
      <c r="BF859" s="17" t="str">
        <f t="shared" si="850"/>
        <v/>
      </c>
      <c r="BG859" s="17" t="e">
        <f t="shared" si="850"/>
        <v>#REF!</v>
      </c>
      <c r="BH859" s="17" t="str">
        <f t="shared" si="850"/>
        <v/>
      </c>
      <c r="BI859" s="17" t="str">
        <f t="shared" si="850"/>
        <v/>
      </c>
    </row>
    <row r="860" spans="1:61" s="13" customFormat="1" ht="23.25" customHeight="1" x14ac:dyDescent="0.2">
      <c r="A860" s="1">
        <f ca="1">IF(COUNTIF($D860:$L860," ")=10,"",IF(VLOOKUP(MAX($A$1:A859),$A$1:C859,3,FALSE)=0,"",MAX($A$1:A859)+1))</f>
        <v>860</v>
      </c>
      <c r="B860" s="13" t="str">
        <f>$B856</f>
        <v/>
      </c>
      <c r="C860" s="2" t="str">
        <f>IF($B860="","",$R$5)</f>
        <v/>
      </c>
      <c r="D860" s="23" t="str">
        <f t="shared" ref="D860:K860" si="865">IF($B860&gt;"",IF(ISERROR(SEARCH($B860,S$5))," ",MID(S$5,FIND("%курс ",S$5,FIND($B860,S$5))+6,7)&amp;"
("&amp;MID(S$5,FIND("ауд.",S$5,FIND($B860,S$5))+4,FIND("№",S$5,FIND("ауд.",S$5,FIND($B860,S$5)))-(FIND("ауд.",S$5,FIND($B860,S$5))+4))&amp;")"),"")</f>
        <v/>
      </c>
      <c r="E860" s="23" t="str">
        <f t="shared" si="865"/>
        <v/>
      </c>
      <c r="F860" s="23" t="str">
        <f t="shared" si="865"/>
        <v/>
      </c>
      <c r="G860" s="23" t="str">
        <f t="shared" si="865"/>
        <v/>
      </c>
      <c r="H860" s="23" t="str">
        <f t="shared" si="865"/>
        <v/>
      </c>
      <c r="I860" s="23" t="str">
        <f t="shared" si="865"/>
        <v/>
      </c>
      <c r="J860" s="23" t="str">
        <f t="shared" si="865"/>
        <v/>
      </c>
      <c r="K860" s="23" t="str">
        <f t="shared" si="865"/>
        <v/>
      </c>
      <c r="L860" s="23"/>
      <c r="O860" s="16"/>
      <c r="P860" s="16"/>
      <c r="R860" s="30"/>
      <c r="S860" s="30"/>
      <c r="T860" s="30"/>
      <c r="U860" s="30"/>
      <c r="V860" s="30"/>
      <c r="W860" s="30"/>
      <c r="X860" s="30"/>
      <c r="Y860" s="30"/>
      <c r="Z860" s="30"/>
      <c r="AA860" s="30"/>
      <c r="AB860" s="30"/>
      <c r="AD860" s="31" t="str">
        <f t="shared" si="862"/>
        <v/>
      </c>
      <c r="AE860" s="31" t="str">
        <f t="shared" si="862"/>
        <v/>
      </c>
      <c r="AF860" s="31" t="str">
        <f t="shared" si="862"/>
        <v/>
      </c>
      <c r="AG860" s="31" t="str">
        <f t="shared" si="862"/>
        <v/>
      </c>
      <c r="AH860" s="31" t="str">
        <f t="shared" si="862"/>
        <v/>
      </c>
      <c r="AI860" s="31" t="str">
        <f t="shared" si="862"/>
        <v/>
      </c>
      <c r="AJ860" s="31" t="str">
        <f t="shared" si="862"/>
        <v/>
      </c>
      <c r="AK860" s="31" t="e">
        <f>IF(#REF!=" ","",IF(#REF!="","",CONCATENATE($C860," ",#REF!," ",MID(#REF!,10,5))))</f>
        <v>#REF!</v>
      </c>
      <c r="AL860" s="31" t="str">
        <f t="shared" si="839"/>
        <v/>
      </c>
      <c r="AM860" s="31" t="str">
        <f t="shared" si="839"/>
        <v/>
      </c>
      <c r="AN860" s="32" t="e">
        <f t="shared" si="837"/>
        <v>#VALUE!</v>
      </c>
      <c r="AO860" s="32" t="str">
        <f t="shared" si="853"/>
        <v/>
      </c>
      <c r="AP860" s="32" t="str">
        <f t="shared" si="853"/>
        <v/>
      </c>
      <c r="AQ860" s="32" t="str">
        <f t="shared" si="853"/>
        <v/>
      </c>
      <c r="AR860" s="32" t="str">
        <f t="shared" si="853"/>
        <v/>
      </c>
      <c r="AS860" s="32" t="str">
        <f t="shared" si="853"/>
        <v/>
      </c>
      <c r="AT860" s="32" t="str">
        <f t="shared" si="849"/>
        <v/>
      </c>
      <c r="AU860" s="32" t="str">
        <f t="shared" si="849"/>
        <v/>
      </c>
      <c r="AV860" s="32" t="e">
        <f t="shared" si="849"/>
        <v>#REF!</v>
      </c>
      <c r="AW860" s="32" t="str">
        <f t="shared" si="849"/>
        <v/>
      </c>
      <c r="AX860" s="32" t="str">
        <f t="shared" si="849"/>
        <v/>
      </c>
      <c r="AZ860" s="17" t="str">
        <f t="shared" si="854"/>
        <v/>
      </c>
      <c r="BA860" s="17" t="str">
        <f t="shared" si="854"/>
        <v/>
      </c>
      <c r="BB860" s="17" t="str">
        <f t="shared" si="854"/>
        <v/>
      </c>
      <c r="BC860" s="17" t="str">
        <f t="shared" si="854"/>
        <v/>
      </c>
      <c r="BD860" s="17" t="str">
        <f t="shared" si="854"/>
        <v/>
      </c>
      <c r="BE860" s="17" t="str">
        <f t="shared" si="850"/>
        <v/>
      </c>
      <c r="BF860" s="17" t="str">
        <f t="shared" si="850"/>
        <v/>
      </c>
      <c r="BG860" s="17" t="e">
        <f t="shared" si="850"/>
        <v>#REF!</v>
      </c>
      <c r="BH860" s="17" t="str">
        <f t="shared" si="850"/>
        <v/>
      </c>
      <c r="BI860" s="17" t="str">
        <f t="shared" si="850"/>
        <v/>
      </c>
    </row>
    <row r="861" spans="1:61" s="13" customFormat="1" ht="23.25" customHeight="1" x14ac:dyDescent="0.2">
      <c r="A861" s="1">
        <f ca="1">IF(COUNTIF($D861:$L861," ")=10,"",IF(VLOOKUP(MAX($A$1:A860),$A$1:C860,3,FALSE)=0,"",MAX($A$1:A860)+1))</f>
        <v>861</v>
      </c>
      <c r="B861" s="13" t="str">
        <f>$B856</f>
        <v/>
      </c>
      <c r="C861" s="2" t="str">
        <f>IF($B861="","",$R$6)</f>
        <v/>
      </c>
      <c r="D861" s="23" t="str">
        <f t="shared" ref="D861:K861" si="866">IF($B861&gt;"",IF(ISERROR(SEARCH($B861,S$6))," ",MID(S$6,FIND("%курс ",S$6,FIND($B861,S$6))+6,7)&amp;"
("&amp;MID(S$6,FIND("ауд.",S$6,FIND($B861,S$6))+4,FIND("№",S$6,FIND("ауд.",S$6,FIND($B861,S$6)))-(FIND("ауд.",S$6,FIND($B861,S$6))+4))&amp;")"),"")</f>
        <v/>
      </c>
      <c r="E861" s="23" t="str">
        <f t="shared" si="866"/>
        <v/>
      </c>
      <c r="F861" s="23" t="str">
        <f t="shared" si="866"/>
        <v/>
      </c>
      <c r="G861" s="23" t="str">
        <f t="shared" si="866"/>
        <v/>
      </c>
      <c r="H861" s="23" t="str">
        <f t="shared" si="866"/>
        <v/>
      </c>
      <c r="I861" s="23" t="str">
        <f t="shared" si="866"/>
        <v/>
      </c>
      <c r="J861" s="23" t="str">
        <f t="shared" si="866"/>
        <v/>
      </c>
      <c r="K861" s="23" t="str">
        <f t="shared" si="866"/>
        <v/>
      </c>
      <c r="L861" s="23"/>
      <c r="O861" s="16"/>
      <c r="P861" s="16"/>
      <c r="R861" s="30"/>
      <c r="S861" s="30"/>
      <c r="T861" s="30"/>
      <c r="U861" s="30"/>
      <c r="V861" s="30"/>
      <c r="W861" s="30"/>
      <c r="X861" s="30"/>
      <c r="Y861" s="30"/>
      <c r="Z861" s="30"/>
      <c r="AA861" s="30"/>
      <c r="AB861" s="30"/>
      <c r="AD861" s="31" t="str">
        <f t="shared" si="862"/>
        <v/>
      </c>
      <c r="AE861" s="31" t="str">
        <f t="shared" si="862"/>
        <v/>
      </c>
      <c r="AF861" s="31" t="str">
        <f t="shared" si="862"/>
        <v/>
      </c>
      <c r="AG861" s="31" t="str">
        <f t="shared" si="862"/>
        <v/>
      </c>
      <c r="AH861" s="31" t="str">
        <f t="shared" si="862"/>
        <v/>
      </c>
      <c r="AI861" s="31" t="str">
        <f t="shared" si="862"/>
        <v/>
      </c>
      <c r="AJ861" s="31" t="str">
        <f t="shared" si="862"/>
        <v/>
      </c>
      <c r="AK861" s="31" t="e">
        <f>IF(#REF!=" ","",IF(#REF!="","",CONCATENATE($C861," ",#REF!," ",MID(#REF!,10,5))))</f>
        <v>#REF!</v>
      </c>
      <c r="AL861" s="31" t="str">
        <f t="shared" si="839"/>
        <v/>
      </c>
      <c r="AM861" s="31" t="str">
        <f t="shared" si="839"/>
        <v/>
      </c>
      <c r="AN861" s="32" t="e">
        <f t="shared" si="837"/>
        <v>#VALUE!</v>
      </c>
      <c r="AO861" s="32" t="str">
        <f t="shared" si="853"/>
        <v/>
      </c>
      <c r="AP861" s="32" t="str">
        <f t="shared" si="853"/>
        <v/>
      </c>
      <c r="AQ861" s="32" t="str">
        <f t="shared" si="853"/>
        <v/>
      </c>
      <c r="AR861" s="32" t="str">
        <f t="shared" si="853"/>
        <v/>
      </c>
      <c r="AS861" s="32" t="str">
        <f t="shared" si="853"/>
        <v/>
      </c>
      <c r="AT861" s="32" t="str">
        <f t="shared" si="849"/>
        <v/>
      </c>
      <c r="AU861" s="32" t="str">
        <f t="shared" si="849"/>
        <v/>
      </c>
      <c r="AV861" s="32" t="e">
        <f t="shared" si="849"/>
        <v>#REF!</v>
      </c>
      <c r="AW861" s="32" t="str">
        <f t="shared" si="849"/>
        <v/>
      </c>
      <c r="AX861" s="32" t="str">
        <f t="shared" si="849"/>
        <v/>
      </c>
      <c r="AZ861" s="17" t="str">
        <f t="shared" si="854"/>
        <v/>
      </c>
      <c r="BA861" s="17" t="str">
        <f t="shared" si="854"/>
        <v/>
      </c>
      <c r="BB861" s="17" t="str">
        <f t="shared" si="854"/>
        <v/>
      </c>
      <c r="BC861" s="17" t="str">
        <f t="shared" si="854"/>
        <v/>
      </c>
      <c r="BD861" s="17" t="str">
        <f t="shared" si="854"/>
        <v/>
      </c>
      <c r="BE861" s="17" t="str">
        <f t="shared" si="850"/>
        <v/>
      </c>
      <c r="BF861" s="17" t="str">
        <f t="shared" si="850"/>
        <v/>
      </c>
      <c r="BG861" s="17" t="e">
        <f t="shared" si="850"/>
        <v>#REF!</v>
      </c>
      <c r="BH861" s="17" t="str">
        <f t="shared" si="850"/>
        <v/>
      </c>
      <c r="BI861" s="17" t="str">
        <f t="shared" si="850"/>
        <v/>
      </c>
    </row>
    <row r="862" spans="1:61" s="13" customFormat="1" ht="23.25" customHeight="1" x14ac:dyDescent="0.2">
      <c r="A862" s="1">
        <f ca="1">IF(COUNTIF($D862:$L862," ")=10,"",IF(VLOOKUP(MAX($A$1:A861),$A$1:C861,3,FALSE)=0,"",MAX($A$1:A861)+1))</f>
        <v>862</v>
      </c>
      <c r="B862" s="13" t="str">
        <f>$B856</f>
        <v/>
      </c>
      <c r="C862" s="2" t="str">
        <f>IF($B862="","",$R$7)</f>
        <v/>
      </c>
      <c r="D862" s="23" t="str">
        <f t="shared" ref="D862:K862" si="867">IF($B862&gt;"",IF(ISERROR(SEARCH($B862,S$7))," ",MID(S$7,FIND("%курс ",S$7,FIND($B862,S$7))+6,7)&amp;"
("&amp;MID(S$7,FIND("ауд.",S$7,FIND($B862,S$7))+4,FIND("№",S$7,FIND("ауд.",S$7,FIND($B862,S$7)))-(FIND("ауд.",S$7,FIND($B862,S$7))+4))&amp;")"),"")</f>
        <v/>
      </c>
      <c r="E862" s="23" t="str">
        <f t="shared" si="867"/>
        <v/>
      </c>
      <c r="F862" s="23" t="str">
        <f t="shared" si="867"/>
        <v/>
      </c>
      <c r="G862" s="23" t="str">
        <f t="shared" si="867"/>
        <v/>
      </c>
      <c r="H862" s="23" t="str">
        <f t="shared" si="867"/>
        <v/>
      </c>
      <c r="I862" s="23" t="str">
        <f t="shared" si="867"/>
        <v/>
      </c>
      <c r="J862" s="23" t="str">
        <f t="shared" si="867"/>
        <v/>
      </c>
      <c r="K862" s="23" t="str">
        <f t="shared" si="867"/>
        <v/>
      </c>
      <c r="L862" s="23"/>
      <c r="O862" s="16"/>
      <c r="P862" s="16"/>
      <c r="R862" s="30"/>
      <c r="S862" s="30"/>
      <c r="T862" s="30"/>
      <c r="U862" s="30"/>
      <c r="V862" s="30"/>
      <c r="W862" s="30"/>
      <c r="X862" s="30"/>
      <c r="Y862" s="30"/>
      <c r="Z862" s="30"/>
      <c r="AA862" s="30"/>
      <c r="AB862" s="30"/>
      <c r="AD862" s="31" t="str">
        <f t="shared" si="862"/>
        <v/>
      </c>
      <c r="AE862" s="31" t="str">
        <f t="shared" si="862"/>
        <v/>
      </c>
      <c r="AF862" s="31" t="str">
        <f t="shared" si="862"/>
        <v/>
      </c>
      <c r="AG862" s="31" t="str">
        <f t="shared" si="862"/>
        <v/>
      </c>
      <c r="AH862" s="31" t="str">
        <f t="shared" si="862"/>
        <v/>
      </c>
      <c r="AI862" s="31" t="str">
        <f t="shared" si="862"/>
        <v/>
      </c>
      <c r="AJ862" s="31" t="str">
        <f t="shared" si="862"/>
        <v/>
      </c>
      <c r="AK862" s="31" t="e">
        <f>IF(#REF!=" ","",IF(#REF!="","",CONCATENATE($C862," ",#REF!," ",MID(#REF!,10,5))))</f>
        <v>#REF!</v>
      </c>
      <c r="AL862" s="31" t="str">
        <f t="shared" si="839"/>
        <v/>
      </c>
      <c r="AM862" s="31" t="str">
        <f t="shared" si="839"/>
        <v/>
      </c>
      <c r="AN862" s="32" t="e">
        <f t="shared" si="837"/>
        <v>#VALUE!</v>
      </c>
      <c r="AO862" s="32" t="str">
        <f t="shared" si="853"/>
        <v/>
      </c>
      <c r="AP862" s="32" t="str">
        <f t="shared" si="853"/>
        <v/>
      </c>
      <c r="AQ862" s="32" t="str">
        <f t="shared" si="853"/>
        <v/>
      </c>
      <c r="AR862" s="32" t="str">
        <f t="shared" si="853"/>
        <v/>
      </c>
      <c r="AS862" s="32" t="str">
        <f t="shared" si="853"/>
        <v/>
      </c>
      <c r="AT862" s="32" t="str">
        <f t="shared" si="849"/>
        <v/>
      </c>
      <c r="AU862" s="32" t="str">
        <f t="shared" si="849"/>
        <v/>
      </c>
      <c r="AV862" s="32" t="e">
        <f t="shared" si="849"/>
        <v>#REF!</v>
      </c>
      <c r="AW862" s="32" t="str">
        <f t="shared" si="849"/>
        <v/>
      </c>
      <c r="AX862" s="32" t="str">
        <f t="shared" si="849"/>
        <v/>
      </c>
      <c r="AZ862" s="17" t="str">
        <f t="shared" si="854"/>
        <v/>
      </c>
      <c r="BA862" s="17" t="str">
        <f t="shared" si="854"/>
        <v/>
      </c>
      <c r="BB862" s="17" t="str">
        <f t="shared" si="854"/>
        <v/>
      </c>
      <c r="BC862" s="17" t="str">
        <f t="shared" si="854"/>
        <v/>
      </c>
      <c r="BD862" s="17" t="str">
        <f t="shared" si="854"/>
        <v/>
      </c>
      <c r="BE862" s="17" t="str">
        <f t="shared" si="850"/>
        <v/>
      </c>
      <c r="BF862" s="17" t="str">
        <f t="shared" si="850"/>
        <v/>
      </c>
      <c r="BG862" s="17" t="e">
        <f t="shared" si="850"/>
        <v>#REF!</v>
      </c>
      <c r="BH862" s="17" t="str">
        <f t="shared" si="850"/>
        <v/>
      </c>
      <c r="BI862" s="17" t="str">
        <f t="shared" si="850"/>
        <v/>
      </c>
    </row>
    <row r="863" spans="1:61" s="13" customFormat="1" ht="23.25" customHeight="1" x14ac:dyDescent="0.2">
      <c r="A863" s="1">
        <f ca="1">IF(COUNTIF($D863:$L863," ")=10,"",IF(VLOOKUP(MAX($A$1:A862),$A$1:C862,3,FALSE)=0,"",MAX($A$1:A862)+1))</f>
        <v>863</v>
      </c>
      <c r="B863" s="13" t="str">
        <f>$B856</f>
        <v/>
      </c>
      <c r="C863" s="2" t="str">
        <f>IF($B863="","",$R$8)</f>
        <v/>
      </c>
      <c r="D863" s="23" t="str">
        <f t="shared" ref="D863:K863" si="868">IF($B863&gt;"",IF(ISERROR(SEARCH($B863,S$8))," ",MID(S$8,FIND("%курс ",S$8,FIND($B863,S$8))+6,7)&amp;"
("&amp;MID(S$8,FIND("ауд.",S$8,FIND($B863,S$8))+4,FIND("№",S$8,FIND("ауд.",S$8,FIND($B863,S$8)))-(FIND("ауд.",S$8,FIND($B863,S$8))+4))&amp;")"),"")</f>
        <v/>
      </c>
      <c r="E863" s="23" t="str">
        <f t="shared" si="868"/>
        <v/>
      </c>
      <c r="F863" s="23" t="str">
        <f t="shared" si="868"/>
        <v/>
      </c>
      <c r="G863" s="23" t="str">
        <f t="shared" si="868"/>
        <v/>
      </c>
      <c r="H863" s="23" t="str">
        <f t="shared" si="868"/>
        <v/>
      </c>
      <c r="I863" s="23" t="str">
        <f t="shared" si="868"/>
        <v/>
      </c>
      <c r="J863" s="23" t="str">
        <f t="shared" si="868"/>
        <v/>
      </c>
      <c r="K863" s="23" t="str">
        <f t="shared" si="868"/>
        <v/>
      </c>
      <c r="L863" s="23"/>
      <c r="O863" s="16"/>
      <c r="P863" s="16"/>
      <c r="R863" s="30"/>
      <c r="S863" s="30"/>
      <c r="T863" s="30"/>
      <c r="U863" s="30"/>
      <c r="V863" s="30"/>
      <c r="W863" s="30"/>
      <c r="X863" s="30"/>
      <c r="Y863" s="30"/>
      <c r="Z863" s="30"/>
      <c r="AA863" s="30"/>
      <c r="AB863" s="30"/>
      <c r="AD863" s="31" t="str">
        <f t="shared" si="862"/>
        <v/>
      </c>
      <c r="AE863" s="31" t="str">
        <f t="shared" si="862"/>
        <v/>
      </c>
      <c r="AF863" s="31" t="str">
        <f t="shared" si="862"/>
        <v/>
      </c>
      <c r="AG863" s="31" t="str">
        <f t="shared" si="862"/>
        <v/>
      </c>
      <c r="AH863" s="31" t="str">
        <f t="shared" si="862"/>
        <v/>
      </c>
      <c r="AI863" s="31" t="str">
        <f t="shared" si="862"/>
        <v/>
      </c>
      <c r="AJ863" s="31" t="str">
        <f t="shared" si="862"/>
        <v/>
      </c>
      <c r="AK863" s="31" t="e">
        <f>IF(#REF!=" ","",IF(#REF!="","",CONCATENATE($C863," ",#REF!," ",MID(#REF!,10,5))))</f>
        <v>#REF!</v>
      </c>
      <c r="AL863" s="31" t="str">
        <f t="shared" si="839"/>
        <v/>
      </c>
      <c r="AM863" s="31" t="str">
        <f t="shared" si="839"/>
        <v/>
      </c>
      <c r="AN863" s="32" t="e">
        <f t="shared" si="837"/>
        <v>#VALUE!</v>
      </c>
      <c r="AO863" s="32" t="str">
        <f t="shared" si="853"/>
        <v/>
      </c>
      <c r="AP863" s="32" t="str">
        <f t="shared" si="853"/>
        <v/>
      </c>
      <c r="AQ863" s="32" t="str">
        <f t="shared" si="853"/>
        <v/>
      </c>
      <c r="AR863" s="32" t="str">
        <f t="shared" si="853"/>
        <v/>
      </c>
      <c r="AS863" s="32" t="str">
        <f t="shared" si="853"/>
        <v/>
      </c>
      <c r="AT863" s="32" t="str">
        <f t="shared" si="853"/>
        <v/>
      </c>
      <c r="AU863" s="32" t="str">
        <f t="shared" si="853"/>
        <v/>
      </c>
      <c r="AV863" s="32" t="e">
        <f t="shared" si="853"/>
        <v>#REF!</v>
      </c>
      <c r="AW863" s="32" t="str">
        <f t="shared" si="853"/>
        <v/>
      </c>
      <c r="AX863" s="32" t="str">
        <f t="shared" si="853"/>
        <v/>
      </c>
      <c r="AZ863" s="17" t="str">
        <f t="shared" si="854"/>
        <v/>
      </c>
      <c r="BA863" s="17" t="str">
        <f t="shared" si="854"/>
        <v/>
      </c>
      <c r="BB863" s="17" t="str">
        <f t="shared" si="854"/>
        <v/>
      </c>
      <c r="BC863" s="17" t="str">
        <f t="shared" si="854"/>
        <v/>
      </c>
      <c r="BD863" s="17" t="str">
        <f t="shared" si="854"/>
        <v/>
      </c>
      <c r="BE863" s="17" t="str">
        <f t="shared" si="854"/>
        <v/>
      </c>
      <c r="BF863" s="17" t="str">
        <f t="shared" si="854"/>
        <v/>
      </c>
      <c r="BG863" s="17" t="e">
        <f t="shared" si="854"/>
        <v>#REF!</v>
      </c>
      <c r="BH863" s="17" t="str">
        <f t="shared" si="854"/>
        <v/>
      </c>
      <c r="BI863" s="17" t="str">
        <f t="shared" si="854"/>
        <v/>
      </c>
    </row>
    <row r="864" spans="1:61" s="13" customFormat="1" ht="23.25" customHeight="1" x14ac:dyDescent="0.2">
      <c r="C864" s="2"/>
      <c r="D864" s="23"/>
      <c r="E864" s="23"/>
      <c r="F864" s="23"/>
      <c r="G864" s="23"/>
      <c r="H864" s="23"/>
      <c r="I864" s="23"/>
      <c r="J864" s="23"/>
      <c r="K864" s="23"/>
      <c r="L864" s="23"/>
      <c r="O864" s="16"/>
      <c r="P864" s="16"/>
      <c r="R864" s="30"/>
      <c r="S864" s="30"/>
      <c r="T864" s="30"/>
      <c r="U864" s="30"/>
      <c r="V864" s="30"/>
      <c r="W864" s="30"/>
      <c r="X864" s="30"/>
      <c r="Y864" s="30"/>
      <c r="Z864" s="30"/>
      <c r="AA864" s="30"/>
      <c r="AB864" s="30"/>
      <c r="AD864" s="31"/>
      <c r="AE864" s="31"/>
      <c r="AF864" s="31"/>
      <c r="AG864" s="31"/>
      <c r="AH864" s="31"/>
      <c r="AI864" s="31"/>
      <c r="AJ864" s="31"/>
      <c r="AK864" s="31"/>
      <c r="AL864" s="31"/>
      <c r="AM864" s="31"/>
      <c r="AN864" s="37"/>
      <c r="AO864" s="32" t="str">
        <f t="shared" ref="AO864:AX879" si="869">IF(AD864="","",CONCATENATE(AD864," ",$AN864))</f>
        <v/>
      </c>
      <c r="AP864" s="32" t="str">
        <f t="shared" si="869"/>
        <v/>
      </c>
      <c r="AQ864" s="32" t="str">
        <f t="shared" si="869"/>
        <v/>
      </c>
      <c r="AR864" s="32" t="str">
        <f t="shared" si="869"/>
        <v/>
      </c>
      <c r="AS864" s="32" t="str">
        <f t="shared" si="869"/>
        <v/>
      </c>
      <c r="AT864" s="32" t="str">
        <f t="shared" si="869"/>
        <v/>
      </c>
      <c r="AU864" s="32" t="str">
        <f t="shared" si="869"/>
        <v/>
      </c>
      <c r="AV864" s="32" t="str">
        <f t="shared" si="869"/>
        <v/>
      </c>
      <c r="AW864" s="32" t="str">
        <f t="shared" si="869"/>
        <v/>
      </c>
      <c r="AX864" s="32" t="str">
        <f t="shared" si="869"/>
        <v/>
      </c>
      <c r="AZ864" s="17" t="str">
        <f t="shared" ref="AZ864:BI879" si="870">IF(AD864="","",ROW())</f>
        <v/>
      </c>
      <c r="BA864" s="17" t="str">
        <f t="shared" si="870"/>
        <v/>
      </c>
      <c r="BB864" s="17" t="str">
        <f t="shared" si="870"/>
        <v/>
      </c>
      <c r="BC864" s="17" t="str">
        <f t="shared" si="870"/>
        <v/>
      </c>
      <c r="BD864" s="17" t="str">
        <f t="shared" si="870"/>
        <v/>
      </c>
      <c r="BE864" s="17" t="str">
        <f t="shared" si="870"/>
        <v/>
      </c>
      <c r="BF864" s="17" t="str">
        <f t="shared" si="870"/>
        <v/>
      </c>
      <c r="BG864" s="17" t="str">
        <f t="shared" si="870"/>
        <v/>
      </c>
      <c r="BH864" s="17" t="str">
        <f t="shared" si="870"/>
        <v/>
      </c>
      <c r="BI864" s="17" t="str">
        <f t="shared" si="870"/>
        <v/>
      </c>
    </row>
    <row r="865" spans="1:61" s="13" customFormat="1" ht="23.25" customHeight="1" x14ac:dyDescent="0.2">
      <c r="A865" s="1">
        <f ca="1">IF(COUNTIF($D866:$L872," ")=70,"",MAX($A$1:A864)+1)</f>
        <v>864</v>
      </c>
      <c r="B865" s="2" t="str">
        <f>IF($C865="","",$C865)</f>
        <v/>
      </c>
      <c r="C865" s="3" t="str">
        <f>IF(ISERROR(VLOOKUP((ROW()-1)/9+1,'[1]Преподавательский состав'!$A$2:$B$181,2,FALSE)),"",VLOOKUP((ROW()-1)/9+1,'[1]Преподавательский состав'!$A$2:$B$181,2,FALSE))</f>
        <v/>
      </c>
      <c r="D865" s="3" t="str">
        <f>IF($C865="","",T(" 8.00"))</f>
        <v/>
      </c>
      <c r="E865" s="3" t="str">
        <f>IF($C865="","",T(" 9.40"))</f>
        <v/>
      </c>
      <c r="F865" s="3" t="str">
        <f>IF($C865="","",T("11.50"))</f>
        <v/>
      </c>
      <c r="G865" s="3" t="str">
        <f>IF($C865="","",T(""))</f>
        <v/>
      </c>
      <c r="H865" s="3" t="str">
        <f>IF($C865="","",T("13.30"))</f>
        <v/>
      </c>
      <c r="I865" s="3" t="str">
        <f>IF($C865="","",T("15.10"))</f>
        <v/>
      </c>
      <c r="J865" s="3" t="str">
        <f>IF($C865="","",T("16.50"))</f>
        <v/>
      </c>
      <c r="K865" s="3" t="str">
        <f>IF($C865="","",T("16.50"))</f>
        <v/>
      </c>
      <c r="L865" s="3"/>
      <c r="O865" s="16"/>
      <c r="P865" s="16"/>
      <c r="R865" s="30"/>
      <c r="S865" s="30"/>
      <c r="T865" s="30"/>
      <c r="U865" s="30"/>
      <c r="V865" s="30"/>
      <c r="W865" s="30"/>
      <c r="X865" s="30"/>
      <c r="Y865" s="30"/>
      <c r="Z865" s="30"/>
      <c r="AA865" s="30"/>
      <c r="AB865" s="30"/>
      <c r="AD865" s="31"/>
      <c r="AE865" s="31"/>
      <c r="AF865" s="31"/>
      <c r="AG865" s="31"/>
      <c r="AH865" s="31"/>
      <c r="AI865" s="31"/>
      <c r="AJ865" s="31"/>
      <c r="AK865" s="31"/>
      <c r="AL865" s="31"/>
      <c r="AM865" s="31"/>
      <c r="AN865" s="32" t="str">
        <f t="shared" ref="AN865:AN872" si="871">IF(COUNTBLANK(AD865:AM865)=10,"",MID($B865,1,FIND(" ",$B865)-1))</f>
        <v/>
      </c>
      <c r="AO865" s="32" t="str">
        <f t="shared" si="869"/>
        <v/>
      </c>
      <c r="AP865" s="32" t="str">
        <f t="shared" si="869"/>
        <v/>
      </c>
      <c r="AQ865" s="32" t="str">
        <f t="shared" si="869"/>
        <v/>
      </c>
      <c r="AR865" s="32" t="str">
        <f t="shared" si="869"/>
        <v/>
      </c>
      <c r="AS865" s="32" t="str">
        <f t="shared" si="869"/>
        <v/>
      </c>
      <c r="AT865" s="32" t="str">
        <f t="shared" si="869"/>
        <v/>
      </c>
      <c r="AU865" s="32" t="str">
        <f t="shared" si="869"/>
        <v/>
      </c>
      <c r="AV865" s="32" t="str">
        <f t="shared" si="869"/>
        <v/>
      </c>
      <c r="AW865" s="32" t="str">
        <f t="shared" si="869"/>
        <v/>
      </c>
      <c r="AX865" s="32" t="str">
        <f t="shared" si="869"/>
        <v/>
      </c>
      <c r="AZ865" s="17" t="str">
        <f t="shared" si="870"/>
        <v/>
      </c>
      <c r="BA865" s="17" t="str">
        <f t="shared" si="870"/>
        <v/>
      </c>
      <c r="BB865" s="17" t="str">
        <f t="shared" si="870"/>
        <v/>
      </c>
      <c r="BC865" s="17" t="str">
        <f t="shared" si="870"/>
        <v/>
      </c>
      <c r="BD865" s="17" t="str">
        <f t="shared" si="870"/>
        <v/>
      </c>
      <c r="BE865" s="17" t="str">
        <f t="shared" si="870"/>
        <v/>
      </c>
      <c r="BF865" s="17" t="str">
        <f t="shared" si="870"/>
        <v/>
      </c>
      <c r="BG865" s="17" t="str">
        <f t="shared" si="870"/>
        <v/>
      </c>
      <c r="BH865" s="17" t="str">
        <f t="shared" si="870"/>
        <v/>
      </c>
      <c r="BI865" s="17" t="str">
        <f t="shared" si="870"/>
        <v/>
      </c>
    </row>
    <row r="866" spans="1:61" s="13" customFormat="1" ht="23.25" customHeight="1" x14ac:dyDescent="0.2">
      <c r="A866" s="1">
        <f ca="1">IF(COUNTIF($D866:$L866," ")=10,"",IF(VLOOKUP(MAX($A$1:A865),$A$1:C865,3,FALSE)=0,"",MAX($A$1:A865)+1))</f>
        <v>865</v>
      </c>
      <c r="B866" s="13" t="str">
        <f>$B865</f>
        <v/>
      </c>
      <c r="C866" s="2" t="str">
        <f>IF($B866="","",$R$2)</f>
        <v/>
      </c>
      <c r="D866" s="14" t="str">
        <f t="shared" ref="D866:K866" si="872">IF($B866&gt;"",IF(ISERROR(SEARCH($B866,S$2))," ",MID(S$2,FIND("%курс ",S$2,FIND($B866,S$2))+6,7)&amp;"
("&amp;MID(S$2,FIND("ауд.",S$2,FIND($B866,S$2))+4,FIND("№",S$2,FIND("ауд.",S$2,FIND($B866,S$2)))-(FIND("ауд.",S$2,FIND($B866,S$2))+4))&amp;")"),"")</f>
        <v/>
      </c>
      <c r="E866" s="14" t="str">
        <f t="shared" si="872"/>
        <v/>
      </c>
      <c r="F866" s="14" t="str">
        <f t="shared" si="872"/>
        <v/>
      </c>
      <c r="G866" s="14" t="str">
        <f t="shared" si="872"/>
        <v/>
      </c>
      <c r="H866" s="14" t="str">
        <f t="shared" si="872"/>
        <v/>
      </c>
      <c r="I866" s="14" t="str">
        <f t="shared" si="872"/>
        <v/>
      </c>
      <c r="J866" s="14" t="str">
        <f t="shared" si="872"/>
        <v/>
      </c>
      <c r="K866" s="14" t="str">
        <f t="shared" si="872"/>
        <v/>
      </c>
      <c r="L866" s="14"/>
      <c r="O866" s="16"/>
      <c r="P866" s="16"/>
      <c r="R866" s="30"/>
      <c r="S866" s="30"/>
      <c r="T866" s="30"/>
      <c r="U866" s="30"/>
      <c r="V866" s="30"/>
      <c r="W866" s="30"/>
      <c r="X866" s="30"/>
      <c r="Y866" s="30"/>
      <c r="Z866" s="30"/>
      <c r="AA866" s="30"/>
      <c r="AB866" s="30"/>
      <c r="AD866" s="31" t="str">
        <f t="shared" ref="AD866:AJ872" si="873">IF(D866=" ","",IF(D866="","",CONCATENATE($C866," ",D$1," ",MID(D866,10,5))))</f>
        <v/>
      </c>
      <c r="AE866" s="31" t="str">
        <f t="shared" si="873"/>
        <v/>
      </c>
      <c r="AF866" s="31" t="str">
        <f t="shared" si="873"/>
        <v/>
      </c>
      <c r="AG866" s="31" t="str">
        <f t="shared" si="873"/>
        <v/>
      </c>
      <c r="AH866" s="31" t="str">
        <f t="shared" si="873"/>
        <v/>
      </c>
      <c r="AI866" s="31" t="str">
        <f t="shared" si="873"/>
        <v/>
      </c>
      <c r="AJ866" s="31" t="str">
        <f t="shared" si="873"/>
        <v/>
      </c>
      <c r="AK866" s="31" t="e">
        <f>IF(#REF!=" ","",IF(#REF!="","",CONCATENATE($C866," ",#REF!," ",MID(#REF!,10,5))))</f>
        <v>#REF!</v>
      </c>
      <c r="AL866" s="31" t="str">
        <f t="shared" si="839"/>
        <v/>
      </c>
      <c r="AM866" s="31" t="str">
        <f t="shared" si="839"/>
        <v/>
      </c>
      <c r="AN866" s="32" t="e">
        <f t="shared" si="871"/>
        <v>#VALUE!</v>
      </c>
      <c r="AO866" s="32" t="str">
        <f t="shared" si="869"/>
        <v/>
      </c>
      <c r="AP866" s="32" t="str">
        <f t="shared" si="869"/>
        <v/>
      </c>
      <c r="AQ866" s="32" t="str">
        <f t="shared" si="869"/>
        <v/>
      </c>
      <c r="AR866" s="32" t="str">
        <f t="shared" si="869"/>
        <v/>
      </c>
      <c r="AS866" s="32" t="str">
        <f t="shared" si="869"/>
        <v/>
      </c>
      <c r="AT866" s="32" t="str">
        <f t="shared" si="869"/>
        <v/>
      </c>
      <c r="AU866" s="32" t="str">
        <f t="shared" si="869"/>
        <v/>
      </c>
      <c r="AV866" s="32" t="e">
        <f t="shared" si="869"/>
        <v>#REF!</v>
      </c>
      <c r="AW866" s="32" t="str">
        <f t="shared" si="869"/>
        <v/>
      </c>
      <c r="AX866" s="32" t="str">
        <f t="shared" si="869"/>
        <v/>
      </c>
      <c r="AZ866" s="17" t="str">
        <f t="shared" si="870"/>
        <v/>
      </c>
      <c r="BA866" s="17" t="str">
        <f t="shared" si="870"/>
        <v/>
      </c>
      <c r="BB866" s="17" t="str">
        <f t="shared" si="870"/>
        <v/>
      </c>
      <c r="BC866" s="17" t="str">
        <f t="shared" si="870"/>
        <v/>
      </c>
      <c r="BD866" s="17" t="str">
        <f t="shared" si="870"/>
        <v/>
      </c>
      <c r="BE866" s="17" t="str">
        <f t="shared" si="870"/>
        <v/>
      </c>
      <c r="BF866" s="17" t="str">
        <f t="shared" si="870"/>
        <v/>
      </c>
      <c r="BG866" s="17" t="e">
        <f t="shared" si="870"/>
        <v>#REF!</v>
      </c>
      <c r="BH866" s="17" t="str">
        <f t="shared" si="870"/>
        <v/>
      </c>
      <c r="BI866" s="17" t="str">
        <f t="shared" si="870"/>
        <v/>
      </c>
    </row>
    <row r="867" spans="1:61" s="13" customFormat="1" ht="23.25" customHeight="1" x14ac:dyDescent="0.2">
      <c r="A867" s="1">
        <f ca="1">IF(COUNTIF($D867:$L867," ")=10,"",IF(VLOOKUP(MAX($A$1:A866),$A$1:C866,3,FALSE)=0,"",MAX($A$1:A866)+1))</f>
        <v>866</v>
      </c>
      <c r="B867" s="13" t="str">
        <f>$B865</f>
        <v/>
      </c>
      <c r="C867" s="2" t="str">
        <f>IF($B867="","",$R$3)</f>
        <v/>
      </c>
      <c r="D867" s="14" t="str">
        <f t="shared" ref="D867:K867" si="874">IF($B867&gt;"",IF(ISERROR(SEARCH($B867,S$3))," ",MID(S$3,FIND("%курс ",S$3,FIND($B867,S$3))+6,7)&amp;"
("&amp;MID(S$3,FIND("ауд.",S$3,FIND($B867,S$3))+4,FIND("№",S$3,FIND("ауд.",S$3,FIND($B867,S$3)))-(FIND("ауд.",S$3,FIND($B867,S$3))+4))&amp;")"),"")</f>
        <v/>
      </c>
      <c r="E867" s="14" t="str">
        <f t="shared" si="874"/>
        <v/>
      </c>
      <c r="F867" s="14" t="str">
        <f t="shared" si="874"/>
        <v/>
      </c>
      <c r="G867" s="14" t="str">
        <f t="shared" si="874"/>
        <v/>
      </c>
      <c r="H867" s="14" t="str">
        <f t="shared" si="874"/>
        <v/>
      </c>
      <c r="I867" s="14" t="str">
        <f t="shared" si="874"/>
        <v/>
      </c>
      <c r="J867" s="14" t="str">
        <f t="shared" si="874"/>
        <v/>
      </c>
      <c r="K867" s="14" t="str">
        <f t="shared" si="874"/>
        <v/>
      </c>
      <c r="L867" s="14"/>
      <c r="O867" s="16"/>
      <c r="P867" s="16"/>
      <c r="R867" s="30"/>
      <c r="S867" s="30"/>
      <c r="T867" s="30"/>
      <c r="U867" s="30"/>
      <c r="V867" s="30"/>
      <c r="W867" s="30"/>
      <c r="X867" s="30"/>
      <c r="Y867" s="30"/>
      <c r="Z867" s="30"/>
      <c r="AA867" s="30"/>
      <c r="AB867" s="30"/>
      <c r="AD867" s="31" t="str">
        <f t="shared" si="873"/>
        <v/>
      </c>
      <c r="AE867" s="31" t="str">
        <f t="shared" si="873"/>
        <v/>
      </c>
      <c r="AF867" s="31" t="str">
        <f t="shared" si="873"/>
        <v/>
      </c>
      <c r="AG867" s="31" t="str">
        <f t="shared" si="873"/>
        <v/>
      </c>
      <c r="AH867" s="31" t="str">
        <f t="shared" si="873"/>
        <v/>
      </c>
      <c r="AI867" s="31" t="str">
        <f t="shared" si="873"/>
        <v/>
      </c>
      <c r="AJ867" s="31" t="str">
        <f t="shared" si="873"/>
        <v/>
      </c>
      <c r="AK867" s="31" t="e">
        <f>IF(#REF!=" ","",IF(#REF!="","",CONCATENATE($C867," ",#REF!," ",MID(#REF!,10,5))))</f>
        <v>#REF!</v>
      </c>
      <c r="AL867" s="31" t="str">
        <f t="shared" si="839"/>
        <v/>
      </c>
      <c r="AM867" s="31" t="str">
        <f t="shared" si="839"/>
        <v/>
      </c>
      <c r="AN867" s="32" t="e">
        <f t="shared" si="871"/>
        <v>#VALUE!</v>
      </c>
      <c r="AO867" s="32" t="str">
        <f t="shared" si="869"/>
        <v/>
      </c>
      <c r="AP867" s="32" t="str">
        <f t="shared" si="869"/>
        <v/>
      </c>
      <c r="AQ867" s="32" t="str">
        <f t="shared" si="869"/>
        <v/>
      </c>
      <c r="AR867" s="32" t="str">
        <f t="shared" si="869"/>
        <v/>
      </c>
      <c r="AS867" s="32" t="str">
        <f t="shared" si="869"/>
        <v/>
      </c>
      <c r="AT867" s="32" t="str">
        <f t="shared" si="869"/>
        <v/>
      </c>
      <c r="AU867" s="32" t="str">
        <f t="shared" si="869"/>
        <v/>
      </c>
      <c r="AV867" s="32" t="e">
        <f t="shared" si="869"/>
        <v>#REF!</v>
      </c>
      <c r="AW867" s="32" t="str">
        <f t="shared" si="869"/>
        <v/>
      </c>
      <c r="AX867" s="32" t="str">
        <f t="shared" si="869"/>
        <v/>
      </c>
      <c r="AZ867" s="17" t="str">
        <f t="shared" si="870"/>
        <v/>
      </c>
      <c r="BA867" s="17" t="str">
        <f t="shared" si="870"/>
        <v/>
      </c>
      <c r="BB867" s="17" t="str">
        <f t="shared" si="870"/>
        <v/>
      </c>
      <c r="BC867" s="17" t="str">
        <f t="shared" si="870"/>
        <v/>
      </c>
      <c r="BD867" s="17" t="str">
        <f t="shared" si="870"/>
        <v/>
      </c>
      <c r="BE867" s="17" t="str">
        <f t="shared" si="870"/>
        <v/>
      </c>
      <c r="BF867" s="17" t="str">
        <f t="shared" si="870"/>
        <v/>
      </c>
      <c r="BG867" s="17" t="e">
        <f t="shared" si="870"/>
        <v>#REF!</v>
      </c>
      <c r="BH867" s="17" t="str">
        <f t="shared" si="870"/>
        <v/>
      </c>
      <c r="BI867" s="17" t="str">
        <f t="shared" si="870"/>
        <v/>
      </c>
    </row>
    <row r="868" spans="1:61" s="13" customFormat="1" ht="23.25" customHeight="1" x14ac:dyDescent="0.2">
      <c r="A868" s="1">
        <f ca="1">IF(COUNTIF($D868:$L868," ")=10,"",IF(VLOOKUP(MAX($A$1:A867),$A$1:C867,3,FALSE)=0,"",MAX($A$1:A867)+1))</f>
        <v>867</v>
      </c>
      <c r="B868" s="13" t="str">
        <f>$B865</f>
        <v/>
      </c>
      <c r="C868" s="2" t="str">
        <f>IF($B868="","",$R$4)</f>
        <v/>
      </c>
      <c r="D868" s="14" t="str">
        <f t="shared" ref="D868:K868" si="875">IF($B868&gt;"",IF(ISERROR(SEARCH($B868,S$4))," ",MID(S$4,FIND("%курс ",S$4,FIND($B868,S$4))+6,7)&amp;"
("&amp;MID(S$4,FIND("ауд.",S$4,FIND($B868,S$4))+4,FIND("№",S$4,FIND("ауд.",S$4,FIND($B868,S$4)))-(FIND("ауд.",S$4,FIND($B868,S$4))+4))&amp;")"),"")</f>
        <v/>
      </c>
      <c r="E868" s="14" t="str">
        <f t="shared" si="875"/>
        <v/>
      </c>
      <c r="F868" s="14" t="str">
        <f t="shared" si="875"/>
        <v/>
      </c>
      <c r="G868" s="14" t="str">
        <f t="shared" si="875"/>
        <v/>
      </c>
      <c r="H868" s="14" t="str">
        <f t="shared" si="875"/>
        <v/>
      </c>
      <c r="I868" s="14" t="str">
        <f t="shared" si="875"/>
        <v/>
      </c>
      <c r="J868" s="14" t="str">
        <f t="shared" si="875"/>
        <v/>
      </c>
      <c r="K868" s="14" t="str">
        <f t="shared" si="875"/>
        <v/>
      </c>
      <c r="L868" s="14"/>
      <c r="O868" s="16"/>
      <c r="P868" s="16"/>
      <c r="R868" s="30"/>
      <c r="S868" s="30"/>
      <c r="T868" s="30"/>
      <c r="U868" s="30"/>
      <c r="V868" s="30"/>
      <c r="W868" s="30"/>
      <c r="X868" s="30"/>
      <c r="Y868" s="30"/>
      <c r="Z868" s="30"/>
      <c r="AA868" s="30"/>
      <c r="AB868" s="30"/>
      <c r="AD868" s="31" t="str">
        <f t="shared" si="873"/>
        <v/>
      </c>
      <c r="AE868" s="31" t="str">
        <f t="shared" si="873"/>
        <v/>
      </c>
      <c r="AF868" s="31" t="str">
        <f t="shared" si="873"/>
        <v/>
      </c>
      <c r="AG868" s="31" t="str">
        <f t="shared" si="873"/>
        <v/>
      </c>
      <c r="AH868" s="31" t="str">
        <f t="shared" si="873"/>
        <v/>
      </c>
      <c r="AI868" s="31" t="str">
        <f t="shared" si="873"/>
        <v/>
      </c>
      <c r="AJ868" s="31" t="str">
        <f t="shared" si="873"/>
        <v/>
      </c>
      <c r="AK868" s="31" t="e">
        <f>IF(#REF!=" ","",IF(#REF!="","",CONCATENATE($C868," ",#REF!," ",MID(#REF!,10,5))))</f>
        <v>#REF!</v>
      </c>
      <c r="AL868" s="31" t="str">
        <f t="shared" si="839"/>
        <v/>
      </c>
      <c r="AM868" s="31" t="str">
        <f t="shared" si="839"/>
        <v/>
      </c>
      <c r="AN868" s="32" t="e">
        <f t="shared" si="871"/>
        <v>#VALUE!</v>
      </c>
      <c r="AO868" s="32" t="str">
        <f t="shared" si="869"/>
        <v/>
      </c>
      <c r="AP868" s="32" t="str">
        <f t="shared" si="869"/>
        <v/>
      </c>
      <c r="AQ868" s="32" t="str">
        <f t="shared" si="869"/>
        <v/>
      </c>
      <c r="AR868" s="32" t="str">
        <f t="shared" si="869"/>
        <v/>
      </c>
      <c r="AS868" s="32" t="str">
        <f t="shared" si="869"/>
        <v/>
      </c>
      <c r="AT868" s="32" t="str">
        <f t="shared" si="869"/>
        <v/>
      </c>
      <c r="AU868" s="32" t="str">
        <f t="shared" si="869"/>
        <v/>
      </c>
      <c r="AV868" s="32" t="e">
        <f t="shared" si="869"/>
        <v>#REF!</v>
      </c>
      <c r="AW868" s="32" t="str">
        <f t="shared" si="869"/>
        <v/>
      </c>
      <c r="AX868" s="32" t="str">
        <f t="shared" si="869"/>
        <v/>
      </c>
      <c r="AZ868" s="17" t="str">
        <f t="shared" si="870"/>
        <v/>
      </c>
      <c r="BA868" s="17" t="str">
        <f t="shared" si="870"/>
        <v/>
      </c>
      <c r="BB868" s="17" t="str">
        <f t="shared" si="870"/>
        <v/>
      </c>
      <c r="BC868" s="17" t="str">
        <f t="shared" si="870"/>
        <v/>
      </c>
      <c r="BD868" s="17" t="str">
        <f t="shared" si="870"/>
        <v/>
      </c>
      <c r="BE868" s="17" t="str">
        <f t="shared" si="870"/>
        <v/>
      </c>
      <c r="BF868" s="17" t="str">
        <f t="shared" si="870"/>
        <v/>
      </c>
      <c r="BG868" s="17" t="e">
        <f t="shared" si="870"/>
        <v>#REF!</v>
      </c>
      <c r="BH868" s="17" t="str">
        <f t="shared" si="870"/>
        <v/>
      </c>
      <c r="BI868" s="17" t="str">
        <f t="shared" si="870"/>
        <v/>
      </c>
    </row>
    <row r="869" spans="1:61" s="13" customFormat="1" ht="23.25" customHeight="1" x14ac:dyDescent="0.2">
      <c r="A869" s="1">
        <f ca="1">IF(COUNTIF($D869:$L869," ")=10,"",IF(VLOOKUP(MAX($A$1:A868),$A$1:C868,3,FALSE)=0,"",MAX($A$1:A868)+1))</f>
        <v>868</v>
      </c>
      <c r="B869" s="13" t="str">
        <f>$B865</f>
        <v/>
      </c>
      <c r="C869" s="2" t="str">
        <f>IF($B869="","",$R$5)</f>
        <v/>
      </c>
      <c r="D869" s="23" t="str">
        <f t="shared" ref="D869:K869" si="876">IF($B869&gt;"",IF(ISERROR(SEARCH($B869,S$5))," ",MID(S$5,FIND("%курс ",S$5,FIND($B869,S$5))+6,7)&amp;"
("&amp;MID(S$5,FIND("ауд.",S$5,FIND($B869,S$5))+4,FIND("№",S$5,FIND("ауд.",S$5,FIND($B869,S$5)))-(FIND("ауд.",S$5,FIND($B869,S$5))+4))&amp;")"),"")</f>
        <v/>
      </c>
      <c r="E869" s="23" t="str">
        <f t="shared" si="876"/>
        <v/>
      </c>
      <c r="F869" s="23" t="str">
        <f t="shared" si="876"/>
        <v/>
      </c>
      <c r="G869" s="23" t="str">
        <f t="shared" si="876"/>
        <v/>
      </c>
      <c r="H869" s="23" t="str">
        <f t="shared" si="876"/>
        <v/>
      </c>
      <c r="I869" s="23" t="str">
        <f t="shared" si="876"/>
        <v/>
      </c>
      <c r="J869" s="23" t="str">
        <f t="shared" si="876"/>
        <v/>
      </c>
      <c r="K869" s="23" t="str">
        <f t="shared" si="876"/>
        <v/>
      </c>
      <c r="L869" s="23"/>
      <c r="O869" s="16"/>
      <c r="P869" s="16"/>
      <c r="R869" s="30"/>
      <c r="S869" s="30"/>
      <c r="T869" s="30"/>
      <c r="U869" s="30"/>
      <c r="V869" s="30"/>
      <c r="W869" s="30"/>
      <c r="X869" s="30"/>
      <c r="Y869" s="30"/>
      <c r="Z869" s="30"/>
      <c r="AA869" s="30"/>
      <c r="AB869" s="30"/>
      <c r="AD869" s="31" t="str">
        <f t="shared" si="873"/>
        <v/>
      </c>
      <c r="AE869" s="31" t="str">
        <f t="shared" si="873"/>
        <v/>
      </c>
      <c r="AF869" s="31" t="str">
        <f t="shared" si="873"/>
        <v/>
      </c>
      <c r="AG869" s="31" t="str">
        <f t="shared" si="873"/>
        <v/>
      </c>
      <c r="AH869" s="31" t="str">
        <f t="shared" si="873"/>
        <v/>
      </c>
      <c r="AI869" s="31" t="str">
        <f t="shared" si="873"/>
        <v/>
      </c>
      <c r="AJ869" s="31" t="str">
        <f t="shared" si="873"/>
        <v/>
      </c>
      <c r="AK869" s="31" t="e">
        <f>IF(#REF!=" ","",IF(#REF!="","",CONCATENATE($C869," ",#REF!," ",MID(#REF!,10,5))))</f>
        <v>#REF!</v>
      </c>
      <c r="AL869" s="31" t="str">
        <f t="shared" si="839"/>
        <v/>
      </c>
      <c r="AM869" s="31" t="str">
        <f t="shared" si="839"/>
        <v/>
      </c>
      <c r="AN869" s="32" t="e">
        <f t="shared" si="871"/>
        <v>#VALUE!</v>
      </c>
      <c r="AO869" s="32" t="str">
        <f t="shared" si="869"/>
        <v/>
      </c>
      <c r="AP869" s="32" t="str">
        <f t="shared" si="869"/>
        <v/>
      </c>
      <c r="AQ869" s="32" t="str">
        <f t="shared" si="869"/>
        <v/>
      </c>
      <c r="AR869" s="32" t="str">
        <f t="shared" si="869"/>
        <v/>
      </c>
      <c r="AS869" s="32" t="str">
        <f t="shared" si="869"/>
        <v/>
      </c>
      <c r="AT869" s="32" t="str">
        <f t="shared" si="869"/>
        <v/>
      </c>
      <c r="AU869" s="32" t="str">
        <f t="shared" si="869"/>
        <v/>
      </c>
      <c r="AV869" s="32" t="e">
        <f t="shared" si="869"/>
        <v>#REF!</v>
      </c>
      <c r="AW869" s="32" t="str">
        <f t="shared" si="869"/>
        <v/>
      </c>
      <c r="AX869" s="32" t="str">
        <f t="shared" si="869"/>
        <v/>
      </c>
      <c r="AZ869" s="17" t="str">
        <f t="shared" si="870"/>
        <v/>
      </c>
      <c r="BA869" s="17" t="str">
        <f t="shared" si="870"/>
        <v/>
      </c>
      <c r="BB869" s="17" t="str">
        <f t="shared" si="870"/>
        <v/>
      </c>
      <c r="BC869" s="17" t="str">
        <f t="shared" si="870"/>
        <v/>
      </c>
      <c r="BD869" s="17" t="str">
        <f t="shared" si="870"/>
        <v/>
      </c>
      <c r="BE869" s="17" t="str">
        <f t="shared" si="870"/>
        <v/>
      </c>
      <c r="BF869" s="17" t="str">
        <f t="shared" si="870"/>
        <v/>
      </c>
      <c r="BG869" s="17" t="e">
        <f t="shared" si="870"/>
        <v>#REF!</v>
      </c>
      <c r="BH869" s="17" t="str">
        <f t="shared" si="870"/>
        <v/>
      </c>
      <c r="BI869" s="17" t="str">
        <f t="shared" si="870"/>
        <v/>
      </c>
    </row>
    <row r="870" spans="1:61" s="13" customFormat="1" ht="23.25" customHeight="1" x14ac:dyDescent="0.2">
      <c r="A870" s="1">
        <f ca="1">IF(COUNTIF($D870:$L870," ")=10,"",IF(VLOOKUP(MAX($A$1:A869),$A$1:C869,3,FALSE)=0,"",MAX($A$1:A869)+1))</f>
        <v>869</v>
      </c>
      <c r="B870" s="13" t="str">
        <f>$B865</f>
        <v/>
      </c>
      <c r="C870" s="2" t="str">
        <f>IF($B870="","",$R$6)</f>
        <v/>
      </c>
      <c r="D870" s="23" t="str">
        <f t="shared" ref="D870:K870" si="877">IF($B870&gt;"",IF(ISERROR(SEARCH($B870,S$6))," ",MID(S$6,FIND("%курс ",S$6,FIND($B870,S$6))+6,7)&amp;"
("&amp;MID(S$6,FIND("ауд.",S$6,FIND($B870,S$6))+4,FIND("№",S$6,FIND("ауд.",S$6,FIND($B870,S$6)))-(FIND("ауд.",S$6,FIND($B870,S$6))+4))&amp;")"),"")</f>
        <v/>
      </c>
      <c r="E870" s="23" t="str">
        <f t="shared" si="877"/>
        <v/>
      </c>
      <c r="F870" s="23" t="str">
        <f t="shared" si="877"/>
        <v/>
      </c>
      <c r="G870" s="23" t="str">
        <f t="shared" si="877"/>
        <v/>
      </c>
      <c r="H870" s="23" t="str">
        <f t="shared" si="877"/>
        <v/>
      </c>
      <c r="I870" s="23" t="str">
        <f t="shared" si="877"/>
        <v/>
      </c>
      <c r="J870" s="23" t="str">
        <f t="shared" si="877"/>
        <v/>
      </c>
      <c r="K870" s="23" t="str">
        <f t="shared" si="877"/>
        <v/>
      </c>
      <c r="L870" s="23"/>
      <c r="O870" s="16"/>
      <c r="P870" s="16"/>
      <c r="R870" s="30"/>
      <c r="S870" s="30"/>
      <c r="T870" s="30"/>
      <c r="U870" s="30"/>
      <c r="V870" s="30"/>
      <c r="W870" s="30"/>
      <c r="X870" s="30"/>
      <c r="Y870" s="30"/>
      <c r="Z870" s="30"/>
      <c r="AA870" s="30"/>
      <c r="AB870" s="30"/>
      <c r="AD870" s="31" t="str">
        <f t="shared" si="873"/>
        <v/>
      </c>
      <c r="AE870" s="31" t="str">
        <f t="shared" si="873"/>
        <v/>
      </c>
      <c r="AF870" s="31" t="str">
        <f t="shared" si="873"/>
        <v/>
      </c>
      <c r="AG870" s="31" t="str">
        <f t="shared" si="873"/>
        <v/>
      </c>
      <c r="AH870" s="31" t="str">
        <f t="shared" si="873"/>
        <v/>
      </c>
      <c r="AI870" s="31" t="str">
        <f t="shared" si="873"/>
        <v/>
      </c>
      <c r="AJ870" s="31" t="str">
        <f t="shared" si="873"/>
        <v/>
      </c>
      <c r="AK870" s="31" t="e">
        <f>IF(#REF!=" ","",IF(#REF!="","",CONCATENATE($C870," ",#REF!," ",MID(#REF!,10,5))))</f>
        <v>#REF!</v>
      </c>
      <c r="AL870" s="31" t="str">
        <f t="shared" si="839"/>
        <v/>
      </c>
      <c r="AM870" s="31" t="str">
        <f t="shared" si="839"/>
        <v/>
      </c>
      <c r="AN870" s="32" t="e">
        <f t="shared" si="871"/>
        <v>#VALUE!</v>
      </c>
      <c r="AO870" s="32" t="str">
        <f t="shared" si="869"/>
        <v/>
      </c>
      <c r="AP870" s="32" t="str">
        <f t="shared" si="869"/>
        <v/>
      </c>
      <c r="AQ870" s="32" t="str">
        <f t="shared" si="869"/>
        <v/>
      </c>
      <c r="AR870" s="32" t="str">
        <f t="shared" si="869"/>
        <v/>
      </c>
      <c r="AS870" s="32" t="str">
        <f t="shared" si="869"/>
        <v/>
      </c>
      <c r="AT870" s="32" t="str">
        <f t="shared" si="869"/>
        <v/>
      </c>
      <c r="AU870" s="32" t="str">
        <f t="shared" si="869"/>
        <v/>
      </c>
      <c r="AV870" s="32" t="e">
        <f t="shared" si="869"/>
        <v>#REF!</v>
      </c>
      <c r="AW870" s="32" t="str">
        <f t="shared" si="869"/>
        <v/>
      </c>
      <c r="AX870" s="32" t="str">
        <f t="shared" si="869"/>
        <v/>
      </c>
      <c r="AZ870" s="17" t="str">
        <f t="shared" si="870"/>
        <v/>
      </c>
      <c r="BA870" s="17" t="str">
        <f t="shared" si="870"/>
        <v/>
      </c>
      <c r="BB870" s="17" t="str">
        <f t="shared" si="870"/>
        <v/>
      </c>
      <c r="BC870" s="17" t="str">
        <f t="shared" si="870"/>
        <v/>
      </c>
      <c r="BD870" s="17" t="str">
        <f t="shared" si="870"/>
        <v/>
      </c>
      <c r="BE870" s="17" t="str">
        <f t="shared" si="870"/>
        <v/>
      </c>
      <c r="BF870" s="17" t="str">
        <f t="shared" si="870"/>
        <v/>
      </c>
      <c r="BG870" s="17" t="e">
        <f t="shared" si="870"/>
        <v>#REF!</v>
      </c>
      <c r="BH870" s="17" t="str">
        <f t="shared" si="870"/>
        <v/>
      </c>
      <c r="BI870" s="17" t="str">
        <f t="shared" si="870"/>
        <v/>
      </c>
    </row>
    <row r="871" spans="1:61" s="13" customFormat="1" ht="23.25" customHeight="1" x14ac:dyDescent="0.2">
      <c r="A871" s="1">
        <f ca="1">IF(COUNTIF($D871:$L871," ")=10,"",IF(VLOOKUP(MAX($A$1:A870),$A$1:C870,3,FALSE)=0,"",MAX($A$1:A870)+1))</f>
        <v>870</v>
      </c>
      <c r="B871" s="13" t="str">
        <f>$B865</f>
        <v/>
      </c>
      <c r="C871" s="2" t="str">
        <f>IF($B871="","",$R$7)</f>
        <v/>
      </c>
      <c r="D871" s="23" t="str">
        <f t="shared" ref="D871:K871" si="878">IF($B871&gt;"",IF(ISERROR(SEARCH($B871,S$7))," ",MID(S$7,FIND("%курс ",S$7,FIND($B871,S$7))+6,7)&amp;"
("&amp;MID(S$7,FIND("ауд.",S$7,FIND($B871,S$7))+4,FIND("№",S$7,FIND("ауд.",S$7,FIND($B871,S$7)))-(FIND("ауд.",S$7,FIND($B871,S$7))+4))&amp;")"),"")</f>
        <v/>
      </c>
      <c r="E871" s="23" t="str">
        <f t="shared" si="878"/>
        <v/>
      </c>
      <c r="F871" s="23" t="str">
        <f t="shared" si="878"/>
        <v/>
      </c>
      <c r="G871" s="23" t="str">
        <f t="shared" si="878"/>
        <v/>
      </c>
      <c r="H871" s="23" t="str">
        <f t="shared" si="878"/>
        <v/>
      </c>
      <c r="I871" s="23" t="str">
        <f t="shared" si="878"/>
        <v/>
      </c>
      <c r="J871" s="23" t="str">
        <f t="shared" si="878"/>
        <v/>
      </c>
      <c r="K871" s="23" t="str">
        <f t="shared" si="878"/>
        <v/>
      </c>
      <c r="L871" s="23"/>
      <c r="O871" s="16"/>
      <c r="P871" s="16"/>
      <c r="R871" s="30"/>
      <c r="S871" s="30"/>
      <c r="T871" s="30"/>
      <c r="U871" s="30"/>
      <c r="V871" s="30"/>
      <c r="W871" s="30"/>
      <c r="X871" s="30"/>
      <c r="Y871" s="30"/>
      <c r="Z871" s="30"/>
      <c r="AA871" s="30"/>
      <c r="AB871" s="30"/>
      <c r="AD871" s="31" t="str">
        <f t="shared" si="873"/>
        <v/>
      </c>
      <c r="AE871" s="31" t="str">
        <f t="shared" si="873"/>
        <v/>
      </c>
      <c r="AF871" s="31" t="str">
        <f t="shared" si="873"/>
        <v/>
      </c>
      <c r="AG871" s="31" t="str">
        <f t="shared" si="873"/>
        <v/>
      </c>
      <c r="AH871" s="31" t="str">
        <f t="shared" si="873"/>
        <v/>
      </c>
      <c r="AI871" s="31" t="str">
        <f t="shared" si="873"/>
        <v/>
      </c>
      <c r="AJ871" s="31" t="str">
        <f t="shared" si="873"/>
        <v/>
      </c>
      <c r="AK871" s="31" t="e">
        <f>IF(#REF!=" ","",IF(#REF!="","",CONCATENATE($C871," ",#REF!," ",MID(#REF!,10,5))))</f>
        <v>#REF!</v>
      </c>
      <c r="AL871" s="31" t="str">
        <f t="shared" si="839"/>
        <v/>
      </c>
      <c r="AM871" s="31" t="str">
        <f t="shared" si="839"/>
        <v/>
      </c>
      <c r="AN871" s="32" t="e">
        <f t="shared" si="871"/>
        <v>#VALUE!</v>
      </c>
      <c r="AO871" s="32" t="str">
        <f t="shared" si="869"/>
        <v/>
      </c>
      <c r="AP871" s="32" t="str">
        <f t="shared" si="869"/>
        <v/>
      </c>
      <c r="AQ871" s="32" t="str">
        <f t="shared" si="869"/>
        <v/>
      </c>
      <c r="AR871" s="32" t="str">
        <f t="shared" si="869"/>
        <v/>
      </c>
      <c r="AS871" s="32" t="str">
        <f t="shared" si="869"/>
        <v/>
      </c>
      <c r="AT871" s="32" t="str">
        <f t="shared" si="869"/>
        <v/>
      </c>
      <c r="AU871" s="32" t="str">
        <f t="shared" si="869"/>
        <v/>
      </c>
      <c r="AV871" s="32" t="e">
        <f t="shared" si="869"/>
        <v>#REF!</v>
      </c>
      <c r="AW871" s="32" t="str">
        <f t="shared" si="869"/>
        <v/>
      </c>
      <c r="AX871" s="32" t="str">
        <f t="shared" si="869"/>
        <v/>
      </c>
      <c r="AZ871" s="17" t="str">
        <f t="shared" si="870"/>
        <v/>
      </c>
      <c r="BA871" s="17" t="str">
        <f t="shared" si="870"/>
        <v/>
      </c>
      <c r="BB871" s="17" t="str">
        <f t="shared" si="870"/>
        <v/>
      </c>
      <c r="BC871" s="17" t="str">
        <f t="shared" si="870"/>
        <v/>
      </c>
      <c r="BD871" s="17" t="str">
        <f t="shared" si="870"/>
        <v/>
      </c>
      <c r="BE871" s="17" t="str">
        <f t="shared" si="870"/>
        <v/>
      </c>
      <c r="BF871" s="17" t="str">
        <f t="shared" si="870"/>
        <v/>
      </c>
      <c r="BG871" s="17" t="e">
        <f t="shared" si="870"/>
        <v>#REF!</v>
      </c>
      <c r="BH871" s="17" t="str">
        <f t="shared" si="870"/>
        <v/>
      </c>
      <c r="BI871" s="17" t="str">
        <f t="shared" si="870"/>
        <v/>
      </c>
    </row>
    <row r="872" spans="1:61" s="13" customFormat="1" ht="23.25" customHeight="1" x14ac:dyDescent="0.2">
      <c r="A872" s="1">
        <f ca="1">IF(COUNTIF($D872:$L872," ")=10,"",IF(VLOOKUP(MAX($A$1:A871),$A$1:C871,3,FALSE)=0,"",MAX($A$1:A871)+1))</f>
        <v>871</v>
      </c>
      <c r="B872" s="13" t="str">
        <f>$B865</f>
        <v/>
      </c>
      <c r="C872" s="2" t="str">
        <f>IF($B872="","",$R$8)</f>
        <v/>
      </c>
      <c r="D872" s="23" t="str">
        <f t="shared" ref="D872:K872" si="879">IF($B872&gt;"",IF(ISERROR(SEARCH($B872,S$8))," ",MID(S$8,FIND("%курс ",S$8,FIND($B872,S$8))+6,7)&amp;"
("&amp;MID(S$8,FIND("ауд.",S$8,FIND($B872,S$8))+4,FIND("№",S$8,FIND("ауд.",S$8,FIND($B872,S$8)))-(FIND("ауд.",S$8,FIND($B872,S$8))+4))&amp;")"),"")</f>
        <v/>
      </c>
      <c r="E872" s="23" t="str">
        <f t="shared" si="879"/>
        <v/>
      </c>
      <c r="F872" s="23" t="str">
        <f t="shared" si="879"/>
        <v/>
      </c>
      <c r="G872" s="23" t="str">
        <f t="shared" si="879"/>
        <v/>
      </c>
      <c r="H872" s="23" t="str">
        <f t="shared" si="879"/>
        <v/>
      </c>
      <c r="I872" s="23" t="str">
        <f t="shared" si="879"/>
        <v/>
      </c>
      <c r="J872" s="23" t="str">
        <f t="shared" si="879"/>
        <v/>
      </c>
      <c r="K872" s="23" t="str">
        <f t="shared" si="879"/>
        <v/>
      </c>
      <c r="L872" s="23"/>
      <c r="O872" s="16"/>
      <c r="P872" s="16"/>
      <c r="R872" s="30"/>
      <c r="S872" s="30"/>
      <c r="T872" s="30"/>
      <c r="U872" s="30"/>
      <c r="V872" s="30"/>
      <c r="W872" s="30"/>
      <c r="X872" s="30"/>
      <c r="Y872" s="30"/>
      <c r="Z872" s="30"/>
      <c r="AA872" s="30"/>
      <c r="AB872" s="30"/>
      <c r="AD872" s="31" t="str">
        <f t="shared" si="873"/>
        <v/>
      </c>
      <c r="AE872" s="31" t="str">
        <f t="shared" si="873"/>
        <v/>
      </c>
      <c r="AF872" s="31" t="str">
        <f t="shared" si="873"/>
        <v/>
      </c>
      <c r="AG872" s="31" t="str">
        <f t="shared" si="873"/>
        <v/>
      </c>
      <c r="AH872" s="31" t="str">
        <f t="shared" si="873"/>
        <v/>
      </c>
      <c r="AI872" s="31" t="str">
        <f t="shared" si="873"/>
        <v/>
      </c>
      <c r="AJ872" s="31" t="str">
        <f t="shared" si="873"/>
        <v/>
      </c>
      <c r="AK872" s="31" t="e">
        <f>IF(#REF!=" ","",IF(#REF!="","",CONCATENATE($C872," ",#REF!," ",MID(#REF!,10,5))))</f>
        <v>#REF!</v>
      </c>
      <c r="AL872" s="31" t="str">
        <f t="shared" si="839"/>
        <v/>
      </c>
      <c r="AM872" s="31" t="str">
        <f t="shared" si="839"/>
        <v/>
      </c>
      <c r="AN872" s="32" t="e">
        <f t="shared" si="871"/>
        <v>#VALUE!</v>
      </c>
      <c r="AO872" s="32" t="str">
        <f t="shared" si="869"/>
        <v/>
      </c>
      <c r="AP872" s="32" t="str">
        <f t="shared" si="869"/>
        <v/>
      </c>
      <c r="AQ872" s="32" t="str">
        <f t="shared" si="869"/>
        <v/>
      </c>
      <c r="AR872" s="32" t="str">
        <f t="shared" si="869"/>
        <v/>
      </c>
      <c r="AS872" s="32" t="str">
        <f t="shared" si="869"/>
        <v/>
      </c>
      <c r="AT872" s="32" t="str">
        <f t="shared" si="869"/>
        <v/>
      </c>
      <c r="AU872" s="32" t="str">
        <f t="shared" si="869"/>
        <v/>
      </c>
      <c r="AV872" s="32" t="e">
        <f t="shared" si="869"/>
        <v>#REF!</v>
      </c>
      <c r="AW872" s="32" t="str">
        <f t="shared" si="869"/>
        <v/>
      </c>
      <c r="AX872" s="32" t="str">
        <f t="shared" si="869"/>
        <v/>
      </c>
      <c r="AZ872" s="17" t="str">
        <f t="shared" si="870"/>
        <v/>
      </c>
      <c r="BA872" s="17" t="str">
        <f t="shared" si="870"/>
        <v/>
      </c>
      <c r="BB872" s="17" t="str">
        <f t="shared" si="870"/>
        <v/>
      </c>
      <c r="BC872" s="17" t="str">
        <f t="shared" si="870"/>
        <v/>
      </c>
      <c r="BD872" s="17" t="str">
        <f t="shared" si="870"/>
        <v/>
      </c>
      <c r="BE872" s="17" t="str">
        <f t="shared" si="870"/>
        <v/>
      </c>
      <c r="BF872" s="17" t="str">
        <f t="shared" si="870"/>
        <v/>
      </c>
      <c r="BG872" s="17" t="e">
        <f t="shared" si="870"/>
        <v>#REF!</v>
      </c>
      <c r="BH872" s="17" t="str">
        <f t="shared" si="870"/>
        <v/>
      </c>
      <c r="BI872" s="17" t="str">
        <f t="shared" si="870"/>
        <v/>
      </c>
    </row>
    <row r="873" spans="1:61" s="13" customFormat="1" ht="23.25" customHeight="1" x14ac:dyDescent="0.2">
      <c r="C873" s="2" t="str">
        <f>IF($B873="","",$R$2)</f>
        <v/>
      </c>
      <c r="D873" s="14" t="str">
        <f t="shared" ref="D873:K873" si="880">IF($B873&gt;"",IF(ISERROR(SEARCH($B873,S$2))," ",MID(S$2,FIND("%курс ",S$2,FIND($B873,S$2))+6,3)&amp;"
("&amp;MID(S$2,FIND("ауд.",S$2,FIND($B873,S$2))+4,FIND("№",S$2,FIND("ауд.",S$2,FIND($B873,S$2)))-(FIND("ауд.",S$2,FIND($B873,S$2))+4))&amp;")"),"")</f>
        <v/>
      </c>
      <c r="E873" s="14" t="str">
        <f t="shared" si="880"/>
        <v/>
      </c>
      <c r="F873" s="14" t="str">
        <f t="shared" si="880"/>
        <v/>
      </c>
      <c r="G873" s="14" t="str">
        <f t="shared" si="880"/>
        <v/>
      </c>
      <c r="H873" s="14" t="str">
        <f t="shared" si="880"/>
        <v/>
      </c>
      <c r="I873" s="14" t="str">
        <f t="shared" si="880"/>
        <v/>
      </c>
      <c r="J873" s="14" t="str">
        <f t="shared" si="880"/>
        <v/>
      </c>
      <c r="K873" s="14" t="str">
        <f t="shared" si="880"/>
        <v/>
      </c>
      <c r="L873" s="14"/>
      <c r="O873" s="16"/>
      <c r="P873" s="16"/>
      <c r="R873" s="30"/>
      <c r="S873" s="30"/>
      <c r="T873" s="30"/>
      <c r="U873" s="30"/>
      <c r="V873" s="30"/>
      <c r="W873" s="30"/>
      <c r="X873" s="30"/>
      <c r="Y873" s="30"/>
      <c r="Z873" s="30"/>
      <c r="AA873" s="30"/>
      <c r="AB873" s="30"/>
      <c r="AD873" s="31"/>
      <c r="AE873" s="31"/>
      <c r="AF873" s="31"/>
      <c r="AG873" s="31"/>
      <c r="AH873" s="31"/>
      <c r="AI873" s="31"/>
      <c r="AJ873" s="31"/>
      <c r="AK873" s="31"/>
      <c r="AL873" s="31"/>
      <c r="AM873" s="31"/>
      <c r="AN873" s="37"/>
      <c r="AO873" s="32" t="str">
        <f t="shared" si="869"/>
        <v/>
      </c>
      <c r="AP873" s="32" t="str">
        <f t="shared" si="869"/>
        <v/>
      </c>
      <c r="AQ873" s="32" t="str">
        <f t="shared" si="869"/>
        <v/>
      </c>
      <c r="AR873" s="32" t="str">
        <f t="shared" si="869"/>
        <v/>
      </c>
      <c r="AS873" s="32" t="str">
        <f t="shared" si="869"/>
        <v/>
      </c>
      <c r="AT873" s="32" t="str">
        <f t="shared" si="869"/>
        <v/>
      </c>
      <c r="AU873" s="32" t="str">
        <f t="shared" si="869"/>
        <v/>
      </c>
      <c r="AV873" s="32" t="str">
        <f t="shared" si="869"/>
        <v/>
      </c>
      <c r="AW873" s="32" t="str">
        <f t="shared" si="869"/>
        <v/>
      </c>
      <c r="AX873" s="32" t="str">
        <f t="shared" si="869"/>
        <v/>
      </c>
      <c r="AZ873" s="17" t="str">
        <f t="shared" si="870"/>
        <v/>
      </c>
      <c r="BA873" s="17" t="str">
        <f t="shared" si="870"/>
        <v/>
      </c>
      <c r="BB873" s="17" t="str">
        <f t="shared" si="870"/>
        <v/>
      </c>
      <c r="BC873" s="17" t="str">
        <f t="shared" si="870"/>
        <v/>
      </c>
      <c r="BD873" s="17" t="str">
        <f t="shared" si="870"/>
        <v/>
      </c>
      <c r="BE873" s="17" t="str">
        <f t="shared" si="870"/>
        <v/>
      </c>
      <c r="BF873" s="17" t="str">
        <f t="shared" si="870"/>
        <v/>
      </c>
      <c r="BG873" s="17" t="str">
        <f t="shared" si="870"/>
        <v/>
      </c>
      <c r="BH873" s="17" t="str">
        <f t="shared" si="870"/>
        <v/>
      </c>
      <c r="BI873" s="17" t="str">
        <f t="shared" si="870"/>
        <v/>
      </c>
    </row>
    <row r="874" spans="1:61" s="13" customFormat="1" ht="23.25" customHeight="1" x14ac:dyDescent="0.2">
      <c r="A874" s="1">
        <f ca="1">IF(COUNTIF($D875:$L881," ")=70,"",MAX($A$1:A873)+1)</f>
        <v>872</v>
      </c>
      <c r="B874" s="2" t="str">
        <f>IF($C874="","",$C874)</f>
        <v/>
      </c>
      <c r="C874" s="3" t="str">
        <f>IF(ISERROR(VLOOKUP((ROW()-1)/9+1,'[1]Преподавательский состав'!$A$2:$B$181,2,FALSE)),"",VLOOKUP((ROW()-1)/9+1,'[1]Преподавательский состав'!$A$2:$B$181,2,FALSE))</f>
        <v/>
      </c>
      <c r="D874" s="3" t="str">
        <f>IF($C874="","",T(" 8.00"))</f>
        <v/>
      </c>
      <c r="E874" s="3" t="str">
        <f>IF($C874="","",T(" 9.40"))</f>
        <v/>
      </c>
      <c r="F874" s="3" t="str">
        <f>IF($C874="","",T("11.50"))</f>
        <v/>
      </c>
      <c r="G874" s="3" t="str">
        <f>IF($C874="","",T(""))</f>
        <v/>
      </c>
      <c r="H874" s="3" t="str">
        <f>IF($C874="","",T("13.30"))</f>
        <v/>
      </c>
      <c r="I874" s="3" t="str">
        <f>IF($C874="","",T("15.10"))</f>
        <v/>
      </c>
      <c r="J874" s="3" t="str">
        <f>IF($C874="","",T("16.50"))</f>
        <v/>
      </c>
      <c r="K874" s="3" t="str">
        <f>IF($C874="","",T("16.50"))</f>
        <v/>
      </c>
      <c r="L874" s="3"/>
      <c r="O874" s="16"/>
      <c r="P874" s="16"/>
      <c r="R874" s="30"/>
      <c r="S874" s="30"/>
      <c r="T874" s="30"/>
      <c r="U874" s="30"/>
      <c r="V874" s="30"/>
      <c r="W874" s="30"/>
      <c r="X874" s="30"/>
      <c r="Y874" s="30"/>
      <c r="Z874" s="30"/>
      <c r="AA874" s="30"/>
      <c r="AB874" s="30"/>
      <c r="AD874" s="31"/>
      <c r="AE874" s="31"/>
      <c r="AF874" s="31"/>
      <c r="AG874" s="31"/>
      <c r="AH874" s="31"/>
      <c r="AI874" s="31"/>
      <c r="AJ874" s="31"/>
      <c r="AK874" s="31"/>
      <c r="AL874" s="31"/>
      <c r="AM874" s="31"/>
      <c r="AN874" s="32" t="str">
        <f t="shared" ref="AN874:AN881" si="881">IF(COUNTBLANK(AD874:AM874)=10,"",MID($B874,1,FIND(" ",$B874)-1))</f>
        <v/>
      </c>
      <c r="AO874" s="32" t="str">
        <f t="shared" si="869"/>
        <v/>
      </c>
      <c r="AP874" s="32" t="str">
        <f t="shared" si="869"/>
        <v/>
      </c>
      <c r="AQ874" s="32" t="str">
        <f t="shared" si="869"/>
        <v/>
      </c>
      <c r="AR874" s="32" t="str">
        <f t="shared" si="869"/>
        <v/>
      </c>
      <c r="AS874" s="32" t="str">
        <f t="shared" si="869"/>
        <v/>
      </c>
      <c r="AT874" s="32" t="str">
        <f t="shared" si="869"/>
        <v/>
      </c>
      <c r="AU874" s="32" t="str">
        <f t="shared" si="869"/>
        <v/>
      </c>
      <c r="AV874" s="32" t="str">
        <f t="shared" si="869"/>
        <v/>
      </c>
      <c r="AW874" s="32" t="str">
        <f t="shared" si="869"/>
        <v/>
      </c>
      <c r="AX874" s="32" t="str">
        <f t="shared" si="869"/>
        <v/>
      </c>
      <c r="AZ874" s="17" t="str">
        <f t="shared" si="870"/>
        <v/>
      </c>
      <c r="BA874" s="17" t="str">
        <f t="shared" si="870"/>
        <v/>
      </c>
      <c r="BB874" s="17" t="str">
        <f t="shared" si="870"/>
        <v/>
      </c>
      <c r="BC874" s="17" t="str">
        <f t="shared" si="870"/>
        <v/>
      </c>
      <c r="BD874" s="17" t="str">
        <f t="shared" si="870"/>
        <v/>
      </c>
      <c r="BE874" s="17" t="str">
        <f t="shared" si="870"/>
        <v/>
      </c>
      <c r="BF874" s="17" t="str">
        <f t="shared" si="870"/>
        <v/>
      </c>
      <c r="BG874" s="17" t="str">
        <f t="shared" si="870"/>
        <v/>
      </c>
      <c r="BH874" s="17" t="str">
        <f t="shared" si="870"/>
        <v/>
      </c>
      <c r="BI874" s="17" t="str">
        <f t="shared" si="870"/>
        <v/>
      </c>
    </row>
    <row r="875" spans="1:61" s="13" customFormat="1" ht="23.25" customHeight="1" x14ac:dyDescent="0.2">
      <c r="A875" s="1">
        <f ca="1">IF(COUNTIF($D875:$L875," ")=10,"",IF(VLOOKUP(MAX($A$1:A874),$A$1:C874,3,FALSE)=0,"",MAX($A$1:A874)+1))</f>
        <v>873</v>
      </c>
      <c r="B875" s="13" t="str">
        <f>$B874</f>
        <v/>
      </c>
      <c r="C875" s="2" t="str">
        <f>IF($B875="","",$R$2)</f>
        <v/>
      </c>
      <c r="D875" s="14" t="str">
        <f t="shared" ref="D875:K875" si="882">IF($B875&gt;"",IF(ISERROR(SEARCH($B875,S$2))," ",MID(S$2,FIND("%курс ",S$2,FIND($B875,S$2))+6,7)&amp;"
("&amp;MID(S$2,FIND("ауд.",S$2,FIND($B875,S$2))+4,FIND("№",S$2,FIND("ауд.",S$2,FIND($B875,S$2)))-(FIND("ауд.",S$2,FIND($B875,S$2))+4))&amp;")"),"")</f>
        <v/>
      </c>
      <c r="E875" s="14" t="str">
        <f t="shared" si="882"/>
        <v/>
      </c>
      <c r="F875" s="14" t="str">
        <f t="shared" si="882"/>
        <v/>
      </c>
      <c r="G875" s="14" t="str">
        <f t="shared" si="882"/>
        <v/>
      </c>
      <c r="H875" s="14" t="str">
        <f t="shared" si="882"/>
        <v/>
      </c>
      <c r="I875" s="14" t="str">
        <f t="shared" si="882"/>
        <v/>
      </c>
      <c r="J875" s="14" t="str">
        <f t="shared" si="882"/>
        <v/>
      </c>
      <c r="K875" s="14" t="str">
        <f t="shared" si="882"/>
        <v/>
      </c>
      <c r="L875" s="14"/>
      <c r="O875" s="16"/>
      <c r="P875" s="16"/>
      <c r="R875" s="30"/>
      <c r="S875" s="30"/>
      <c r="T875" s="30"/>
      <c r="U875" s="30"/>
      <c r="V875" s="30"/>
      <c r="W875" s="30"/>
      <c r="X875" s="30"/>
      <c r="Y875" s="30"/>
      <c r="Z875" s="30"/>
      <c r="AA875" s="30"/>
      <c r="AB875" s="30"/>
      <c r="AD875" s="31" t="str">
        <f t="shared" ref="AD875:AJ900" si="883">IF(D875=" ","",IF(D875="","",CONCATENATE($C875," ",D$1," ",MID(D875,10,5))))</f>
        <v/>
      </c>
      <c r="AE875" s="31" t="str">
        <f t="shared" si="883"/>
        <v/>
      </c>
      <c r="AF875" s="31" t="str">
        <f t="shared" si="883"/>
        <v/>
      </c>
      <c r="AG875" s="31" t="str">
        <f t="shared" si="883"/>
        <v/>
      </c>
      <c r="AH875" s="31" t="str">
        <f t="shared" si="883"/>
        <v/>
      </c>
      <c r="AI875" s="31" t="str">
        <f t="shared" si="883"/>
        <v/>
      </c>
      <c r="AJ875" s="31" t="str">
        <f t="shared" si="883"/>
        <v/>
      </c>
      <c r="AK875" s="31" t="e">
        <f>IF(#REF!=" ","",IF(#REF!="","",CONCATENATE($C875," ",#REF!," ",MID(#REF!,10,5))))</f>
        <v>#REF!</v>
      </c>
      <c r="AL875" s="31" t="str">
        <f t="shared" si="839"/>
        <v/>
      </c>
      <c r="AM875" s="31" t="str">
        <f t="shared" si="839"/>
        <v/>
      </c>
      <c r="AN875" s="32" t="e">
        <f t="shared" si="881"/>
        <v>#VALUE!</v>
      </c>
      <c r="AO875" s="32" t="str">
        <f t="shared" si="869"/>
        <v/>
      </c>
      <c r="AP875" s="32" t="str">
        <f t="shared" si="869"/>
        <v/>
      </c>
      <c r="AQ875" s="32" t="str">
        <f t="shared" si="869"/>
        <v/>
      </c>
      <c r="AR875" s="32" t="str">
        <f t="shared" si="869"/>
        <v/>
      </c>
      <c r="AS875" s="32" t="str">
        <f t="shared" si="869"/>
        <v/>
      </c>
      <c r="AT875" s="32" t="str">
        <f t="shared" si="869"/>
        <v/>
      </c>
      <c r="AU875" s="32" t="str">
        <f t="shared" si="869"/>
        <v/>
      </c>
      <c r="AV875" s="32" t="e">
        <f t="shared" si="869"/>
        <v>#REF!</v>
      </c>
      <c r="AW875" s="32" t="str">
        <f t="shared" si="869"/>
        <v/>
      </c>
      <c r="AX875" s="32" t="str">
        <f t="shared" si="869"/>
        <v/>
      </c>
      <c r="AZ875" s="17" t="str">
        <f t="shared" si="870"/>
        <v/>
      </c>
      <c r="BA875" s="17" t="str">
        <f t="shared" si="870"/>
        <v/>
      </c>
      <c r="BB875" s="17" t="str">
        <f t="shared" si="870"/>
        <v/>
      </c>
      <c r="BC875" s="17" t="str">
        <f t="shared" si="870"/>
        <v/>
      </c>
      <c r="BD875" s="17" t="str">
        <f t="shared" si="870"/>
        <v/>
      </c>
      <c r="BE875" s="17" t="str">
        <f t="shared" si="870"/>
        <v/>
      </c>
      <c r="BF875" s="17" t="str">
        <f t="shared" si="870"/>
        <v/>
      </c>
      <c r="BG875" s="17" t="e">
        <f t="shared" si="870"/>
        <v>#REF!</v>
      </c>
      <c r="BH875" s="17" t="str">
        <f t="shared" si="870"/>
        <v/>
      </c>
      <c r="BI875" s="17" t="str">
        <f t="shared" si="870"/>
        <v/>
      </c>
    </row>
    <row r="876" spans="1:61" s="13" customFormat="1" ht="23.25" customHeight="1" x14ac:dyDescent="0.2">
      <c r="A876" s="1">
        <f ca="1">IF(COUNTIF($D876:$L876," ")=10,"",IF(VLOOKUP(MAX($A$1:A875),$A$1:C875,3,FALSE)=0,"",MAX($A$1:A875)+1))</f>
        <v>874</v>
      </c>
      <c r="B876" s="13" t="str">
        <f>$B874</f>
        <v/>
      </c>
      <c r="C876" s="2" t="str">
        <f>IF($B876="","",$R$3)</f>
        <v/>
      </c>
      <c r="D876" s="14" t="str">
        <f t="shared" ref="D876:K876" si="884">IF($B876&gt;"",IF(ISERROR(SEARCH($B876,S$3))," ",MID(S$3,FIND("%курс ",S$3,FIND($B876,S$3))+6,7)&amp;"
("&amp;MID(S$3,FIND("ауд.",S$3,FIND($B876,S$3))+4,FIND("№",S$3,FIND("ауд.",S$3,FIND($B876,S$3)))-(FIND("ауд.",S$3,FIND($B876,S$3))+4))&amp;")"),"")</f>
        <v/>
      </c>
      <c r="E876" s="14" t="str">
        <f t="shared" si="884"/>
        <v/>
      </c>
      <c r="F876" s="14" t="str">
        <f t="shared" si="884"/>
        <v/>
      </c>
      <c r="G876" s="14" t="str">
        <f t="shared" si="884"/>
        <v/>
      </c>
      <c r="H876" s="14" t="str">
        <f t="shared" si="884"/>
        <v/>
      </c>
      <c r="I876" s="14" t="str">
        <f t="shared" si="884"/>
        <v/>
      </c>
      <c r="J876" s="14" t="str">
        <f t="shared" si="884"/>
        <v/>
      </c>
      <c r="K876" s="14" t="str">
        <f t="shared" si="884"/>
        <v/>
      </c>
      <c r="L876" s="14"/>
      <c r="O876" s="16"/>
      <c r="P876" s="16"/>
      <c r="R876" s="30"/>
      <c r="S876" s="30"/>
      <c r="T876" s="30"/>
      <c r="U876" s="30"/>
      <c r="V876" s="30"/>
      <c r="W876" s="30"/>
      <c r="X876" s="30"/>
      <c r="Y876" s="30"/>
      <c r="Z876" s="30"/>
      <c r="AA876" s="30"/>
      <c r="AB876" s="30"/>
      <c r="AD876" s="31" t="str">
        <f t="shared" si="883"/>
        <v/>
      </c>
      <c r="AE876" s="31" t="str">
        <f t="shared" si="883"/>
        <v/>
      </c>
      <c r="AF876" s="31" t="str">
        <f t="shared" si="883"/>
        <v/>
      </c>
      <c r="AG876" s="31" t="str">
        <f t="shared" si="883"/>
        <v/>
      </c>
      <c r="AH876" s="31" t="str">
        <f t="shared" si="883"/>
        <v/>
      </c>
      <c r="AI876" s="31" t="str">
        <f t="shared" si="883"/>
        <v/>
      </c>
      <c r="AJ876" s="31" t="str">
        <f t="shared" si="883"/>
        <v/>
      </c>
      <c r="AK876" s="31" t="e">
        <f>IF(#REF!=" ","",IF(#REF!="","",CONCATENATE($C876," ",#REF!," ",MID(#REF!,10,5))))</f>
        <v>#REF!</v>
      </c>
      <c r="AL876" s="31" t="str">
        <f t="shared" si="839"/>
        <v/>
      </c>
      <c r="AM876" s="31" t="str">
        <f t="shared" si="839"/>
        <v/>
      </c>
      <c r="AN876" s="32" t="e">
        <f t="shared" si="881"/>
        <v>#VALUE!</v>
      </c>
      <c r="AO876" s="32" t="str">
        <f t="shared" si="869"/>
        <v/>
      </c>
      <c r="AP876" s="32" t="str">
        <f t="shared" si="869"/>
        <v/>
      </c>
      <c r="AQ876" s="32" t="str">
        <f t="shared" si="869"/>
        <v/>
      </c>
      <c r="AR876" s="32" t="str">
        <f t="shared" si="869"/>
        <v/>
      </c>
      <c r="AS876" s="32" t="str">
        <f t="shared" si="869"/>
        <v/>
      </c>
      <c r="AT876" s="32" t="str">
        <f t="shared" si="869"/>
        <v/>
      </c>
      <c r="AU876" s="32" t="str">
        <f t="shared" si="869"/>
        <v/>
      </c>
      <c r="AV876" s="32" t="e">
        <f t="shared" si="869"/>
        <v>#REF!</v>
      </c>
      <c r="AW876" s="32" t="str">
        <f t="shared" si="869"/>
        <v/>
      </c>
      <c r="AX876" s="32" t="str">
        <f t="shared" si="869"/>
        <v/>
      </c>
      <c r="AZ876" s="17" t="str">
        <f t="shared" si="870"/>
        <v/>
      </c>
      <c r="BA876" s="17" t="str">
        <f t="shared" si="870"/>
        <v/>
      </c>
      <c r="BB876" s="17" t="str">
        <f t="shared" si="870"/>
        <v/>
      </c>
      <c r="BC876" s="17" t="str">
        <f t="shared" si="870"/>
        <v/>
      </c>
      <c r="BD876" s="17" t="str">
        <f t="shared" si="870"/>
        <v/>
      </c>
      <c r="BE876" s="17" t="str">
        <f t="shared" si="870"/>
        <v/>
      </c>
      <c r="BF876" s="17" t="str">
        <f t="shared" si="870"/>
        <v/>
      </c>
      <c r="BG876" s="17" t="e">
        <f t="shared" si="870"/>
        <v>#REF!</v>
      </c>
      <c r="BH876" s="17" t="str">
        <f t="shared" si="870"/>
        <v/>
      </c>
      <c r="BI876" s="17" t="str">
        <f t="shared" si="870"/>
        <v/>
      </c>
    </row>
    <row r="877" spans="1:61" s="13" customFormat="1" ht="23.25" customHeight="1" x14ac:dyDescent="0.2">
      <c r="A877" s="1">
        <f ca="1">IF(COUNTIF($D877:$L877," ")=10,"",IF(VLOOKUP(MAX($A$1:A876),$A$1:C876,3,FALSE)=0,"",MAX($A$1:A876)+1))</f>
        <v>875</v>
      </c>
      <c r="B877" s="13" t="str">
        <f>$B874</f>
        <v/>
      </c>
      <c r="C877" s="2" t="str">
        <f>IF($B877="","",$R$4)</f>
        <v/>
      </c>
      <c r="D877" s="14" t="str">
        <f t="shared" ref="D877:K877" si="885">IF($B877&gt;"",IF(ISERROR(SEARCH($B877,S$4))," ",MID(S$4,FIND("%курс ",S$4,FIND($B877,S$4))+6,7)&amp;"
("&amp;MID(S$4,FIND("ауд.",S$4,FIND($B877,S$4))+4,FIND("№",S$4,FIND("ауд.",S$4,FIND($B877,S$4)))-(FIND("ауд.",S$4,FIND($B877,S$4))+4))&amp;")"),"")</f>
        <v/>
      </c>
      <c r="E877" s="14" t="str">
        <f t="shared" si="885"/>
        <v/>
      </c>
      <c r="F877" s="14" t="str">
        <f t="shared" si="885"/>
        <v/>
      </c>
      <c r="G877" s="14" t="str">
        <f t="shared" si="885"/>
        <v/>
      </c>
      <c r="H877" s="14" t="str">
        <f t="shared" si="885"/>
        <v/>
      </c>
      <c r="I877" s="14" t="str">
        <f t="shared" si="885"/>
        <v/>
      </c>
      <c r="J877" s="14" t="str">
        <f t="shared" si="885"/>
        <v/>
      </c>
      <c r="K877" s="14" t="str">
        <f t="shared" si="885"/>
        <v/>
      </c>
      <c r="L877" s="14"/>
      <c r="O877" s="16"/>
      <c r="P877" s="16"/>
      <c r="R877" s="30"/>
      <c r="S877" s="30"/>
      <c r="T877" s="30"/>
      <c r="U877" s="30"/>
      <c r="V877" s="30"/>
      <c r="W877" s="30"/>
      <c r="X877" s="30"/>
      <c r="Y877" s="30"/>
      <c r="Z877" s="30"/>
      <c r="AA877" s="30"/>
      <c r="AB877" s="30"/>
      <c r="AD877" s="31" t="str">
        <f t="shared" si="883"/>
        <v/>
      </c>
      <c r="AE877" s="31" t="str">
        <f t="shared" si="883"/>
        <v/>
      </c>
      <c r="AF877" s="31" t="str">
        <f t="shared" si="883"/>
        <v/>
      </c>
      <c r="AG877" s="31" t="str">
        <f t="shared" si="883"/>
        <v/>
      </c>
      <c r="AH877" s="31" t="str">
        <f t="shared" si="883"/>
        <v/>
      </c>
      <c r="AI877" s="31" t="str">
        <f t="shared" si="883"/>
        <v/>
      </c>
      <c r="AJ877" s="31" t="str">
        <f t="shared" si="883"/>
        <v/>
      </c>
      <c r="AK877" s="31" t="e">
        <f>IF(#REF!=" ","",IF(#REF!="","",CONCATENATE($C877," ",#REF!," ",MID(#REF!,10,5))))</f>
        <v>#REF!</v>
      </c>
      <c r="AL877" s="31" t="str">
        <f t="shared" si="839"/>
        <v/>
      </c>
      <c r="AM877" s="31" t="str">
        <f t="shared" si="839"/>
        <v/>
      </c>
      <c r="AN877" s="32" t="e">
        <f t="shared" si="881"/>
        <v>#VALUE!</v>
      </c>
      <c r="AO877" s="32" t="str">
        <f t="shared" si="869"/>
        <v/>
      </c>
      <c r="AP877" s="32" t="str">
        <f t="shared" si="869"/>
        <v/>
      </c>
      <c r="AQ877" s="32" t="str">
        <f t="shared" si="869"/>
        <v/>
      </c>
      <c r="AR877" s="32" t="str">
        <f t="shared" si="869"/>
        <v/>
      </c>
      <c r="AS877" s="32" t="str">
        <f t="shared" si="869"/>
        <v/>
      </c>
      <c r="AT877" s="32" t="str">
        <f t="shared" si="869"/>
        <v/>
      </c>
      <c r="AU877" s="32" t="str">
        <f t="shared" si="869"/>
        <v/>
      </c>
      <c r="AV877" s="32" t="e">
        <f t="shared" si="869"/>
        <v>#REF!</v>
      </c>
      <c r="AW877" s="32" t="str">
        <f t="shared" si="869"/>
        <v/>
      </c>
      <c r="AX877" s="32" t="str">
        <f t="shared" si="869"/>
        <v/>
      </c>
      <c r="AZ877" s="17" t="str">
        <f t="shared" si="870"/>
        <v/>
      </c>
      <c r="BA877" s="17" t="str">
        <f t="shared" si="870"/>
        <v/>
      </c>
      <c r="BB877" s="17" t="str">
        <f t="shared" si="870"/>
        <v/>
      </c>
      <c r="BC877" s="17" t="str">
        <f t="shared" si="870"/>
        <v/>
      </c>
      <c r="BD877" s="17" t="str">
        <f t="shared" si="870"/>
        <v/>
      </c>
      <c r="BE877" s="17" t="str">
        <f t="shared" si="870"/>
        <v/>
      </c>
      <c r="BF877" s="17" t="str">
        <f t="shared" si="870"/>
        <v/>
      </c>
      <c r="BG877" s="17" t="e">
        <f t="shared" si="870"/>
        <v>#REF!</v>
      </c>
      <c r="BH877" s="17" t="str">
        <f t="shared" si="870"/>
        <v/>
      </c>
      <c r="BI877" s="17" t="str">
        <f t="shared" si="870"/>
        <v/>
      </c>
    </row>
    <row r="878" spans="1:61" s="13" customFormat="1" ht="23.25" customHeight="1" x14ac:dyDescent="0.2">
      <c r="A878" s="1">
        <f ca="1">IF(COUNTIF($D878:$L878," ")=10,"",IF(VLOOKUP(MAX($A$1:A877),$A$1:C877,3,FALSE)=0,"",MAX($A$1:A877)+1))</f>
        <v>876</v>
      </c>
      <c r="B878" s="13" t="str">
        <f>$B874</f>
        <v/>
      </c>
      <c r="C878" s="2" t="str">
        <f>IF($B878="","",$R$5)</f>
        <v/>
      </c>
      <c r="D878" s="23" t="str">
        <f t="shared" ref="D878:K878" si="886">IF($B878&gt;"",IF(ISERROR(SEARCH($B878,S$5))," ",MID(S$5,FIND("%курс ",S$5,FIND($B878,S$5))+6,7)&amp;"
("&amp;MID(S$5,FIND("ауд.",S$5,FIND($B878,S$5))+4,FIND("№",S$5,FIND("ауд.",S$5,FIND($B878,S$5)))-(FIND("ауд.",S$5,FIND($B878,S$5))+4))&amp;")"),"")</f>
        <v/>
      </c>
      <c r="E878" s="23" t="str">
        <f t="shared" si="886"/>
        <v/>
      </c>
      <c r="F878" s="23" t="str">
        <f t="shared" si="886"/>
        <v/>
      </c>
      <c r="G878" s="23" t="str">
        <f t="shared" si="886"/>
        <v/>
      </c>
      <c r="H878" s="23" t="str">
        <f t="shared" si="886"/>
        <v/>
      </c>
      <c r="I878" s="23" t="str">
        <f t="shared" si="886"/>
        <v/>
      </c>
      <c r="J878" s="23" t="str">
        <f t="shared" si="886"/>
        <v/>
      </c>
      <c r="K878" s="23" t="str">
        <f t="shared" si="886"/>
        <v/>
      </c>
      <c r="L878" s="23"/>
      <c r="O878" s="16"/>
      <c r="P878" s="16"/>
      <c r="R878" s="30"/>
      <c r="S878" s="30"/>
      <c r="T878" s="30"/>
      <c r="U878" s="30"/>
      <c r="V878" s="30"/>
      <c r="W878" s="30"/>
      <c r="X878" s="30"/>
      <c r="Y878" s="30"/>
      <c r="Z878" s="30"/>
      <c r="AA878" s="30"/>
      <c r="AB878" s="30"/>
      <c r="AD878" s="31" t="str">
        <f t="shared" si="883"/>
        <v/>
      </c>
      <c r="AE878" s="31" t="str">
        <f t="shared" si="883"/>
        <v/>
      </c>
      <c r="AF878" s="31" t="str">
        <f t="shared" si="883"/>
        <v/>
      </c>
      <c r="AG878" s="31" t="str">
        <f t="shared" si="883"/>
        <v/>
      </c>
      <c r="AH878" s="31" t="str">
        <f t="shared" si="883"/>
        <v/>
      </c>
      <c r="AI878" s="31" t="str">
        <f t="shared" si="883"/>
        <v/>
      </c>
      <c r="AJ878" s="31" t="str">
        <f t="shared" si="883"/>
        <v/>
      </c>
      <c r="AK878" s="31" t="e">
        <f>IF(#REF!=" ","",IF(#REF!="","",CONCATENATE($C878," ",#REF!," ",MID(#REF!,10,5))))</f>
        <v>#REF!</v>
      </c>
      <c r="AL878" s="31" t="str">
        <f t="shared" si="839"/>
        <v/>
      </c>
      <c r="AM878" s="31" t="str">
        <f t="shared" si="839"/>
        <v/>
      </c>
      <c r="AN878" s="32" t="e">
        <f t="shared" si="881"/>
        <v>#VALUE!</v>
      </c>
      <c r="AO878" s="32" t="str">
        <f t="shared" si="869"/>
        <v/>
      </c>
      <c r="AP878" s="32" t="str">
        <f t="shared" si="869"/>
        <v/>
      </c>
      <c r="AQ878" s="32" t="str">
        <f t="shared" si="869"/>
        <v/>
      </c>
      <c r="AR878" s="32" t="str">
        <f t="shared" si="869"/>
        <v/>
      </c>
      <c r="AS878" s="32" t="str">
        <f t="shared" si="869"/>
        <v/>
      </c>
      <c r="AT878" s="32" t="str">
        <f t="shared" si="869"/>
        <v/>
      </c>
      <c r="AU878" s="32" t="str">
        <f t="shared" si="869"/>
        <v/>
      </c>
      <c r="AV878" s="32" t="e">
        <f t="shared" si="869"/>
        <v>#REF!</v>
      </c>
      <c r="AW878" s="32" t="str">
        <f t="shared" si="869"/>
        <v/>
      </c>
      <c r="AX878" s="32" t="str">
        <f t="shared" si="869"/>
        <v/>
      </c>
      <c r="AZ878" s="17" t="str">
        <f t="shared" si="870"/>
        <v/>
      </c>
      <c r="BA878" s="17" t="str">
        <f t="shared" si="870"/>
        <v/>
      </c>
      <c r="BB878" s="17" t="str">
        <f t="shared" si="870"/>
        <v/>
      </c>
      <c r="BC878" s="17" t="str">
        <f t="shared" si="870"/>
        <v/>
      </c>
      <c r="BD878" s="17" t="str">
        <f t="shared" si="870"/>
        <v/>
      </c>
      <c r="BE878" s="17" t="str">
        <f t="shared" si="870"/>
        <v/>
      </c>
      <c r="BF878" s="17" t="str">
        <f t="shared" si="870"/>
        <v/>
      </c>
      <c r="BG878" s="17" t="e">
        <f t="shared" si="870"/>
        <v>#REF!</v>
      </c>
      <c r="BH878" s="17" t="str">
        <f t="shared" si="870"/>
        <v/>
      </c>
      <c r="BI878" s="17" t="str">
        <f t="shared" si="870"/>
        <v/>
      </c>
    </row>
    <row r="879" spans="1:61" s="13" customFormat="1" ht="23.25" customHeight="1" x14ac:dyDescent="0.2">
      <c r="A879" s="1">
        <f ca="1">IF(COUNTIF($D879:$L879," ")=10,"",IF(VLOOKUP(MAX($A$1:A878),$A$1:C878,3,FALSE)=0,"",MAX($A$1:A878)+1))</f>
        <v>877</v>
      </c>
      <c r="B879" s="13" t="str">
        <f>$B874</f>
        <v/>
      </c>
      <c r="C879" s="2" t="str">
        <f>IF($B879="","",$R$6)</f>
        <v/>
      </c>
      <c r="D879" s="23" t="str">
        <f t="shared" ref="D879:K879" si="887">IF($B879&gt;"",IF(ISERROR(SEARCH($B879,S$6))," ",MID(S$6,FIND("%курс ",S$6,FIND($B879,S$6))+6,7)&amp;"
("&amp;MID(S$6,FIND("ауд.",S$6,FIND($B879,S$6))+4,FIND("№",S$6,FIND("ауд.",S$6,FIND($B879,S$6)))-(FIND("ауд.",S$6,FIND($B879,S$6))+4))&amp;")"),"")</f>
        <v/>
      </c>
      <c r="E879" s="23" t="str">
        <f t="shared" si="887"/>
        <v/>
      </c>
      <c r="F879" s="23" t="str">
        <f t="shared" si="887"/>
        <v/>
      </c>
      <c r="G879" s="23" t="str">
        <f t="shared" si="887"/>
        <v/>
      </c>
      <c r="H879" s="23" t="str">
        <f t="shared" si="887"/>
        <v/>
      </c>
      <c r="I879" s="23" t="str">
        <f t="shared" si="887"/>
        <v/>
      </c>
      <c r="J879" s="23" t="str">
        <f t="shared" si="887"/>
        <v/>
      </c>
      <c r="K879" s="23" t="str">
        <f t="shared" si="887"/>
        <v/>
      </c>
      <c r="L879" s="23"/>
      <c r="O879" s="16"/>
      <c r="P879" s="16"/>
      <c r="R879" s="30"/>
      <c r="S879" s="30"/>
      <c r="T879" s="30"/>
      <c r="U879" s="30"/>
      <c r="V879" s="30"/>
      <c r="W879" s="30"/>
      <c r="X879" s="30"/>
      <c r="Y879" s="30"/>
      <c r="Z879" s="30"/>
      <c r="AA879" s="30"/>
      <c r="AB879" s="30"/>
      <c r="AD879" s="31" t="str">
        <f t="shared" si="883"/>
        <v/>
      </c>
      <c r="AE879" s="31" t="str">
        <f t="shared" si="883"/>
        <v/>
      </c>
      <c r="AF879" s="31" t="str">
        <f t="shared" si="883"/>
        <v/>
      </c>
      <c r="AG879" s="31" t="str">
        <f t="shared" si="883"/>
        <v/>
      </c>
      <c r="AH879" s="31" t="str">
        <f t="shared" si="883"/>
        <v/>
      </c>
      <c r="AI879" s="31" t="str">
        <f t="shared" si="883"/>
        <v/>
      </c>
      <c r="AJ879" s="31" t="str">
        <f t="shared" si="883"/>
        <v/>
      </c>
      <c r="AK879" s="31" t="e">
        <f>IF(#REF!=" ","",IF(#REF!="","",CONCATENATE($C879," ",#REF!," ",MID(#REF!,10,5))))</f>
        <v>#REF!</v>
      </c>
      <c r="AL879" s="31" t="str">
        <f t="shared" si="839"/>
        <v/>
      </c>
      <c r="AM879" s="31" t="str">
        <f t="shared" si="839"/>
        <v/>
      </c>
      <c r="AN879" s="32" t="e">
        <f t="shared" si="881"/>
        <v>#VALUE!</v>
      </c>
      <c r="AO879" s="32" t="str">
        <f t="shared" si="869"/>
        <v/>
      </c>
      <c r="AP879" s="32" t="str">
        <f t="shared" si="869"/>
        <v/>
      </c>
      <c r="AQ879" s="32" t="str">
        <f t="shared" si="869"/>
        <v/>
      </c>
      <c r="AR879" s="32" t="str">
        <f t="shared" si="869"/>
        <v/>
      </c>
      <c r="AS879" s="32" t="str">
        <f t="shared" si="869"/>
        <v/>
      </c>
      <c r="AT879" s="32" t="str">
        <f t="shared" si="869"/>
        <v/>
      </c>
      <c r="AU879" s="32" t="str">
        <f t="shared" si="869"/>
        <v/>
      </c>
      <c r="AV879" s="32" t="e">
        <f t="shared" si="869"/>
        <v>#REF!</v>
      </c>
      <c r="AW879" s="32" t="str">
        <f t="shared" si="869"/>
        <v/>
      </c>
      <c r="AX879" s="32" t="str">
        <f t="shared" si="869"/>
        <v/>
      </c>
      <c r="AZ879" s="17" t="str">
        <f t="shared" si="870"/>
        <v/>
      </c>
      <c r="BA879" s="17" t="str">
        <f t="shared" si="870"/>
        <v/>
      </c>
      <c r="BB879" s="17" t="str">
        <f t="shared" si="870"/>
        <v/>
      </c>
      <c r="BC879" s="17" t="str">
        <f t="shared" si="870"/>
        <v/>
      </c>
      <c r="BD879" s="17" t="str">
        <f t="shared" si="870"/>
        <v/>
      </c>
      <c r="BE879" s="17" t="str">
        <f t="shared" si="870"/>
        <v/>
      </c>
      <c r="BF879" s="17" t="str">
        <f t="shared" si="870"/>
        <v/>
      </c>
      <c r="BG879" s="17" t="e">
        <f t="shared" si="870"/>
        <v>#REF!</v>
      </c>
      <c r="BH879" s="17" t="str">
        <f t="shared" si="870"/>
        <v/>
      </c>
      <c r="BI879" s="17" t="str">
        <f t="shared" si="870"/>
        <v/>
      </c>
    </row>
    <row r="880" spans="1:61" s="13" customFormat="1" ht="23.25" customHeight="1" x14ac:dyDescent="0.2">
      <c r="A880" s="1">
        <f ca="1">IF(COUNTIF($D880:$L880," ")=10,"",IF(VLOOKUP(MAX($A$1:A879),$A$1:C879,3,FALSE)=0,"",MAX($A$1:A879)+1))</f>
        <v>878</v>
      </c>
      <c r="B880" s="13" t="str">
        <f>$B874</f>
        <v/>
      </c>
      <c r="C880" s="2" t="str">
        <f>IF($B880="","",$R$7)</f>
        <v/>
      </c>
      <c r="D880" s="23" t="str">
        <f t="shared" ref="D880:K880" si="888">IF($B880&gt;"",IF(ISERROR(SEARCH($B880,S$7))," ",MID(S$7,FIND("%курс ",S$7,FIND($B880,S$7))+6,7)&amp;"
("&amp;MID(S$7,FIND("ауд.",S$7,FIND($B880,S$7))+4,FIND("№",S$7,FIND("ауд.",S$7,FIND($B880,S$7)))-(FIND("ауд.",S$7,FIND($B880,S$7))+4))&amp;")"),"")</f>
        <v/>
      </c>
      <c r="E880" s="23" t="str">
        <f t="shared" si="888"/>
        <v/>
      </c>
      <c r="F880" s="23" t="str">
        <f t="shared" si="888"/>
        <v/>
      </c>
      <c r="G880" s="23" t="str">
        <f t="shared" si="888"/>
        <v/>
      </c>
      <c r="H880" s="23" t="str">
        <f t="shared" si="888"/>
        <v/>
      </c>
      <c r="I880" s="23" t="str">
        <f t="shared" si="888"/>
        <v/>
      </c>
      <c r="J880" s="23" t="str">
        <f t="shared" si="888"/>
        <v/>
      </c>
      <c r="K880" s="23" t="str">
        <f t="shared" si="888"/>
        <v/>
      </c>
      <c r="L880" s="23"/>
      <c r="O880" s="16"/>
      <c r="P880" s="16"/>
      <c r="R880" s="30"/>
      <c r="S880" s="30"/>
      <c r="T880" s="30"/>
      <c r="U880" s="30"/>
      <c r="V880" s="30"/>
      <c r="W880" s="30"/>
      <c r="X880" s="30"/>
      <c r="Y880" s="30"/>
      <c r="Z880" s="30"/>
      <c r="AA880" s="30"/>
      <c r="AB880" s="30"/>
      <c r="AD880" s="31" t="str">
        <f t="shared" si="883"/>
        <v/>
      </c>
      <c r="AE880" s="31" t="str">
        <f t="shared" si="883"/>
        <v/>
      </c>
      <c r="AF880" s="31" t="str">
        <f t="shared" si="883"/>
        <v/>
      </c>
      <c r="AG880" s="31" t="str">
        <f t="shared" si="883"/>
        <v/>
      </c>
      <c r="AH880" s="31" t="str">
        <f t="shared" si="883"/>
        <v/>
      </c>
      <c r="AI880" s="31" t="str">
        <f t="shared" si="883"/>
        <v/>
      </c>
      <c r="AJ880" s="31" t="str">
        <f t="shared" si="883"/>
        <v/>
      </c>
      <c r="AK880" s="31" t="e">
        <f>IF(#REF!=" ","",IF(#REF!="","",CONCATENATE($C880," ",#REF!," ",MID(#REF!,10,5))))</f>
        <v>#REF!</v>
      </c>
      <c r="AL880" s="31" t="str">
        <f t="shared" si="839"/>
        <v/>
      </c>
      <c r="AM880" s="31" t="str">
        <f t="shared" si="839"/>
        <v/>
      </c>
      <c r="AN880" s="32" t="e">
        <f t="shared" si="881"/>
        <v>#VALUE!</v>
      </c>
      <c r="AO880" s="32" t="str">
        <f t="shared" ref="AO880:AX895" si="889">IF(AD880="","",CONCATENATE(AD880," ",$AN880))</f>
        <v/>
      </c>
      <c r="AP880" s="32" t="str">
        <f t="shared" si="889"/>
        <v/>
      </c>
      <c r="AQ880" s="32" t="str">
        <f t="shared" si="889"/>
        <v/>
      </c>
      <c r="AR880" s="32" t="str">
        <f t="shared" si="889"/>
        <v/>
      </c>
      <c r="AS880" s="32" t="str">
        <f t="shared" si="889"/>
        <v/>
      </c>
      <c r="AT880" s="32" t="str">
        <f t="shared" si="889"/>
        <v/>
      </c>
      <c r="AU880" s="32" t="str">
        <f t="shared" si="889"/>
        <v/>
      </c>
      <c r="AV880" s="32" t="e">
        <f t="shared" si="889"/>
        <v>#REF!</v>
      </c>
      <c r="AW880" s="32" t="str">
        <f t="shared" si="889"/>
        <v/>
      </c>
      <c r="AX880" s="32" t="str">
        <f t="shared" si="889"/>
        <v/>
      </c>
      <c r="AZ880" s="17" t="str">
        <f t="shared" ref="AZ880:BI895" si="890">IF(AD880="","",ROW())</f>
        <v/>
      </c>
      <c r="BA880" s="17" t="str">
        <f t="shared" si="890"/>
        <v/>
      </c>
      <c r="BB880" s="17" t="str">
        <f t="shared" si="890"/>
        <v/>
      </c>
      <c r="BC880" s="17" t="str">
        <f t="shared" si="890"/>
        <v/>
      </c>
      <c r="BD880" s="17" t="str">
        <f t="shared" si="890"/>
        <v/>
      </c>
      <c r="BE880" s="17" t="str">
        <f t="shared" si="890"/>
        <v/>
      </c>
      <c r="BF880" s="17" t="str">
        <f t="shared" si="890"/>
        <v/>
      </c>
      <c r="BG880" s="17" t="e">
        <f t="shared" si="890"/>
        <v>#REF!</v>
      </c>
      <c r="BH880" s="17" t="str">
        <f t="shared" si="890"/>
        <v/>
      </c>
      <c r="BI880" s="17" t="str">
        <f t="shared" si="890"/>
        <v/>
      </c>
    </row>
    <row r="881" spans="1:61" s="13" customFormat="1" ht="23.25" customHeight="1" x14ac:dyDescent="0.2">
      <c r="A881" s="1">
        <f ca="1">IF(COUNTIF($D881:$L881," ")=10,"",IF(VLOOKUP(MAX($A$1:A880),$A$1:C880,3,FALSE)=0,"",MAX($A$1:A880)+1))</f>
        <v>879</v>
      </c>
      <c r="B881" s="13" t="str">
        <f>$B874</f>
        <v/>
      </c>
      <c r="C881" s="2" t="str">
        <f>IF($B881="","",$R$8)</f>
        <v/>
      </c>
      <c r="D881" s="23" t="str">
        <f t="shared" ref="D881:K881" si="891">IF($B881&gt;"",IF(ISERROR(SEARCH($B881,S$8))," ",MID(S$8,FIND("%курс ",S$8,FIND($B881,S$8))+6,7)&amp;"
("&amp;MID(S$8,FIND("ауд.",S$8,FIND($B881,S$8))+4,FIND("№",S$8,FIND("ауд.",S$8,FIND($B881,S$8)))-(FIND("ауд.",S$8,FIND($B881,S$8))+4))&amp;")"),"")</f>
        <v/>
      </c>
      <c r="E881" s="23" t="str">
        <f t="shared" si="891"/>
        <v/>
      </c>
      <c r="F881" s="23" t="str">
        <f t="shared" si="891"/>
        <v/>
      </c>
      <c r="G881" s="23" t="str">
        <f t="shared" si="891"/>
        <v/>
      </c>
      <c r="H881" s="23" t="str">
        <f t="shared" si="891"/>
        <v/>
      </c>
      <c r="I881" s="23" t="str">
        <f t="shared" si="891"/>
        <v/>
      </c>
      <c r="J881" s="23" t="str">
        <f t="shared" si="891"/>
        <v/>
      </c>
      <c r="K881" s="23" t="str">
        <f t="shared" si="891"/>
        <v/>
      </c>
      <c r="L881" s="23"/>
      <c r="O881" s="16"/>
      <c r="P881" s="16"/>
      <c r="R881" s="30"/>
      <c r="S881" s="30"/>
      <c r="T881" s="30"/>
      <c r="U881" s="30"/>
      <c r="V881" s="30"/>
      <c r="W881" s="30"/>
      <c r="X881" s="30"/>
      <c r="Y881" s="30"/>
      <c r="Z881" s="30"/>
      <c r="AA881" s="30"/>
      <c r="AB881" s="30"/>
      <c r="AD881" s="31" t="str">
        <f t="shared" si="883"/>
        <v/>
      </c>
      <c r="AE881" s="31" t="str">
        <f t="shared" si="883"/>
        <v/>
      </c>
      <c r="AF881" s="31" t="str">
        <f t="shared" si="883"/>
        <v/>
      </c>
      <c r="AG881" s="31" t="str">
        <f t="shared" si="883"/>
        <v/>
      </c>
      <c r="AH881" s="31" t="str">
        <f t="shared" si="883"/>
        <v/>
      </c>
      <c r="AI881" s="31" t="str">
        <f t="shared" si="883"/>
        <v/>
      </c>
      <c r="AJ881" s="31" t="str">
        <f t="shared" si="883"/>
        <v/>
      </c>
      <c r="AK881" s="31" t="e">
        <f>IF(#REF!=" ","",IF(#REF!="","",CONCATENATE($C881," ",#REF!," ",MID(#REF!,10,5))))</f>
        <v>#REF!</v>
      </c>
      <c r="AL881" s="31" t="str">
        <f t="shared" si="839"/>
        <v/>
      </c>
      <c r="AM881" s="31" t="str">
        <f t="shared" si="839"/>
        <v/>
      </c>
      <c r="AN881" s="32" t="e">
        <f t="shared" si="881"/>
        <v>#VALUE!</v>
      </c>
      <c r="AO881" s="32" t="str">
        <f t="shared" si="889"/>
        <v/>
      </c>
      <c r="AP881" s="32" t="str">
        <f t="shared" si="889"/>
        <v/>
      </c>
      <c r="AQ881" s="32" t="str">
        <f t="shared" si="889"/>
        <v/>
      </c>
      <c r="AR881" s="32" t="str">
        <f t="shared" si="889"/>
        <v/>
      </c>
      <c r="AS881" s="32" t="str">
        <f t="shared" si="889"/>
        <v/>
      </c>
      <c r="AT881" s="32" t="str">
        <f t="shared" si="889"/>
        <v/>
      </c>
      <c r="AU881" s="32" t="str">
        <f t="shared" si="889"/>
        <v/>
      </c>
      <c r="AV881" s="32" t="e">
        <f t="shared" si="889"/>
        <v>#REF!</v>
      </c>
      <c r="AW881" s="32" t="str">
        <f t="shared" si="889"/>
        <v/>
      </c>
      <c r="AX881" s="32" t="str">
        <f t="shared" si="889"/>
        <v/>
      </c>
      <c r="AZ881" s="17" t="str">
        <f t="shared" si="890"/>
        <v/>
      </c>
      <c r="BA881" s="17" t="str">
        <f t="shared" si="890"/>
        <v/>
      </c>
      <c r="BB881" s="17" t="str">
        <f t="shared" si="890"/>
        <v/>
      </c>
      <c r="BC881" s="17" t="str">
        <f t="shared" si="890"/>
        <v/>
      </c>
      <c r="BD881" s="17" t="str">
        <f t="shared" si="890"/>
        <v/>
      </c>
      <c r="BE881" s="17" t="str">
        <f t="shared" si="890"/>
        <v/>
      </c>
      <c r="BF881" s="17" t="str">
        <f t="shared" si="890"/>
        <v/>
      </c>
      <c r="BG881" s="17" t="e">
        <f t="shared" si="890"/>
        <v>#REF!</v>
      </c>
      <c r="BH881" s="17" t="str">
        <f t="shared" si="890"/>
        <v/>
      </c>
      <c r="BI881" s="17" t="str">
        <f t="shared" si="890"/>
        <v/>
      </c>
    </row>
    <row r="882" spans="1:61" s="13" customFormat="1" ht="23.25" customHeight="1" x14ac:dyDescent="0.2">
      <c r="C882" s="2" t="str">
        <f>IF($B882="","",$R$4)</f>
        <v/>
      </c>
      <c r="D882" s="14" t="str">
        <f t="shared" ref="D882:K882" si="892">IF($B882&gt;"",IF(ISERROR(SEARCH($B882,S$4))," ",MID(S$4,FIND("%курс ",S$4,FIND($B882,S$4))+6,3)&amp;"
("&amp;MID(S$4,FIND("ауд.",S$4,FIND($B882,S$4))+4,FIND("№",S$4,FIND("ауд.",S$4,FIND($B882,S$4)))-(FIND("ауд.",S$4,FIND($B882,S$4))+4))&amp;")"),"")</f>
        <v/>
      </c>
      <c r="E882" s="14" t="str">
        <f t="shared" si="892"/>
        <v/>
      </c>
      <c r="F882" s="14" t="str">
        <f t="shared" si="892"/>
        <v/>
      </c>
      <c r="G882" s="14" t="str">
        <f t="shared" si="892"/>
        <v/>
      </c>
      <c r="H882" s="14" t="str">
        <f t="shared" si="892"/>
        <v/>
      </c>
      <c r="I882" s="14" t="str">
        <f t="shared" si="892"/>
        <v/>
      </c>
      <c r="J882" s="14" t="str">
        <f t="shared" si="892"/>
        <v/>
      </c>
      <c r="K882" s="14" t="str">
        <f t="shared" si="892"/>
        <v/>
      </c>
      <c r="L882" s="14"/>
      <c r="O882" s="16"/>
      <c r="P882" s="16"/>
      <c r="R882" s="30"/>
      <c r="S882" s="30"/>
      <c r="T882" s="30"/>
      <c r="U882" s="30"/>
      <c r="V882" s="30"/>
      <c r="W882" s="30"/>
      <c r="X882" s="30"/>
      <c r="Y882" s="30"/>
      <c r="Z882" s="30"/>
      <c r="AA882" s="30"/>
      <c r="AB882" s="30"/>
      <c r="AD882" s="31" t="str">
        <f t="shared" si="883"/>
        <v/>
      </c>
      <c r="AE882" s="31" t="str">
        <f t="shared" si="883"/>
        <v/>
      </c>
      <c r="AF882" s="31" t="str">
        <f t="shared" si="883"/>
        <v/>
      </c>
      <c r="AG882" s="31" t="str">
        <f t="shared" si="883"/>
        <v/>
      </c>
      <c r="AH882" s="31" t="str">
        <f t="shared" si="883"/>
        <v/>
      </c>
      <c r="AI882" s="31" t="str">
        <f t="shared" si="883"/>
        <v/>
      </c>
      <c r="AJ882" s="31" t="str">
        <f t="shared" si="883"/>
        <v/>
      </c>
      <c r="AK882" s="31" t="e">
        <f>IF(#REF!=" ","",IF(#REF!="","",CONCATENATE($C882," ",#REF!," ",MID(#REF!,10,5))))</f>
        <v>#REF!</v>
      </c>
      <c r="AL882" s="31" t="str">
        <f t="shared" si="839"/>
        <v/>
      </c>
      <c r="AM882" s="31" t="str">
        <f t="shared" si="839"/>
        <v/>
      </c>
      <c r="AN882" s="37"/>
      <c r="AO882" s="32" t="str">
        <f t="shared" si="889"/>
        <v/>
      </c>
      <c r="AP882" s="32" t="str">
        <f t="shared" si="889"/>
        <v/>
      </c>
      <c r="AQ882" s="32" t="str">
        <f t="shared" si="889"/>
        <v/>
      </c>
      <c r="AR882" s="32" t="str">
        <f t="shared" si="889"/>
        <v/>
      </c>
      <c r="AS882" s="32" t="str">
        <f t="shared" si="889"/>
        <v/>
      </c>
      <c r="AT882" s="32" t="str">
        <f t="shared" si="889"/>
        <v/>
      </c>
      <c r="AU882" s="32" t="str">
        <f t="shared" si="889"/>
        <v/>
      </c>
      <c r="AV882" s="32" t="e">
        <f t="shared" si="889"/>
        <v>#REF!</v>
      </c>
      <c r="AW882" s="32" t="str">
        <f t="shared" si="889"/>
        <v/>
      </c>
      <c r="AX882" s="32" t="str">
        <f t="shared" si="889"/>
        <v/>
      </c>
      <c r="AZ882" s="17" t="str">
        <f t="shared" si="890"/>
        <v/>
      </c>
      <c r="BA882" s="17" t="str">
        <f t="shared" si="890"/>
        <v/>
      </c>
      <c r="BB882" s="17" t="str">
        <f t="shared" si="890"/>
        <v/>
      </c>
      <c r="BC882" s="17" t="str">
        <f t="shared" si="890"/>
        <v/>
      </c>
      <c r="BD882" s="17" t="str">
        <f t="shared" si="890"/>
        <v/>
      </c>
      <c r="BE882" s="17" t="str">
        <f t="shared" si="890"/>
        <v/>
      </c>
      <c r="BF882" s="17" t="str">
        <f t="shared" si="890"/>
        <v/>
      </c>
      <c r="BG882" s="17" t="e">
        <f t="shared" si="890"/>
        <v>#REF!</v>
      </c>
      <c r="BH882" s="17" t="str">
        <f t="shared" si="890"/>
        <v/>
      </c>
      <c r="BI882" s="17" t="str">
        <f t="shared" si="890"/>
        <v/>
      </c>
    </row>
    <row r="883" spans="1:61" s="13" customFormat="1" ht="23.25" customHeight="1" x14ac:dyDescent="0.2">
      <c r="A883" s="1">
        <f ca="1">IF(COUNTIF($D884:$L890," ")=70,"",MAX($A$1:A882)+1)</f>
        <v>880</v>
      </c>
      <c r="B883" s="2" t="str">
        <f>IF($C883="","",$C883)</f>
        <v/>
      </c>
      <c r="C883" s="3" t="str">
        <f>IF(ISERROR(VLOOKUP((ROW()-1)/9+1,'[1]Преподавательский состав'!$A$2:$B$181,2,FALSE)),"",VLOOKUP((ROW()-1)/9+1,'[1]Преподавательский состав'!$A$2:$B$181,2,FALSE))</f>
        <v/>
      </c>
      <c r="D883" s="3" t="str">
        <f>IF($C883="","",T(" 8.00"))</f>
        <v/>
      </c>
      <c r="E883" s="3" t="str">
        <f>IF($C883="","",T(" 9.40"))</f>
        <v/>
      </c>
      <c r="F883" s="3" t="str">
        <f>IF($C883="","",T("11.20"))</f>
        <v/>
      </c>
      <c r="G883" s="3" t="str">
        <f>IF($C883="","",T("13.00"))</f>
        <v/>
      </c>
      <c r="H883" s="3" t="str">
        <f>IF($C883="","",T("13.30"))</f>
        <v/>
      </c>
      <c r="I883" s="3" t="str">
        <f>IF($C883="","",T("15.10"))</f>
        <v/>
      </c>
      <c r="J883" s="3" t="str">
        <f>IF($C883="","",T("16.50"))</f>
        <v/>
      </c>
      <c r="K883" s="3" t="str">
        <f>IF($C883="","",T("16.50"))</f>
        <v/>
      </c>
      <c r="L883" s="3"/>
      <c r="O883" s="16"/>
      <c r="P883" s="16"/>
      <c r="R883" s="30"/>
      <c r="S883" s="30"/>
      <c r="T883" s="30"/>
      <c r="U883" s="30"/>
      <c r="V883" s="30"/>
      <c r="W883" s="30"/>
      <c r="X883" s="30"/>
      <c r="Y883" s="30"/>
      <c r="Z883" s="30"/>
      <c r="AA883" s="30"/>
      <c r="AB883" s="30"/>
      <c r="AD883" s="31" t="str">
        <f t="shared" si="883"/>
        <v/>
      </c>
      <c r="AE883" s="31" t="str">
        <f t="shared" si="883"/>
        <v/>
      </c>
      <c r="AF883" s="31" t="str">
        <f t="shared" si="883"/>
        <v/>
      </c>
      <c r="AG883" s="31" t="str">
        <f t="shared" si="883"/>
        <v/>
      </c>
      <c r="AH883" s="31" t="str">
        <f t="shared" si="883"/>
        <v/>
      </c>
      <c r="AI883" s="31" t="str">
        <f t="shared" si="883"/>
        <v/>
      </c>
      <c r="AJ883" s="31" t="str">
        <f t="shared" si="883"/>
        <v/>
      </c>
      <c r="AK883" s="31" t="e">
        <f>IF(#REF!=" ","",IF(#REF!="","",CONCATENATE($C883," ",#REF!," ",MID(#REF!,10,5))))</f>
        <v>#REF!</v>
      </c>
      <c r="AL883" s="31" t="str">
        <f t="shared" si="839"/>
        <v/>
      </c>
      <c r="AM883" s="31" t="str">
        <f t="shared" si="839"/>
        <v/>
      </c>
      <c r="AN883" s="32" t="e">
        <f t="shared" ref="AN883:AN890" si="893">IF(COUNTBLANK(AD883:AM883)=10,"",MID($B883,1,FIND(" ",$B883)-1))</f>
        <v>#VALUE!</v>
      </c>
      <c r="AO883" s="32" t="str">
        <f t="shared" si="889"/>
        <v/>
      </c>
      <c r="AP883" s="32" t="str">
        <f t="shared" si="889"/>
        <v/>
      </c>
      <c r="AQ883" s="32" t="str">
        <f t="shared" si="889"/>
        <v/>
      </c>
      <c r="AR883" s="32" t="str">
        <f t="shared" si="889"/>
        <v/>
      </c>
      <c r="AS883" s="32" t="str">
        <f t="shared" si="889"/>
        <v/>
      </c>
      <c r="AT883" s="32" t="str">
        <f t="shared" si="889"/>
        <v/>
      </c>
      <c r="AU883" s="32" t="str">
        <f t="shared" si="889"/>
        <v/>
      </c>
      <c r="AV883" s="32" t="e">
        <f t="shared" si="889"/>
        <v>#REF!</v>
      </c>
      <c r="AW883" s="32" t="str">
        <f t="shared" si="889"/>
        <v/>
      </c>
      <c r="AX883" s="32" t="str">
        <f t="shared" si="889"/>
        <v/>
      </c>
      <c r="AZ883" s="17" t="str">
        <f t="shared" si="890"/>
        <v/>
      </c>
      <c r="BA883" s="17" t="str">
        <f t="shared" si="890"/>
        <v/>
      </c>
      <c r="BB883" s="17" t="str">
        <f t="shared" si="890"/>
        <v/>
      </c>
      <c r="BC883" s="17" t="str">
        <f t="shared" si="890"/>
        <v/>
      </c>
      <c r="BD883" s="17" t="str">
        <f t="shared" si="890"/>
        <v/>
      </c>
      <c r="BE883" s="17" t="str">
        <f t="shared" si="890"/>
        <v/>
      </c>
      <c r="BF883" s="17" t="str">
        <f t="shared" si="890"/>
        <v/>
      </c>
      <c r="BG883" s="17" t="e">
        <f t="shared" si="890"/>
        <v>#REF!</v>
      </c>
      <c r="BH883" s="17" t="str">
        <f t="shared" si="890"/>
        <v/>
      </c>
      <c r="BI883" s="17" t="str">
        <f t="shared" si="890"/>
        <v/>
      </c>
    </row>
    <row r="884" spans="1:61" s="13" customFormat="1" ht="23.25" customHeight="1" x14ac:dyDescent="0.2">
      <c r="A884" s="1">
        <f ca="1">IF(COUNTIF($D884:$L884," ")=10,"",IF(VLOOKUP(MAX($A$1:A883),$A$1:C883,3,FALSE)=0,"",MAX($A$1:A883)+1))</f>
        <v>881</v>
      </c>
      <c r="B884" s="13" t="str">
        <f>$B883</f>
        <v/>
      </c>
      <c r="C884" s="2" t="str">
        <f>IF($B884="","",$R$2)</f>
        <v/>
      </c>
      <c r="D884" s="14" t="str">
        <f t="shared" ref="D884:K884" si="894">IF($B884&gt;"",IF(ISERROR(SEARCH($B884,S$2))," ",MID(S$2,FIND("%курс ",S$2,FIND($B884,S$2))+6,3)&amp;"
("&amp;MID(S$2,FIND("ауд.",S$2,FIND($B884,S$2))+4,FIND("№",S$2,FIND("ауд.",S$2,FIND($B884,S$2)))-(FIND("ауд.",S$2,FIND($B884,S$2))+4))&amp;")"),"")</f>
        <v/>
      </c>
      <c r="E884" s="14" t="str">
        <f t="shared" si="894"/>
        <v/>
      </c>
      <c r="F884" s="14" t="str">
        <f t="shared" si="894"/>
        <v/>
      </c>
      <c r="G884" s="14" t="str">
        <f t="shared" si="894"/>
        <v/>
      </c>
      <c r="H884" s="14" t="str">
        <f t="shared" si="894"/>
        <v/>
      </c>
      <c r="I884" s="14" t="str">
        <f t="shared" si="894"/>
        <v/>
      </c>
      <c r="J884" s="14" t="str">
        <f t="shared" si="894"/>
        <v/>
      </c>
      <c r="K884" s="14" t="str">
        <f t="shared" si="894"/>
        <v/>
      </c>
      <c r="L884" s="14"/>
      <c r="O884" s="16"/>
      <c r="P884" s="16"/>
      <c r="R884" s="30"/>
      <c r="S884" s="30"/>
      <c r="T884" s="30"/>
      <c r="U884" s="30"/>
      <c r="V884" s="30"/>
      <c r="W884" s="30"/>
      <c r="X884" s="30"/>
      <c r="Y884" s="30"/>
      <c r="Z884" s="30"/>
      <c r="AA884" s="30"/>
      <c r="AB884" s="30"/>
      <c r="AD884" s="31" t="str">
        <f t="shared" si="883"/>
        <v/>
      </c>
      <c r="AE884" s="31" t="str">
        <f t="shared" si="883"/>
        <v/>
      </c>
      <c r="AF884" s="31" t="str">
        <f t="shared" si="883"/>
        <v/>
      </c>
      <c r="AG884" s="31" t="str">
        <f t="shared" si="883"/>
        <v/>
      </c>
      <c r="AH884" s="31" t="str">
        <f t="shared" si="883"/>
        <v/>
      </c>
      <c r="AI884" s="31" t="str">
        <f t="shared" si="883"/>
        <v/>
      </c>
      <c r="AJ884" s="31" t="str">
        <f t="shared" si="883"/>
        <v/>
      </c>
      <c r="AK884" s="31" t="e">
        <f>IF(#REF!=" ","",IF(#REF!="","",CONCATENATE($C884," ",#REF!," ",MID(#REF!,10,5))))</f>
        <v>#REF!</v>
      </c>
      <c r="AL884" s="31" t="str">
        <f t="shared" si="839"/>
        <v/>
      </c>
      <c r="AM884" s="31" t="str">
        <f t="shared" si="839"/>
        <v/>
      </c>
      <c r="AN884" s="32" t="e">
        <f t="shared" si="893"/>
        <v>#VALUE!</v>
      </c>
      <c r="AO884" s="32" t="str">
        <f t="shared" si="889"/>
        <v/>
      </c>
      <c r="AP884" s="32" t="str">
        <f t="shared" si="889"/>
        <v/>
      </c>
      <c r="AQ884" s="32" t="str">
        <f t="shared" si="889"/>
        <v/>
      </c>
      <c r="AR884" s="32" t="str">
        <f t="shared" si="889"/>
        <v/>
      </c>
      <c r="AS884" s="32" t="str">
        <f t="shared" si="889"/>
        <v/>
      </c>
      <c r="AT884" s="32" t="str">
        <f t="shared" si="889"/>
        <v/>
      </c>
      <c r="AU884" s="32" t="str">
        <f t="shared" si="889"/>
        <v/>
      </c>
      <c r="AV884" s="32" t="e">
        <f t="shared" si="889"/>
        <v>#REF!</v>
      </c>
      <c r="AW884" s="32" t="str">
        <f t="shared" si="889"/>
        <v/>
      </c>
      <c r="AX884" s="32" t="str">
        <f t="shared" si="889"/>
        <v/>
      </c>
      <c r="AZ884" s="17" t="str">
        <f t="shared" si="890"/>
        <v/>
      </c>
      <c r="BA884" s="17" t="str">
        <f t="shared" si="890"/>
        <v/>
      </c>
      <c r="BB884" s="17" t="str">
        <f t="shared" si="890"/>
        <v/>
      </c>
      <c r="BC884" s="17" t="str">
        <f t="shared" si="890"/>
        <v/>
      </c>
      <c r="BD884" s="17" t="str">
        <f t="shared" si="890"/>
        <v/>
      </c>
      <c r="BE884" s="17" t="str">
        <f t="shared" si="890"/>
        <v/>
      </c>
      <c r="BF884" s="17" t="str">
        <f t="shared" si="890"/>
        <v/>
      </c>
      <c r="BG884" s="17" t="e">
        <f t="shared" si="890"/>
        <v>#REF!</v>
      </c>
      <c r="BH884" s="17" t="str">
        <f t="shared" si="890"/>
        <v/>
      </c>
      <c r="BI884" s="17" t="str">
        <f t="shared" si="890"/>
        <v/>
      </c>
    </row>
    <row r="885" spans="1:61" s="13" customFormat="1" ht="23.25" customHeight="1" x14ac:dyDescent="0.2">
      <c r="A885" s="1">
        <f ca="1">IF(COUNTIF($D885:$L885," ")=10,"",IF(VLOOKUP(MAX($A$1:A884),$A$1:C884,3,FALSE)=0,"",MAX($A$1:A884)+1))</f>
        <v>882</v>
      </c>
      <c r="B885" s="13" t="str">
        <f>$B883</f>
        <v/>
      </c>
      <c r="C885" s="2" t="str">
        <f>IF($B885="","",$R$3)</f>
        <v/>
      </c>
      <c r="D885" s="14" t="str">
        <f t="shared" ref="D885:K885" si="895">IF($B885&gt;"",IF(ISERROR(SEARCH($B885,S$3))," ",MID(S$3,FIND("%курс ",S$3,FIND($B885,S$3))+6,3)&amp;"
("&amp;MID(S$3,FIND("ауд.",S$3,FIND($B885,S$3))+4,FIND("№",S$3,FIND("ауд.",S$3,FIND($B885,S$3)))-(FIND("ауд.",S$3,FIND($B885,S$3))+4))&amp;")"),"")</f>
        <v/>
      </c>
      <c r="E885" s="14" t="str">
        <f t="shared" si="895"/>
        <v/>
      </c>
      <c r="F885" s="14" t="str">
        <f t="shared" si="895"/>
        <v/>
      </c>
      <c r="G885" s="14" t="str">
        <f t="shared" si="895"/>
        <v/>
      </c>
      <c r="H885" s="14" t="str">
        <f t="shared" si="895"/>
        <v/>
      </c>
      <c r="I885" s="14" t="str">
        <f t="shared" si="895"/>
        <v/>
      </c>
      <c r="J885" s="14" t="str">
        <f t="shared" si="895"/>
        <v/>
      </c>
      <c r="K885" s="14" t="str">
        <f t="shared" si="895"/>
        <v/>
      </c>
      <c r="L885" s="14"/>
      <c r="O885" s="16"/>
      <c r="P885" s="16"/>
      <c r="R885" s="30"/>
      <c r="S885" s="30"/>
      <c r="T885" s="30"/>
      <c r="U885" s="30"/>
      <c r="V885" s="30"/>
      <c r="W885" s="30"/>
      <c r="X885" s="30"/>
      <c r="Y885" s="30"/>
      <c r="Z885" s="30"/>
      <c r="AA885" s="30"/>
      <c r="AB885" s="30"/>
      <c r="AD885" s="31" t="str">
        <f t="shared" si="883"/>
        <v/>
      </c>
      <c r="AE885" s="31" t="str">
        <f t="shared" si="883"/>
        <v/>
      </c>
      <c r="AF885" s="31" t="str">
        <f t="shared" si="883"/>
        <v/>
      </c>
      <c r="AG885" s="31" t="str">
        <f t="shared" si="883"/>
        <v/>
      </c>
      <c r="AH885" s="31" t="str">
        <f t="shared" si="883"/>
        <v/>
      </c>
      <c r="AI885" s="31" t="str">
        <f t="shared" si="883"/>
        <v/>
      </c>
      <c r="AJ885" s="31" t="str">
        <f t="shared" si="883"/>
        <v/>
      </c>
      <c r="AK885" s="31" t="e">
        <f>IF(#REF!=" ","",IF(#REF!="","",CONCATENATE($C885," ",#REF!," ",MID(#REF!,10,5))))</f>
        <v>#REF!</v>
      </c>
      <c r="AL885" s="31" t="str">
        <f t="shared" si="839"/>
        <v/>
      </c>
      <c r="AM885" s="31" t="str">
        <f t="shared" si="839"/>
        <v/>
      </c>
      <c r="AN885" s="32" t="e">
        <f t="shared" si="893"/>
        <v>#VALUE!</v>
      </c>
      <c r="AO885" s="32" t="str">
        <f t="shared" si="889"/>
        <v/>
      </c>
      <c r="AP885" s="32" t="str">
        <f t="shared" si="889"/>
        <v/>
      </c>
      <c r="AQ885" s="32" t="str">
        <f t="shared" si="889"/>
        <v/>
      </c>
      <c r="AR885" s="32" t="str">
        <f t="shared" si="889"/>
        <v/>
      </c>
      <c r="AS885" s="32" t="str">
        <f t="shared" si="889"/>
        <v/>
      </c>
      <c r="AT885" s="32" t="str">
        <f t="shared" si="889"/>
        <v/>
      </c>
      <c r="AU885" s="32" t="str">
        <f t="shared" si="889"/>
        <v/>
      </c>
      <c r="AV885" s="32" t="e">
        <f t="shared" si="889"/>
        <v>#REF!</v>
      </c>
      <c r="AW885" s="32" t="str">
        <f t="shared" si="889"/>
        <v/>
      </c>
      <c r="AX885" s="32" t="str">
        <f t="shared" si="889"/>
        <v/>
      </c>
      <c r="AZ885" s="17" t="str">
        <f t="shared" si="890"/>
        <v/>
      </c>
      <c r="BA885" s="17" t="str">
        <f t="shared" si="890"/>
        <v/>
      </c>
      <c r="BB885" s="17" t="str">
        <f t="shared" si="890"/>
        <v/>
      </c>
      <c r="BC885" s="17" t="str">
        <f t="shared" si="890"/>
        <v/>
      </c>
      <c r="BD885" s="17" t="str">
        <f t="shared" si="890"/>
        <v/>
      </c>
      <c r="BE885" s="17" t="str">
        <f t="shared" si="890"/>
        <v/>
      </c>
      <c r="BF885" s="17" t="str">
        <f t="shared" si="890"/>
        <v/>
      </c>
      <c r="BG885" s="17" t="e">
        <f t="shared" si="890"/>
        <v>#REF!</v>
      </c>
      <c r="BH885" s="17" t="str">
        <f t="shared" si="890"/>
        <v/>
      </c>
      <c r="BI885" s="17" t="str">
        <f t="shared" si="890"/>
        <v/>
      </c>
    </row>
    <row r="886" spans="1:61" s="13" customFormat="1" ht="23.25" customHeight="1" x14ac:dyDescent="0.2">
      <c r="A886" s="1">
        <f ca="1">IF(COUNTIF($D886:$L886," ")=10,"",IF(VLOOKUP(MAX($A$1:A885),$A$1:C885,3,FALSE)=0,"",MAX($A$1:A885)+1))</f>
        <v>883</v>
      </c>
      <c r="B886" s="13" t="str">
        <f>$B883</f>
        <v/>
      </c>
      <c r="C886" s="2" t="str">
        <f>IF($B886="","",$R$4)</f>
        <v/>
      </c>
      <c r="D886" s="14" t="str">
        <f t="shared" ref="D886:K886" si="896">IF($B886&gt;"",IF(ISERROR(SEARCH($B886,S$4))," ",MID(S$4,FIND("%курс ",S$4,FIND($B886,S$4))+6,3)&amp;"
("&amp;MID(S$4,FIND("ауд.",S$4,FIND($B886,S$4))+4,FIND("№",S$4,FIND("ауд.",S$4,FIND($B886,S$4)))-(FIND("ауд.",S$4,FIND($B886,S$4))+4))&amp;")"),"")</f>
        <v/>
      </c>
      <c r="E886" s="14" t="str">
        <f t="shared" si="896"/>
        <v/>
      </c>
      <c r="F886" s="14" t="str">
        <f t="shared" si="896"/>
        <v/>
      </c>
      <c r="G886" s="14" t="str">
        <f t="shared" si="896"/>
        <v/>
      </c>
      <c r="H886" s="14" t="str">
        <f t="shared" si="896"/>
        <v/>
      </c>
      <c r="I886" s="14" t="str">
        <f t="shared" si="896"/>
        <v/>
      </c>
      <c r="J886" s="14" t="str">
        <f t="shared" si="896"/>
        <v/>
      </c>
      <c r="K886" s="14" t="str">
        <f t="shared" si="896"/>
        <v/>
      </c>
      <c r="L886" s="14"/>
      <c r="O886" s="16"/>
      <c r="P886" s="16"/>
      <c r="R886" s="30"/>
      <c r="S886" s="30"/>
      <c r="T886" s="30"/>
      <c r="U886" s="30"/>
      <c r="V886" s="30"/>
      <c r="W886" s="30"/>
      <c r="X886" s="30"/>
      <c r="Y886" s="30"/>
      <c r="Z886" s="30"/>
      <c r="AA886" s="30"/>
      <c r="AB886" s="30"/>
      <c r="AD886" s="31" t="str">
        <f t="shared" si="883"/>
        <v/>
      </c>
      <c r="AE886" s="31" t="str">
        <f t="shared" si="883"/>
        <v/>
      </c>
      <c r="AF886" s="31" t="str">
        <f t="shared" si="883"/>
        <v/>
      </c>
      <c r="AG886" s="31" t="str">
        <f t="shared" si="883"/>
        <v/>
      </c>
      <c r="AH886" s="31" t="str">
        <f t="shared" si="883"/>
        <v/>
      </c>
      <c r="AI886" s="31" t="str">
        <f t="shared" si="883"/>
        <v/>
      </c>
      <c r="AJ886" s="31" t="str">
        <f t="shared" si="883"/>
        <v/>
      </c>
      <c r="AK886" s="31" t="e">
        <f>IF(#REF!=" ","",IF(#REF!="","",CONCATENATE($C886," ",#REF!," ",MID(#REF!,10,5))))</f>
        <v>#REF!</v>
      </c>
      <c r="AL886" s="31" t="str">
        <f t="shared" si="839"/>
        <v/>
      </c>
      <c r="AM886" s="31" t="str">
        <f t="shared" si="839"/>
        <v/>
      </c>
      <c r="AN886" s="32" t="e">
        <f t="shared" si="893"/>
        <v>#VALUE!</v>
      </c>
      <c r="AO886" s="32" t="str">
        <f t="shared" si="889"/>
        <v/>
      </c>
      <c r="AP886" s="32" t="str">
        <f t="shared" si="889"/>
        <v/>
      </c>
      <c r="AQ886" s="32" t="str">
        <f t="shared" si="889"/>
        <v/>
      </c>
      <c r="AR886" s="32" t="str">
        <f t="shared" si="889"/>
        <v/>
      </c>
      <c r="AS886" s="32" t="str">
        <f t="shared" si="889"/>
        <v/>
      </c>
      <c r="AT886" s="32" t="str">
        <f t="shared" si="889"/>
        <v/>
      </c>
      <c r="AU886" s="32" t="str">
        <f t="shared" si="889"/>
        <v/>
      </c>
      <c r="AV886" s="32" t="e">
        <f t="shared" si="889"/>
        <v>#REF!</v>
      </c>
      <c r="AW886" s="32" t="str">
        <f t="shared" si="889"/>
        <v/>
      </c>
      <c r="AX886" s="32" t="str">
        <f t="shared" si="889"/>
        <v/>
      </c>
      <c r="AZ886" s="17" t="str">
        <f t="shared" si="890"/>
        <v/>
      </c>
      <c r="BA886" s="17" t="str">
        <f t="shared" si="890"/>
        <v/>
      </c>
      <c r="BB886" s="17" t="str">
        <f t="shared" si="890"/>
        <v/>
      </c>
      <c r="BC886" s="17" t="str">
        <f t="shared" si="890"/>
        <v/>
      </c>
      <c r="BD886" s="17" t="str">
        <f t="shared" si="890"/>
        <v/>
      </c>
      <c r="BE886" s="17" t="str">
        <f t="shared" si="890"/>
        <v/>
      </c>
      <c r="BF886" s="17" t="str">
        <f t="shared" si="890"/>
        <v/>
      </c>
      <c r="BG886" s="17" t="e">
        <f t="shared" si="890"/>
        <v>#REF!</v>
      </c>
      <c r="BH886" s="17" t="str">
        <f t="shared" si="890"/>
        <v/>
      </c>
      <c r="BI886" s="17" t="str">
        <f t="shared" si="890"/>
        <v/>
      </c>
    </row>
    <row r="887" spans="1:61" s="13" customFormat="1" ht="23.25" customHeight="1" x14ac:dyDescent="0.2">
      <c r="A887" s="1">
        <f ca="1">IF(COUNTIF($D887:$L887," ")=10,"",IF(VLOOKUP(MAX($A$1:A886),$A$1:C886,3,FALSE)=0,"",MAX($A$1:A886)+1))</f>
        <v>884</v>
      </c>
      <c r="B887" s="13" t="str">
        <f>$B883</f>
        <v/>
      </c>
      <c r="C887" s="2" t="str">
        <f>IF($B887="","",$R$5)</f>
        <v/>
      </c>
      <c r="D887" s="23" t="str">
        <f t="shared" ref="D887:K887" si="897">IF($B887&gt;"",IF(ISERROR(SEARCH($B887,S$5))," ",MID(S$5,FIND("%курс ",S$5,FIND($B887,S$5))+6,3)&amp;"
("&amp;MID(S$5,FIND("ауд.",S$5,FIND($B887,S$5))+4,FIND("№",S$5,FIND("ауд.",S$5,FIND($B887,S$5)))-(FIND("ауд.",S$5,FIND($B887,S$5))+4))&amp;")"),"")</f>
        <v/>
      </c>
      <c r="E887" s="23" t="str">
        <f t="shared" si="897"/>
        <v/>
      </c>
      <c r="F887" s="23" t="str">
        <f t="shared" si="897"/>
        <v/>
      </c>
      <c r="G887" s="23" t="str">
        <f t="shared" si="897"/>
        <v/>
      </c>
      <c r="H887" s="23" t="str">
        <f t="shared" si="897"/>
        <v/>
      </c>
      <c r="I887" s="23" t="str">
        <f t="shared" si="897"/>
        <v/>
      </c>
      <c r="J887" s="23" t="str">
        <f t="shared" si="897"/>
        <v/>
      </c>
      <c r="K887" s="23" t="str">
        <f t="shared" si="897"/>
        <v/>
      </c>
      <c r="L887" s="23"/>
      <c r="O887" s="16"/>
      <c r="P887" s="16"/>
      <c r="R887" s="30"/>
      <c r="S887" s="30"/>
      <c r="T887" s="30"/>
      <c r="U887" s="30"/>
      <c r="V887" s="30"/>
      <c r="W887" s="30"/>
      <c r="X887" s="30"/>
      <c r="Y887" s="30"/>
      <c r="Z887" s="30"/>
      <c r="AA887" s="30"/>
      <c r="AB887" s="30"/>
      <c r="AD887" s="31" t="str">
        <f t="shared" si="883"/>
        <v/>
      </c>
      <c r="AE887" s="31" t="str">
        <f t="shared" si="883"/>
        <v/>
      </c>
      <c r="AF887" s="31" t="str">
        <f t="shared" si="883"/>
        <v/>
      </c>
      <c r="AG887" s="31" t="str">
        <f t="shared" si="883"/>
        <v/>
      </c>
      <c r="AH887" s="31" t="str">
        <f t="shared" si="883"/>
        <v/>
      </c>
      <c r="AI887" s="31" t="str">
        <f t="shared" si="883"/>
        <v/>
      </c>
      <c r="AJ887" s="31" t="str">
        <f t="shared" si="883"/>
        <v/>
      </c>
      <c r="AK887" s="31" t="e">
        <f>IF(#REF!=" ","",IF(#REF!="","",CONCATENATE($C887," ",#REF!," ",MID(#REF!,10,5))))</f>
        <v>#REF!</v>
      </c>
      <c r="AL887" s="31" t="str">
        <f t="shared" si="839"/>
        <v/>
      </c>
      <c r="AM887" s="31" t="str">
        <f t="shared" si="839"/>
        <v/>
      </c>
      <c r="AN887" s="32" t="e">
        <f t="shared" si="893"/>
        <v>#VALUE!</v>
      </c>
      <c r="AO887" s="32" t="str">
        <f t="shared" si="889"/>
        <v/>
      </c>
      <c r="AP887" s="32" t="str">
        <f t="shared" si="889"/>
        <v/>
      </c>
      <c r="AQ887" s="32" t="str">
        <f t="shared" si="889"/>
        <v/>
      </c>
      <c r="AR887" s="32" t="str">
        <f t="shared" si="889"/>
        <v/>
      </c>
      <c r="AS887" s="32" t="str">
        <f t="shared" si="889"/>
        <v/>
      </c>
      <c r="AT887" s="32" t="str">
        <f t="shared" si="889"/>
        <v/>
      </c>
      <c r="AU887" s="32" t="str">
        <f t="shared" si="889"/>
        <v/>
      </c>
      <c r="AV887" s="32" t="e">
        <f t="shared" si="889"/>
        <v>#REF!</v>
      </c>
      <c r="AW887" s="32" t="str">
        <f t="shared" si="889"/>
        <v/>
      </c>
      <c r="AX887" s="32" t="str">
        <f t="shared" si="889"/>
        <v/>
      </c>
      <c r="AZ887" s="17" t="str">
        <f t="shared" si="890"/>
        <v/>
      </c>
      <c r="BA887" s="17" t="str">
        <f t="shared" si="890"/>
        <v/>
      </c>
      <c r="BB887" s="17" t="str">
        <f t="shared" si="890"/>
        <v/>
      </c>
      <c r="BC887" s="17" t="str">
        <f t="shared" si="890"/>
        <v/>
      </c>
      <c r="BD887" s="17" t="str">
        <f t="shared" si="890"/>
        <v/>
      </c>
      <c r="BE887" s="17" t="str">
        <f t="shared" si="890"/>
        <v/>
      </c>
      <c r="BF887" s="17" t="str">
        <f t="shared" si="890"/>
        <v/>
      </c>
      <c r="BG887" s="17" t="e">
        <f t="shared" si="890"/>
        <v>#REF!</v>
      </c>
      <c r="BH887" s="17" t="str">
        <f t="shared" si="890"/>
        <v/>
      </c>
      <c r="BI887" s="17" t="str">
        <f t="shared" si="890"/>
        <v/>
      </c>
    </row>
    <row r="888" spans="1:61" s="13" customFormat="1" ht="23.25" customHeight="1" x14ac:dyDescent="0.2">
      <c r="A888" s="1">
        <f ca="1">IF(COUNTIF($D888:$L888," ")=10,"",IF(VLOOKUP(MAX($A$1:A887),$A$1:C887,3,FALSE)=0,"",MAX($A$1:A887)+1))</f>
        <v>885</v>
      </c>
      <c r="B888" s="13" t="str">
        <f>$B883</f>
        <v/>
      </c>
      <c r="C888" s="2" t="str">
        <f>IF($B888="","",$R$6)</f>
        <v/>
      </c>
      <c r="D888" s="23" t="str">
        <f t="shared" ref="D888:K888" si="898">IF($B888&gt;"",IF(ISERROR(SEARCH($B888,S$6))," ",MID(S$6,FIND("%курс ",S$6,FIND($B888,S$6))+6,3)&amp;"
("&amp;MID(S$6,FIND("ауд.",S$6,FIND($B888,S$6))+4,FIND("№",S$6,FIND("ауд.",S$6,FIND($B888,S$6)))-(FIND("ауд.",S$6,FIND($B888,S$6))+4))&amp;")"),"")</f>
        <v/>
      </c>
      <c r="E888" s="23" t="str">
        <f t="shared" si="898"/>
        <v/>
      </c>
      <c r="F888" s="23" t="str">
        <f t="shared" si="898"/>
        <v/>
      </c>
      <c r="G888" s="23" t="str">
        <f t="shared" si="898"/>
        <v/>
      </c>
      <c r="H888" s="23" t="str">
        <f t="shared" si="898"/>
        <v/>
      </c>
      <c r="I888" s="23" t="str">
        <f t="shared" si="898"/>
        <v/>
      </c>
      <c r="J888" s="23" t="str">
        <f t="shared" si="898"/>
        <v/>
      </c>
      <c r="K888" s="23" t="str">
        <f t="shared" si="898"/>
        <v/>
      </c>
      <c r="L888" s="23"/>
      <c r="O888" s="16"/>
      <c r="P888" s="16"/>
      <c r="R888" s="30"/>
      <c r="S888" s="30"/>
      <c r="T888" s="30"/>
      <c r="U888" s="30"/>
      <c r="V888" s="30"/>
      <c r="W888" s="30"/>
      <c r="X888" s="30"/>
      <c r="Y888" s="30"/>
      <c r="Z888" s="30"/>
      <c r="AA888" s="30"/>
      <c r="AB888" s="30"/>
      <c r="AD888" s="31" t="str">
        <f t="shared" si="883"/>
        <v/>
      </c>
      <c r="AE888" s="31" t="str">
        <f t="shared" si="883"/>
        <v/>
      </c>
      <c r="AF888" s="31" t="str">
        <f t="shared" si="883"/>
        <v/>
      </c>
      <c r="AG888" s="31" t="str">
        <f t="shared" si="883"/>
        <v/>
      </c>
      <c r="AH888" s="31" t="str">
        <f t="shared" si="883"/>
        <v/>
      </c>
      <c r="AI888" s="31" t="str">
        <f t="shared" si="883"/>
        <v/>
      </c>
      <c r="AJ888" s="31" t="str">
        <f t="shared" si="883"/>
        <v/>
      </c>
      <c r="AK888" s="31" t="e">
        <f>IF(#REF!=" ","",IF(#REF!="","",CONCATENATE($C888," ",#REF!," ",MID(#REF!,10,5))))</f>
        <v>#REF!</v>
      </c>
      <c r="AL888" s="31" t="str">
        <f t="shared" si="839"/>
        <v/>
      </c>
      <c r="AM888" s="31" t="str">
        <f t="shared" si="839"/>
        <v/>
      </c>
      <c r="AN888" s="32" t="e">
        <f t="shared" si="893"/>
        <v>#VALUE!</v>
      </c>
      <c r="AO888" s="32" t="str">
        <f t="shared" si="889"/>
        <v/>
      </c>
      <c r="AP888" s="32" t="str">
        <f t="shared" si="889"/>
        <v/>
      </c>
      <c r="AQ888" s="32" t="str">
        <f t="shared" si="889"/>
        <v/>
      </c>
      <c r="AR888" s="32" t="str">
        <f t="shared" si="889"/>
        <v/>
      </c>
      <c r="AS888" s="32" t="str">
        <f t="shared" si="889"/>
        <v/>
      </c>
      <c r="AT888" s="32" t="str">
        <f t="shared" si="889"/>
        <v/>
      </c>
      <c r="AU888" s="32" t="str">
        <f t="shared" si="889"/>
        <v/>
      </c>
      <c r="AV888" s="32" t="e">
        <f t="shared" si="889"/>
        <v>#REF!</v>
      </c>
      <c r="AW888" s="32" t="str">
        <f t="shared" si="889"/>
        <v/>
      </c>
      <c r="AX888" s="32" t="str">
        <f t="shared" si="889"/>
        <v/>
      </c>
      <c r="AZ888" s="17" t="str">
        <f t="shared" si="890"/>
        <v/>
      </c>
      <c r="BA888" s="17" t="str">
        <f t="shared" si="890"/>
        <v/>
      </c>
      <c r="BB888" s="17" t="str">
        <f t="shared" si="890"/>
        <v/>
      </c>
      <c r="BC888" s="17" t="str">
        <f t="shared" si="890"/>
        <v/>
      </c>
      <c r="BD888" s="17" t="str">
        <f t="shared" si="890"/>
        <v/>
      </c>
      <c r="BE888" s="17" t="str">
        <f t="shared" si="890"/>
        <v/>
      </c>
      <c r="BF888" s="17" t="str">
        <f t="shared" si="890"/>
        <v/>
      </c>
      <c r="BG888" s="17" t="e">
        <f t="shared" si="890"/>
        <v>#REF!</v>
      </c>
      <c r="BH888" s="17" t="str">
        <f t="shared" si="890"/>
        <v/>
      </c>
      <c r="BI888" s="17" t="str">
        <f t="shared" si="890"/>
        <v/>
      </c>
    </row>
    <row r="889" spans="1:61" s="13" customFormat="1" ht="23.25" customHeight="1" x14ac:dyDescent="0.2">
      <c r="A889" s="1">
        <f ca="1">IF(COUNTIF($D889:$L889," ")=10,"",IF(VLOOKUP(MAX($A$1:A888),$A$1:C888,3,FALSE)=0,"",MAX($A$1:A888)+1))</f>
        <v>886</v>
      </c>
      <c r="B889" s="13" t="str">
        <f>$B883</f>
        <v/>
      </c>
      <c r="C889" s="2" t="str">
        <f>IF($B889="","",$R$7)</f>
        <v/>
      </c>
      <c r="D889" s="23" t="str">
        <f t="shared" ref="D889:K889" si="899">IF($B889&gt;"",IF(ISERROR(SEARCH($B889,S$7))," ",MID(S$7,FIND("%курс ",S$7,FIND($B889,S$7))+6,3)&amp;"
("&amp;MID(S$7,FIND("ауд.",S$7,FIND($B889,S$7))+4,FIND("№",S$7,FIND("ауд.",S$7,FIND($B889,S$7)))-(FIND("ауд.",S$7,FIND($B889,S$7))+4))&amp;")"),"")</f>
        <v/>
      </c>
      <c r="E889" s="23" t="str">
        <f t="shared" si="899"/>
        <v/>
      </c>
      <c r="F889" s="23" t="str">
        <f t="shared" si="899"/>
        <v/>
      </c>
      <c r="G889" s="23" t="str">
        <f t="shared" si="899"/>
        <v/>
      </c>
      <c r="H889" s="23" t="str">
        <f t="shared" si="899"/>
        <v/>
      </c>
      <c r="I889" s="23" t="str">
        <f t="shared" si="899"/>
        <v/>
      </c>
      <c r="J889" s="23" t="str">
        <f t="shared" si="899"/>
        <v/>
      </c>
      <c r="K889" s="23" t="str">
        <f t="shared" si="899"/>
        <v/>
      </c>
      <c r="L889" s="23"/>
      <c r="O889" s="16"/>
      <c r="P889" s="16"/>
      <c r="R889" s="30"/>
      <c r="S889" s="30"/>
      <c r="T889" s="30"/>
      <c r="U889" s="30"/>
      <c r="V889" s="30"/>
      <c r="W889" s="30"/>
      <c r="X889" s="30"/>
      <c r="Y889" s="30"/>
      <c r="Z889" s="30"/>
      <c r="AA889" s="30"/>
      <c r="AB889" s="30"/>
      <c r="AD889" s="31" t="str">
        <f t="shared" si="883"/>
        <v/>
      </c>
      <c r="AE889" s="31" t="str">
        <f t="shared" si="883"/>
        <v/>
      </c>
      <c r="AF889" s="31" t="str">
        <f t="shared" si="883"/>
        <v/>
      </c>
      <c r="AG889" s="31" t="str">
        <f t="shared" si="883"/>
        <v/>
      </c>
      <c r="AH889" s="31" t="str">
        <f t="shared" si="883"/>
        <v/>
      </c>
      <c r="AI889" s="31" t="str">
        <f t="shared" si="883"/>
        <v/>
      </c>
      <c r="AJ889" s="31" t="str">
        <f t="shared" si="883"/>
        <v/>
      </c>
      <c r="AK889" s="31" t="e">
        <f>IF(#REF!=" ","",IF(#REF!="","",CONCATENATE($C889," ",#REF!," ",MID(#REF!,10,5))))</f>
        <v>#REF!</v>
      </c>
      <c r="AL889" s="31" t="str">
        <f t="shared" si="839"/>
        <v/>
      </c>
      <c r="AM889" s="31" t="str">
        <f t="shared" si="839"/>
        <v/>
      </c>
      <c r="AN889" s="32" t="e">
        <f t="shared" si="893"/>
        <v>#VALUE!</v>
      </c>
      <c r="AO889" s="32" t="str">
        <f t="shared" si="889"/>
        <v/>
      </c>
      <c r="AP889" s="32" t="str">
        <f t="shared" si="889"/>
        <v/>
      </c>
      <c r="AQ889" s="32" t="str">
        <f t="shared" si="889"/>
        <v/>
      </c>
      <c r="AR889" s="32" t="str">
        <f t="shared" si="889"/>
        <v/>
      </c>
      <c r="AS889" s="32" t="str">
        <f t="shared" si="889"/>
        <v/>
      </c>
      <c r="AT889" s="32" t="str">
        <f t="shared" si="889"/>
        <v/>
      </c>
      <c r="AU889" s="32" t="str">
        <f t="shared" si="889"/>
        <v/>
      </c>
      <c r="AV889" s="32" t="e">
        <f t="shared" si="889"/>
        <v>#REF!</v>
      </c>
      <c r="AW889" s="32" t="str">
        <f t="shared" si="889"/>
        <v/>
      </c>
      <c r="AX889" s="32" t="str">
        <f t="shared" si="889"/>
        <v/>
      </c>
      <c r="AZ889" s="17" t="str">
        <f t="shared" si="890"/>
        <v/>
      </c>
      <c r="BA889" s="17" t="str">
        <f t="shared" si="890"/>
        <v/>
      </c>
      <c r="BB889" s="17" t="str">
        <f t="shared" si="890"/>
        <v/>
      </c>
      <c r="BC889" s="17" t="str">
        <f t="shared" si="890"/>
        <v/>
      </c>
      <c r="BD889" s="17" t="str">
        <f t="shared" si="890"/>
        <v/>
      </c>
      <c r="BE889" s="17" t="str">
        <f t="shared" si="890"/>
        <v/>
      </c>
      <c r="BF889" s="17" t="str">
        <f t="shared" si="890"/>
        <v/>
      </c>
      <c r="BG889" s="17" t="e">
        <f t="shared" si="890"/>
        <v>#REF!</v>
      </c>
      <c r="BH889" s="17" t="str">
        <f t="shared" si="890"/>
        <v/>
      </c>
      <c r="BI889" s="17" t="str">
        <f t="shared" si="890"/>
        <v/>
      </c>
    </row>
    <row r="890" spans="1:61" s="13" customFormat="1" ht="23.25" customHeight="1" x14ac:dyDescent="0.2">
      <c r="A890" s="1">
        <f ca="1">IF(COUNTIF($D890:$L890," ")=10,"",IF(VLOOKUP(MAX($A$1:A889),$A$1:C889,3,FALSE)=0,"",MAX($A$1:A889)+1))</f>
        <v>887</v>
      </c>
      <c r="B890" s="13" t="str">
        <f>$B883</f>
        <v/>
      </c>
      <c r="C890" s="2" t="str">
        <f>IF($B890="","",$R$8)</f>
        <v/>
      </c>
      <c r="D890" s="23" t="str">
        <f t="shared" ref="D890:K890" si="900">IF($B890&gt;"",IF(ISERROR(SEARCH($B890,S$8))," ",MID(S$8,FIND("%курс ",S$8,FIND($B890,S$8))+6,3)&amp;"
("&amp;MID(S$8,FIND("ауд.",S$8,FIND($B890,S$8))+4,FIND("№",S$8,FIND("ауд.",S$8,FIND($B890,S$8)))-(FIND("ауд.",S$8,FIND($B890,S$8))+4))&amp;")"),"")</f>
        <v/>
      </c>
      <c r="E890" s="23" t="str">
        <f t="shared" si="900"/>
        <v/>
      </c>
      <c r="F890" s="23" t="str">
        <f t="shared" si="900"/>
        <v/>
      </c>
      <c r="G890" s="23" t="str">
        <f t="shared" si="900"/>
        <v/>
      </c>
      <c r="H890" s="23" t="str">
        <f t="shared" si="900"/>
        <v/>
      </c>
      <c r="I890" s="23" t="str">
        <f t="shared" si="900"/>
        <v/>
      </c>
      <c r="J890" s="23" t="str">
        <f t="shared" si="900"/>
        <v/>
      </c>
      <c r="K890" s="23" t="str">
        <f t="shared" si="900"/>
        <v/>
      </c>
      <c r="L890" s="23"/>
      <c r="O890" s="16"/>
      <c r="P890" s="16"/>
      <c r="R890" s="30"/>
      <c r="S890" s="30"/>
      <c r="T890" s="30"/>
      <c r="U890" s="30"/>
      <c r="V890" s="30"/>
      <c r="W890" s="30"/>
      <c r="X890" s="30"/>
      <c r="Y890" s="30"/>
      <c r="Z890" s="30"/>
      <c r="AA890" s="30"/>
      <c r="AB890" s="30"/>
      <c r="AD890" s="31" t="str">
        <f t="shared" si="883"/>
        <v/>
      </c>
      <c r="AE890" s="31" t="str">
        <f t="shared" si="883"/>
        <v/>
      </c>
      <c r="AF890" s="31" t="str">
        <f t="shared" si="883"/>
        <v/>
      </c>
      <c r="AG890" s="31" t="str">
        <f t="shared" si="883"/>
        <v/>
      </c>
      <c r="AH890" s="31" t="str">
        <f t="shared" si="883"/>
        <v/>
      </c>
      <c r="AI890" s="31" t="str">
        <f t="shared" si="883"/>
        <v/>
      </c>
      <c r="AJ890" s="31" t="str">
        <f t="shared" si="883"/>
        <v/>
      </c>
      <c r="AK890" s="31" t="e">
        <f>IF(#REF!=" ","",IF(#REF!="","",CONCATENATE($C890," ",#REF!," ",MID(#REF!,10,5))))</f>
        <v>#REF!</v>
      </c>
      <c r="AL890" s="31" t="str">
        <f t="shared" si="839"/>
        <v/>
      </c>
      <c r="AM890" s="31" t="str">
        <f t="shared" si="839"/>
        <v/>
      </c>
      <c r="AN890" s="32" t="e">
        <f t="shared" si="893"/>
        <v>#VALUE!</v>
      </c>
      <c r="AO890" s="32" t="str">
        <f t="shared" si="889"/>
        <v/>
      </c>
      <c r="AP890" s="32" t="str">
        <f t="shared" si="889"/>
        <v/>
      </c>
      <c r="AQ890" s="32" t="str">
        <f t="shared" si="889"/>
        <v/>
      </c>
      <c r="AR890" s="32" t="str">
        <f t="shared" si="889"/>
        <v/>
      </c>
      <c r="AS890" s="32" t="str">
        <f t="shared" si="889"/>
        <v/>
      </c>
      <c r="AT890" s="32" t="str">
        <f t="shared" si="889"/>
        <v/>
      </c>
      <c r="AU890" s="32" t="str">
        <f t="shared" si="889"/>
        <v/>
      </c>
      <c r="AV890" s="32" t="e">
        <f t="shared" si="889"/>
        <v>#REF!</v>
      </c>
      <c r="AW890" s="32" t="str">
        <f t="shared" si="889"/>
        <v/>
      </c>
      <c r="AX890" s="32" t="str">
        <f t="shared" si="889"/>
        <v/>
      </c>
      <c r="AZ890" s="17" t="str">
        <f t="shared" si="890"/>
        <v/>
      </c>
      <c r="BA890" s="17" t="str">
        <f t="shared" si="890"/>
        <v/>
      </c>
      <c r="BB890" s="17" t="str">
        <f t="shared" si="890"/>
        <v/>
      </c>
      <c r="BC890" s="17" t="str">
        <f t="shared" si="890"/>
        <v/>
      </c>
      <c r="BD890" s="17" t="str">
        <f t="shared" si="890"/>
        <v/>
      </c>
      <c r="BE890" s="17" t="str">
        <f t="shared" si="890"/>
        <v/>
      </c>
      <c r="BF890" s="17" t="str">
        <f t="shared" si="890"/>
        <v/>
      </c>
      <c r="BG890" s="17" t="e">
        <f t="shared" si="890"/>
        <v>#REF!</v>
      </c>
      <c r="BH890" s="17" t="str">
        <f t="shared" si="890"/>
        <v/>
      </c>
      <c r="BI890" s="17" t="str">
        <f t="shared" si="890"/>
        <v/>
      </c>
    </row>
    <row r="891" spans="1:61" s="13" customFormat="1" ht="23.25" customHeight="1" x14ac:dyDescent="0.2">
      <c r="C891" s="2" t="str">
        <f>IF($B891="","",$R$6)</f>
        <v/>
      </c>
      <c r="D891" s="23" t="str">
        <f t="shared" ref="D891:K891" si="901">IF($B891&gt;"",IF(ISERROR(SEARCH($B891,S$6))," ",MID(S$6,FIND("%курс ",S$6,FIND($B891,S$6))+6,3)&amp;"
("&amp;MID(S$6,FIND("ауд.",S$6,FIND($B891,S$6))+4,FIND("№",S$6,FIND("ауд.",S$6,FIND($B891,S$6)))-(FIND("ауд.",S$6,FIND($B891,S$6))+4))&amp;")"),"")</f>
        <v/>
      </c>
      <c r="E891" s="23" t="str">
        <f t="shared" si="901"/>
        <v/>
      </c>
      <c r="F891" s="23" t="str">
        <f t="shared" si="901"/>
        <v/>
      </c>
      <c r="G891" s="23" t="str">
        <f t="shared" si="901"/>
        <v/>
      </c>
      <c r="H891" s="23" t="str">
        <f t="shared" si="901"/>
        <v/>
      </c>
      <c r="I891" s="23" t="str">
        <f t="shared" si="901"/>
        <v/>
      </c>
      <c r="J891" s="23" t="str">
        <f t="shared" si="901"/>
        <v/>
      </c>
      <c r="K891" s="23" t="str">
        <f t="shared" si="901"/>
        <v/>
      </c>
      <c r="L891" s="23"/>
      <c r="O891" s="16"/>
      <c r="P891" s="16"/>
      <c r="R891" s="30"/>
      <c r="S891" s="30"/>
      <c r="T891" s="30"/>
      <c r="U891" s="30"/>
      <c r="V891" s="30"/>
      <c r="W891" s="30"/>
      <c r="X891" s="30"/>
      <c r="Y891" s="30"/>
      <c r="Z891" s="30"/>
      <c r="AA891" s="30"/>
      <c r="AB891" s="30"/>
      <c r="AD891" s="31" t="str">
        <f t="shared" si="883"/>
        <v/>
      </c>
      <c r="AE891" s="31" t="str">
        <f t="shared" si="883"/>
        <v/>
      </c>
      <c r="AF891" s="31" t="str">
        <f t="shared" si="883"/>
        <v/>
      </c>
      <c r="AG891" s="31" t="str">
        <f t="shared" si="883"/>
        <v/>
      </c>
      <c r="AH891" s="31" t="str">
        <f t="shared" si="883"/>
        <v/>
      </c>
      <c r="AI891" s="31" t="str">
        <f t="shared" si="883"/>
        <v/>
      </c>
      <c r="AJ891" s="31" t="str">
        <f t="shared" si="883"/>
        <v/>
      </c>
      <c r="AK891" s="31" t="e">
        <f>IF(#REF!=" ","",IF(#REF!="","",CONCATENATE($C891," ",#REF!," ",MID(#REF!,10,5))))</f>
        <v>#REF!</v>
      </c>
      <c r="AL891" s="31" t="str">
        <f t="shared" si="839"/>
        <v/>
      </c>
      <c r="AM891" s="31" t="str">
        <f t="shared" si="839"/>
        <v/>
      </c>
      <c r="AN891" s="37"/>
      <c r="AO891" s="32" t="str">
        <f t="shared" si="889"/>
        <v/>
      </c>
      <c r="AP891" s="32" t="str">
        <f t="shared" si="889"/>
        <v/>
      </c>
      <c r="AQ891" s="32" t="str">
        <f t="shared" si="889"/>
        <v/>
      </c>
      <c r="AR891" s="32" t="str">
        <f t="shared" si="889"/>
        <v/>
      </c>
      <c r="AS891" s="32" t="str">
        <f t="shared" si="889"/>
        <v/>
      </c>
      <c r="AT891" s="32" t="str">
        <f t="shared" si="889"/>
        <v/>
      </c>
      <c r="AU891" s="32" t="str">
        <f t="shared" si="889"/>
        <v/>
      </c>
      <c r="AV891" s="32" t="e">
        <f t="shared" si="889"/>
        <v>#REF!</v>
      </c>
      <c r="AW891" s="32" t="str">
        <f t="shared" si="889"/>
        <v/>
      </c>
      <c r="AX891" s="32" t="str">
        <f t="shared" si="889"/>
        <v/>
      </c>
      <c r="AZ891" s="17" t="str">
        <f t="shared" si="890"/>
        <v/>
      </c>
      <c r="BA891" s="17" t="str">
        <f t="shared" si="890"/>
        <v/>
      </c>
      <c r="BB891" s="17" t="str">
        <f t="shared" si="890"/>
        <v/>
      </c>
      <c r="BC891" s="17" t="str">
        <f t="shared" si="890"/>
        <v/>
      </c>
      <c r="BD891" s="17" t="str">
        <f t="shared" si="890"/>
        <v/>
      </c>
      <c r="BE891" s="17" t="str">
        <f t="shared" si="890"/>
        <v/>
      </c>
      <c r="BF891" s="17" t="str">
        <f t="shared" si="890"/>
        <v/>
      </c>
      <c r="BG891" s="17" t="e">
        <f t="shared" si="890"/>
        <v>#REF!</v>
      </c>
      <c r="BH891" s="17" t="str">
        <f t="shared" si="890"/>
        <v/>
      </c>
      <c r="BI891" s="17" t="str">
        <f t="shared" si="890"/>
        <v/>
      </c>
    </row>
    <row r="892" spans="1:61" s="13" customFormat="1" ht="23.25" customHeight="1" x14ac:dyDescent="0.2">
      <c r="A892" s="1">
        <f ca="1">IF(COUNTIF($D893:$L899," ")=70,"",MAX($A$1:A891)+1)</f>
        <v>888</v>
      </c>
      <c r="B892" s="2" t="str">
        <f>IF($C892="","",$C892)</f>
        <v/>
      </c>
      <c r="C892" s="3" t="str">
        <f>IF(ISERROR(VLOOKUP((ROW()-1)/9+1,'[1]Преподавательский состав'!$A$2:$B$181,2,FALSE)),"",VLOOKUP((ROW()-1)/9+1,'[1]Преподавательский состав'!$A$2:$B$181,2,FALSE))</f>
        <v/>
      </c>
      <c r="D892" s="3" t="str">
        <f>IF($C892="","",T(" 8.00"))</f>
        <v/>
      </c>
      <c r="E892" s="3" t="str">
        <f>IF($C892="","",T(" 9.40"))</f>
        <v/>
      </c>
      <c r="F892" s="3" t="str">
        <f>IF($C892="","",T("11.20"))</f>
        <v/>
      </c>
      <c r="G892" s="3" t="str">
        <f>IF($C892="","",T("13.00"))</f>
        <v/>
      </c>
      <c r="H892" s="3" t="str">
        <f>IF($C892="","",T("13.30"))</f>
        <v/>
      </c>
      <c r="I892" s="3" t="str">
        <f>IF($C892="","",T("15.10"))</f>
        <v/>
      </c>
      <c r="J892" s="3" t="str">
        <f>IF($C892="","",T("16.50"))</f>
        <v/>
      </c>
      <c r="K892" s="3" t="str">
        <f>IF($C892="","",T("16.50"))</f>
        <v/>
      </c>
      <c r="L892" s="3"/>
      <c r="O892" s="16"/>
      <c r="P892" s="16"/>
      <c r="R892" s="30"/>
      <c r="S892" s="30"/>
      <c r="T892" s="30"/>
      <c r="U892" s="30"/>
      <c r="V892" s="30"/>
      <c r="W892" s="30"/>
      <c r="X892" s="30"/>
      <c r="Y892" s="30"/>
      <c r="Z892" s="30"/>
      <c r="AA892" s="30"/>
      <c r="AB892" s="30"/>
      <c r="AD892" s="31" t="str">
        <f t="shared" si="883"/>
        <v/>
      </c>
      <c r="AE892" s="31" t="str">
        <f t="shared" si="883"/>
        <v/>
      </c>
      <c r="AF892" s="31" t="str">
        <f t="shared" si="883"/>
        <v/>
      </c>
      <c r="AG892" s="31" t="str">
        <f t="shared" si="883"/>
        <v/>
      </c>
      <c r="AH892" s="31" t="str">
        <f t="shared" si="883"/>
        <v/>
      </c>
      <c r="AI892" s="31" t="str">
        <f t="shared" si="883"/>
        <v/>
      </c>
      <c r="AJ892" s="31" t="str">
        <f t="shared" si="883"/>
        <v/>
      </c>
      <c r="AK892" s="31" t="e">
        <f>IF(#REF!=" ","",IF(#REF!="","",CONCATENATE($C892," ",#REF!," ",MID(#REF!,10,5))))</f>
        <v>#REF!</v>
      </c>
      <c r="AL892" s="31" t="str">
        <f t="shared" si="839"/>
        <v/>
      </c>
      <c r="AM892" s="31" t="str">
        <f t="shared" si="839"/>
        <v/>
      </c>
      <c r="AN892" s="32" t="e">
        <f t="shared" ref="AN892:AN899" si="902">IF(COUNTBLANK(AD892:AM892)=10,"",MID($B892,1,FIND(" ",$B892)-1))</f>
        <v>#VALUE!</v>
      </c>
      <c r="AO892" s="32" t="str">
        <f t="shared" si="889"/>
        <v/>
      </c>
      <c r="AP892" s="32" t="str">
        <f t="shared" si="889"/>
        <v/>
      </c>
      <c r="AQ892" s="32" t="str">
        <f t="shared" si="889"/>
        <v/>
      </c>
      <c r="AR892" s="32" t="str">
        <f t="shared" si="889"/>
        <v/>
      </c>
      <c r="AS892" s="32" t="str">
        <f t="shared" si="889"/>
        <v/>
      </c>
      <c r="AT892" s="32" t="str">
        <f t="shared" si="889"/>
        <v/>
      </c>
      <c r="AU892" s="32" t="str">
        <f t="shared" si="889"/>
        <v/>
      </c>
      <c r="AV892" s="32" t="e">
        <f t="shared" si="889"/>
        <v>#REF!</v>
      </c>
      <c r="AW892" s="32" t="str">
        <f t="shared" si="889"/>
        <v/>
      </c>
      <c r="AX892" s="32" t="str">
        <f t="shared" si="889"/>
        <v/>
      </c>
      <c r="AZ892" s="17" t="str">
        <f t="shared" si="890"/>
        <v/>
      </c>
      <c r="BA892" s="17" t="str">
        <f t="shared" si="890"/>
        <v/>
      </c>
      <c r="BB892" s="17" t="str">
        <f t="shared" si="890"/>
        <v/>
      </c>
      <c r="BC892" s="17" t="str">
        <f t="shared" si="890"/>
        <v/>
      </c>
      <c r="BD892" s="17" t="str">
        <f t="shared" si="890"/>
        <v/>
      </c>
      <c r="BE892" s="17" t="str">
        <f t="shared" si="890"/>
        <v/>
      </c>
      <c r="BF892" s="17" t="str">
        <f t="shared" si="890"/>
        <v/>
      </c>
      <c r="BG892" s="17" t="e">
        <f t="shared" si="890"/>
        <v>#REF!</v>
      </c>
      <c r="BH892" s="17" t="str">
        <f t="shared" si="890"/>
        <v/>
      </c>
      <c r="BI892" s="17" t="str">
        <f t="shared" si="890"/>
        <v/>
      </c>
    </row>
    <row r="893" spans="1:61" s="13" customFormat="1" ht="23.25" customHeight="1" x14ac:dyDescent="0.2">
      <c r="A893" s="1">
        <f ca="1">IF(COUNTIF($D893:$L893," ")=10,"",IF(VLOOKUP(MAX($A$1:A892),$A$1:C892,3,FALSE)=0,"",MAX($A$1:A892)+1))</f>
        <v>889</v>
      </c>
      <c r="B893" s="13" t="str">
        <f>$B892</f>
        <v/>
      </c>
      <c r="C893" s="2" t="str">
        <f>IF($B893="","",$R$2)</f>
        <v/>
      </c>
      <c r="D893" s="14" t="str">
        <f t="shared" ref="D893:K893" si="903">IF($B893&gt;"",IF(ISERROR(SEARCH($B893,S$2))," ",MID(S$2,FIND("%курс ",S$2,FIND($B893,S$2))+6,3)&amp;"
("&amp;MID(S$2,FIND("ауд.",S$2,FIND($B893,S$2))+4,FIND("№",S$2,FIND("ауд.",S$2,FIND($B893,S$2)))-(FIND("ауд.",S$2,FIND($B893,S$2))+4))&amp;")"),"")</f>
        <v/>
      </c>
      <c r="E893" s="14" t="str">
        <f t="shared" si="903"/>
        <v/>
      </c>
      <c r="F893" s="14" t="str">
        <f t="shared" si="903"/>
        <v/>
      </c>
      <c r="G893" s="14" t="str">
        <f t="shared" si="903"/>
        <v/>
      </c>
      <c r="H893" s="14" t="str">
        <f t="shared" si="903"/>
        <v/>
      </c>
      <c r="I893" s="14" t="str">
        <f t="shared" si="903"/>
        <v/>
      </c>
      <c r="J893" s="14" t="str">
        <f t="shared" si="903"/>
        <v/>
      </c>
      <c r="K893" s="14" t="str">
        <f t="shared" si="903"/>
        <v/>
      </c>
      <c r="L893" s="14"/>
      <c r="O893" s="16"/>
      <c r="P893" s="16"/>
      <c r="R893" s="30"/>
      <c r="S893" s="30"/>
      <c r="T893" s="30"/>
      <c r="U893" s="30"/>
      <c r="V893" s="30"/>
      <c r="W893" s="30"/>
      <c r="X893" s="30"/>
      <c r="Y893" s="30"/>
      <c r="Z893" s="30"/>
      <c r="AA893" s="30"/>
      <c r="AB893" s="30"/>
      <c r="AD893" s="31" t="str">
        <f t="shared" si="883"/>
        <v/>
      </c>
      <c r="AE893" s="31" t="str">
        <f t="shared" si="883"/>
        <v/>
      </c>
      <c r="AF893" s="31" t="str">
        <f t="shared" si="883"/>
        <v/>
      </c>
      <c r="AG893" s="31" t="str">
        <f t="shared" si="883"/>
        <v/>
      </c>
      <c r="AH893" s="31" t="str">
        <f t="shared" si="883"/>
        <v/>
      </c>
      <c r="AI893" s="31" t="str">
        <f t="shared" si="883"/>
        <v/>
      </c>
      <c r="AJ893" s="31" t="str">
        <f t="shared" si="883"/>
        <v/>
      </c>
      <c r="AK893" s="31" t="e">
        <f>IF(#REF!=" ","",IF(#REF!="","",CONCATENATE($C893," ",#REF!," ",MID(#REF!,10,5))))</f>
        <v>#REF!</v>
      </c>
      <c r="AL893" s="31" t="str">
        <f t="shared" si="839"/>
        <v/>
      </c>
      <c r="AM893" s="31" t="str">
        <f t="shared" si="839"/>
        <v/>
      </c>
      <c r="AN893" s="32" t="e">
        <f t="shared" si="902"/>
        <v>#VALUE!</v>
      </c>
      <c r="AO893" s="32" t="str">
        <f t="shared" si="889"/>
        <v/>
      </c>
      <c r="AP893" s="32" t="str">
        <f t="shared" si="889"/>
        <v/>
      </c>
      <c r="AQ893" s="32" t="str">
        <f t="shared" si="889"/>
        <v/>
      </c>
      <c r="AR893" s="32" t="str">
        <f t="shared" si="889"/>
        <v/>
      </c>
      <c r="AS893" s="32" t="str">
        <f t="shared" si="889"/>
        <v/>
      </c>
      <c r="AT893" s="32" t="str">
        <f t="shared" si="889"/>
        <v/>
      </c>
      <c r="AU893" s="32" t="str">
        <f t="shared" si="889"/>
        <v/>
      </c>
      <c r="AV893" s="32" t="e">
        <f t="shared" si="889"/>
        <v>#REF!</v>
      </c>
      <c r="AW893" s="32" t="str">
        <f t="shared" si="889"/>
        <v/>
      </c>
      <c r="AX893" s="32" t="str">
        <f t="shared" si="889"/>
        <v/>
      </c>
      <c r="AZ893" s="17" t="str">
        <f t="shared" si="890"/>
        <v/>
      </c>
      <c r="BA893" s="17" t="str">
        <f t="shared" si="890"/>
        <v/>
      </c>
      <c r="BB893" s="17" t="str">
        <f t="shared" si="890"/>
        <v/>
      </c>
      <c r="BC893" s="17" t="str">
        <f t="shared" si="890"/>
        <v/>
      </c>
      <c r="BD893" s="17" t="str">
        <f t="shared" si="890"/>
        <v/>
      </c>
      <c r="BE893" s="17" t="str">
        <f t="shared" si="890"/>
        <v/>
      </c>
      <c r="BF893" s="17" t="str">
        <f t="shared" si="890"/>
        <v/>
      </c>
      <c r="BG893" s="17" t="e">
        <f t="shared" si="890"/>
        <v>#REF!</v>
      </c>
      <c r="BH893" s="17" t="str">
        <f t="shared" si="890"/>
        <v/>
      </c>
      <c r="BI893" s="17" t="str">
        <f t="shared" si="890"/>
        <v/>
      </c>
    </row>
    <row r="894" spans="1:61" s="13" customFormat="1" ht="23.25" customHeight="1" x14ac:dyDescent="0.2">
      <c r="A894" s="1">
        <f ca="1">IF(COUNTIF($D894:$L894," ")=10,"",IF(VLOOKUP(MAX($A$1:A893),$A$1:C893,3,FALSE)=0,"",MAX($A$1:A893)+1))</f>
        <v>890</v>
      </c>
      <c r="B894" s="13" t="str">
        <f>$B892</f>
        <v/>
      </c>
      <c r="C894" s="2" t="str">
        <f>IF($B894="","",$R$3)</f>
        <v/>
      </c>
      <c r="D894" s="14" t="str">
        <f t="shared" ref="D894:K894" si="904">IF($B894&gt;"",IF(ISERROR(SEARCH($B894,S$3))," ",MID(S$3,FIND("%курс ",S$3,FIND($B894,S$3))+6,3)&amp;"
("&amp;MID(S$3,FIND("ауд.",S$3,FIND($B894,S$3))+4,FIND("№",S$3,FIND("ауд.",S$3,FIND($B894,S$3)))-(FIND("ауд.",S$3,FIND($B894,S$3))+4))&amp;")"),"")</f>
        <v/>
      </c>
      <c r="E894" s="14" t="str">
        <f t="shared" si="904"/>
        <v/>
      </c>
      <c r="F894" s="14" t="str">
        <f t="shared" si="904"/>
        <v/>
      </c>
      <c r="G894" s="14" t="str">
        <f t="shared" si="904"/>
        <v/>
      </c>
      <c r="H894" s="14" t="str">
        <f t="shared" si="904"/>
        <v/>
      </c>
      <c r="I894" s="14" t="str">
        <f t="shared" si="904"/>
        <v/>
      </c>
      <c r="J894" s="14" t="str">
        <f t="shared" si="904"/>
        <v/>
      </c>
      <c r="K894" s="14" t="str">
        <f t="shared" si="904"/>
        <v/>
      </c>
      <c r="L894" s="14"/>
      <c r="O894" s="16"/>
      <c r="P894" s="16"/>
      <c r="R894" s="30"/>
      <c r="S894" s="30"/>
      <c r="T894" s="30"/>
      <c r="U894" s="30"/>
      <c r="V894" s="30"/>
      <c r="W894" s="30"/>
      <c r="X894" s="30"/>
      <c r="Y894" s="30"/>
      <c r="Z894" s="30"/>
      <c r="AA894" s="30"/>
      <c r="AB894" s="30"/>
      <c r="AD894" s="31" t="str">
        <f t="shared" si="883"/>
        <v/>
      </c>
      <c r="AE894" s="31" t="str">
        <f t="shared" si="883"/>
        <v/>
      </c>
      <c r="AF894" s="31" t="str">
        <f t="shared" si="883"/>
        <v/>
      </c>
      <c r="AG894" s="31" t="str">
        <f t="shared" si="883"/>
        <v/>
      </c>
      <c r="AH894" s="31" t="str">
        <f t="shared" si="883"/>
        <v/>
      </c>
      <c r="AI894" s="31" t="str">
        <f t="shared" si="883"/>
        <v/>
      </c>
      <c r="AJ894" s="31" t="str">
        <f t="shared" si="883"/>
        <v/>
      </c>
      <c r="AK894" s="31" t="e">
        <f>IF(#REF!=" ","",IF(#REF!="","",CONCATENATE($C894," ",#REF!," ",MID(#REF!,10,5))))</f>
        <v>#REF!</v>
      </c>
      <c r="AL894" s="31" t="str">
        <f t="shared" si="839"/>
        <v/>
      </c>
      <c r="AM894" s="31" t="str">
        <f t="shared" si="839"/>
        <v/>
      </c>
      <c r="AN894" s="32" t="e">
        <f t="shared" si="902"/>
        <v>#VALUE!</v>
      </c>
      <c r="AO894" s="32" t="str">
        <f t="shared" si="889"/>
        <v/>
      </c>
      <c r="AP894" s="32" t="str">
        <f t="shared" si="889"/>
        <v/>
      </c>
      <c r="AQ894" s="32" t="str">
        <f t="shared" si="889"/>
        <v/>
      </c>
      <c r="AR894" s="32" t="str">
        <f t="shared" si="889"/>
        <v/>
      </c>
      <c r="AS894" s="32" t="str">
        <f t="shared" si="889"/>
        <v/>
      </c>
      <c r="AT894" s="32" t="str">
        <f t="shared" si="889"/>
        <v/>
      </c>
      <c r="AU894" s="32" t="str">
        <f t="shared" si="889"/>
        <v/>
      </c>
      <c r="AV894" s="32" t="e">
        <f t="shared" si="889"/>
        <v>#REF!</v>
      </c>
      <c r="AW894" s="32" t="str">
        <f t="shared" si="889"/>
        <v/>
      </c>
      <c r="AX894" s="32" t="str">
        <f t="shared" si="889"/>
        <v/>
      </c>
      <c r="AZ894" s="17" t="str">
        <f t="shared" si="890"/>
        <v/>
      </c>
      <c r="BA894" s="17" t="str">
        <f t="shared" si="890"/>
        <v/>
      </c>
      <c r="BB894" s="17" t="str">
        <f t="shared" si="890"/>
        <v/>
      </c>
      <c r="BC894" s="17" t="str">
        <f t="shared" si="890"/>
        <v/>
      </c>
      <c r="BD894" s="17" t="str">
        <f t="shared" si="890"/>
        <v/>
      </c>
      <c r="BE894" s="17" t="str">
        <f t="shared" si="890"/>
        <v/>
      </c>
      <c r="BF894" s="17" t="str">
        <f t="shared" si="890"/>
        <v/>
      </c>
      <c r="BG894" s="17" t="e">
        <f t="shared" si="890"/>
        <v>#REF!</v>
      </c>
      <c r="BH894" s="17" t="str">
        <f t="shared" si="890"/>
        <v/>
      </c>
      <c r="BI894" s="17" t="str">
        <f t="shared" si="890"/>
        <v/>
      </c>
    </row>
    <row r="895" spans="1:61" s="13" customFormat="1" ht="23.25" customHeight="1" x14ac:dyDescent="0.2">
      <c r="A895" s="1">
        <f ca="1">IF(COUNTIF($D895:$L895," ")=10,"",IF(VLOOKUP(MAX($A$1:A894),$A$1:C894,3,FALSE)=0,"",MAX($A$1:A894)+1))</f>
        <v>891</v>
      </c>
      <c r="B895" s="13" t="str">
        <f>$B892</f>
        <v/>
      </c>
      <c r="C895" s="2" t="str">
        <f>IF($B895="","",$R$4)</f>
        <v/>
      </c>
      <c r="D895" s="14" t="str">
        <f t="shared" ref="D895:K895" si="905">IF($B895&gt;"",IF(ISERROR(SEARCH($B895,S$4))," ",MID(S$4,FIND("%курс ",S$4,FIND($B895,S$4))+6,3)&amp;"
("&amp;MID(S$4,FIND("ауд.",S$4,FIND($B895,S$4))+4,FIND("№",S$4,FIND("ауд.",S$4,FIND($B895,S$4)))-(FIND("ауд.",S$4,FIND($B895,S$4))+4))&amp;")"),"")</f>
        <v/>
      </c>
      <c r="E895" s="14" t="str">
        <f t="shared" si="905"/>
        <v/>
      </c>
      <c r="F895" s="14" t="str">
        <f t="shared" si="905"/>
        <v/>
      </c>
      <c r="G895" s="14" t="str">
        <f t="shared" si="905"/>
        <v/>
      </c>
      <c r="H895" s="14" t="str">
        <f t="shared" si="905"/>
        <v/>
      </c>
      <c r="I895" s="14" t="str">
        <f t="shared" si="905"/>
        <v/>
      </c>
      <c r="J895" s="14" t="str">
        <f t="shared" si="905"/>
        <v/>
      </c>
      <c r="K895" s="14" t="str">
        <f t="shared" si="905"/>
        <v/>
      </c>
      <c r="L895" s="14"/>
      <c r="O895" s="16"/>
      <c r="P895" s="16"/>
      <c r="R895" s="30"/>
      <c r="S895" s="30"/>
      <c r="T895" s="30"/>
      <c r="U895" s="30"/>
      <c r="V895" s="30"/>
      <c r="W895" s="30"/>
      <c r="X895" s="30"/>
      <c r="Y895" s="30"/>
      <c r="Z895" s="30"/>
      <c r="AA895" s="30"/>
      <c r="AB895" s="30"/>
      <c r="AD895" s="31" t="str">
        <f t="shared" si="883"/>
        <v/>
      </c>
      <c r="AE895" s="31" t="str">
        <f t="shared" si="883"/>
        <v/>
      </c>
      <c r="AF895" s="31" t="str">
        <f t="shared" si="883"/>
        <v/>
      </c>
      <c r="AG895" s="31" t="str">
        <f t="shared" si="883"/>
        <v/>
      </c>
      <c r="AH895" s="31" t="str">
        <f t="shared" si="883"/>
        <v/>
      </c>
      <c r="AI895" s="31" t="str">
        <f t="shared" si="883"/>
        <v/>
      </c>
      <c r="AJ895" s="31" t="str">
        <f t="shared" si="883"/>
        <v/>
      </c>
      <c r="AK895" s="31" t="e">
        <f>IF(#REF!=" ","",IF(#REF!="","",CONCATENATE($C895," ",#REF!," ",MID(#REF!,10,5))))</f>
        <v>#REF!</v>
      </c>
      <c r="AL895" s="31" t="str">
        <f t="shared" si="839"/>
        <v/>
      </c>
      <c r="AM895" s="31" t="str">
        <f t="shared" si="839"/>
        <v/>
      </c>
      <c r="AN895" s="32" t="e">
        <f t="shared" si="902"/>
        <v>#VALUE!</v>
      </c>
      <c r="AO895" s="32" t="str">
        <f t="shared" si="889"/>
        <v/>
      </c>
      <c r="AP895" s="32" t="str">
        <f t="shared" si="889"/>
        <v/>
      </c>
      <c r="AQ895" s="32" t="str">
        <f t="shared" si="889"/>
        <v/>
      </c>
      <c r="AR895" s="32" t="str">
        <f t="shared" si="889"/>
        <v/>
      </c>
      <c r="AS895" s="32" t="str">
        <f t="shared" si="889"/>
        <v/>
      </c>
      <c r="AT895" s="32" t="str">
        <f t="shared" si="889"/>
        <v/>
      </c>
      <c r="AU895" s="32" t="str">
        <f t="shared" si="889"/>
        <v/>
      </c>
      <c r="AV895" s="32" t="e">
        <f t="shared" si="889"/>
        <v>#REF!</v>
      </c>
      <c r="AW895" s="32" t="str">
        <f t="shared" si="889"/>
        <v/>
      </c>
      <c r="AX895" s="32" t="str">
        <f t="shared" si="889"/>
        <v/>
      </c>
      <c r="AZ895" s="17" t="str">
        <f t="shared" si="890"/>
        <v/>
      </c>
      <c r="BA895" s="17" t="str">
        <f t="shared" si="890"/>
        <v/>
      </c>
      <c r="BB895" s="17" t="str">
        <f t="shared" si="890"/>
        <v/>
      </c>
      <c r="BC895" s="17" t="str">
        <f t="shared" si="890"/>
        <v/>
      </c>
      <c r="BD895" s="17" t="str">
        <f t="shared" si="890"/>
        <v/>
      </c>
      <c r="BE895" s="17" t="str">
        <f t="shared" si="890"/>
        <v/>
      </c>
      <c r="BF895" s="17" t="str">
        <f t="shared" si="890"/>
        <v/>
      </c>
      <c r="BG895" s="17" t="e">
        <f t="shared" si="890"/>
        <v>#REF!</v>
      </c>
      <c r="BH895" s="17" t="str">
        <f t="shared" si="890"/>
        <v/>
      </c>
      <c r="BI895" s="17" t="str">
        <f t="shared" si="890"/>
        <v/>
      </c>
    </row>
    <row r="896" spans="1:61" s="13" customFormat="1" ht="23.25" customHeight="1" x14ac:dyDescent="0.2">
      <c r="A896" s="1">
        <f ca="1">IF(COUNTIF($D896:$L896," ")=10,"",IF(VLOOKUP(MAX($A$1:A895),$A$1:C895,3,FALSE)=0,"",MAX($A$1:A895)+1))</f>
        <v>892</v>
      </c>
      <c r="B896" s="13" t="str">
        <f>$B892</f>
        <v/>
      </c>
      <c r="C896" s="2" t="str">
        <f>IF($B896="","",$R$5)</f>
        <v/>
      </c>
      <c r="D896" s="23" t="str">
        <f t="shared" ref="D896:K896" si="906">IF($B896&gt;"",IF(ISERROR(SEARCH($B896,S$5))," ",MID(S$5,FIND("%курс ",S$5,FIND($B896,S$5))+6,3)&amp;"
("&amp;MID(S$5,FIND("ауд.",S$5,FIND($B896,S$5))+4,FIND("№",S$5,FIND("ауд.",S$5,FIND($B896,S$5)))-(FIND("ауд.",S$5,FIND($B896,S$5))+4))&amp;")"),"")</f>
        <v/>
      </c>
      <c r="E896" s="23" t="str">
        <f t="shared" si="906"/>
        <v/>
      </c>
      <c r="F896" s="23" t="str">
        <f t="shared" si="906"/>
        <v/>
      </c>
      <c r="G896" s="23" t="str">
        <f t="shared" si="906"/>
        <v/>
      </c>
      <c r="H896" s="23" t="str">
        <f t="shared" si="906"/>
        <v/>
      </c>
      <c r="I896" s="23" t="str">
        <f t="shared" si="906"/>
        <v/>
      </c>
      <c r="J896" s="23" t="str">
        <f t="shared" si="906"/>
        <v/>
      </c>
      <c r="K896" s="23" t="str">
        <f t="shared" si="906"/>
        <v/>
      </c>
      <c r="L896" s="23"/>
      <c r="O896" s="16"/>
      <c r="P896" s="16"/>
      <c r="R896" s="30"/>
      <c r="S896" s="30"/>
      <c r="T896" s="30"/>
      <c r="U896" s="30"/>
      <c r="V896" s="30"/>
      <c r="W896" s="30"/>
      <c r="X896" s="30"/>
      <c r="Y896" s="30"/>
      <c r="Z896" s="30"/>
      <c r="AA896" s="30"/>
      <c r="AB896" s="30"/>
      <c r="AD896" s="31" t="str">
        <f t="shared" si="883"/>
        <v/>
      </c>
      <c r="AE896" s="31" t="str">
        <f t="shared" si="883"/>
        <v/>
      </c>
      <c r="AF896" s="31" t="str">
        <f t="shared" si="883"/>
        <v/>
      </c>
      <c r="AG896" s="31" t="str">
        <f t="shared" si="883"/>
        <v/>
      </c>
      <c r="AH896" s="31" t="str">
        <f t="shared" si="883"/>
        <v/>
      </c>
      <c r="AI896" s="31" t="str">
        <f t="shared" si="883"/>
        <v/>
      </c>
      <c r="AJ896" s="31" t="str">
        <f t="shared" si="883"/>
        <v/>
      </c>
      <c r="AK896" s="31" t="e">
        <f>IF(#REF!=" ","",IF(#REF!="","",CONCATENATE($C896," ",#REF!," ",MID(#REF!,10,5))))</f>
        <v>#REF!</v>
      </c>
      <c r="AL896" s="31" t="str">
        <f t="shared" si="839"/>
        <v/>
      </c>
      <c r="AM896" s="31" t="str">
        <f t="shared" si="839"/>
        <v/>
      </c>
      <c r="AN896" s="32" t="e">
        <f t="shared" si="902"/>
        <v>#VALUE!</v>
      </c>
      <c r="AO896" s="32" t="str">
        <f t="shared" ref="AO896:AX911" si="907">IF(AD896="","",CONCATENATE(AD896," ",$AN896))</f>
        <v/>
      </c>
      <c r="AP896" s="32" t="str">
        <f t="shared" si="907"/>
        <v/>
      </c>
      <c r="AQ896" s="32" t="str">
        <f t="shared" si="907"/>
        <v/>
      </c>
      <c r="AR896" s="32" t="str">
        <f t="shared" si="907"/>
        <v/>
      </c>
      <c r="AS896" s="32" t="str">
        <f t="shared" si="907"/>
        <v/>
      </c>
      <c r="AT896" s="32" t="str">
        <f t="shared" si="907"/>
        <v/>
      </c>
      <c r="AU896" s="32" t="str">
        <f t="shared" si="907"/>
        <v/>
      </c>
      <c r="AV896" s="32" t="e">
        <f t="shared" si="907"/>
        <v>#REF!</v>
      </c>
      <c r="AW896" s="32" t="str">
        <f t="shared" si="907"/>
        <v/>
      </c>
      <c r="AX896" s="32" t="str">
        <f t="shared" si="907"/>
        <v/>
      </c>
      <c r="AZ896" s="17" t="str">
        <f t="shared" ref="AZ896:BI911" si="908">IF(AD896="","",ROW())</f>
        <v/>
      </c>
      <c r="BA896" s="17" t="str">
        <f t="shared" si="908"/>
        <v/>
      </c>
      <c r="BB896" s="17" t="str">
        <f t="shared" si="908"/>
        <v/>
      </c>
      <c r="BC896" s="17" t="str">
        <f t="shared" si="908"/>
        <v/>
      </c>
      <c r="BD896" s="17" t="str">
        <f t="shared" si="908"/>
        <v/>
      </c>
      <c r="BE896" s="17" t="str">
        <f t="shared" si="908"/>
        <v/>
      </c>
      <c r="BF896" s="17" t="str">
        <f t="shared" si="908"/>
        <v/>
      </c>
      <c r="BG896" s="17" t="e">
        <f t="shared" si="908"/>
        <v>#REF!</v>
      </c>
      <c r="BH896" s="17" t="str">
        <f t="shared" si="908"/>
        <v/>
      </c>
      <c r="BI896" s="17" t="str">
        <f t="shared" si="908"/>
        <v/>
      </c>
    </row>
    <row r="897" spans="1:61" s="13" customFormat="1" ht="23.25" customHeight="1" x14ac:dyDescent="0.2">
      <c r="A897" s="1">
        <f ca="1">IF(COUNTIF($D897:$L897," ")=10,"",IF(VLOOKUP(MAX($A$1:A896),$A$1:C896,3,FALSE)=0,"",MAX($A$1:A896)+1))</f>
        <v>893</v>
      </c>
      <c r="B897" s="13" t="str">
        <f>$B892</f>
        <v/>
      </c>
      <c r="C897" s="2" t="str">
        <f>IF($B897="","",$R$6)</f>
        <v/>
      </c>
      <c r="D897" s="23" t="str">
        <f t="shared" ref="D897:K897" si="909">IF($B897&gt;"",IF(ISERROR(SEARCH($B897,S$6))," ",MID(S$6,FIND("%курс ",S$6,FIND($B897,S$6))+6,3)&amp;"
("&amp;MID(S$6,FIND("ауд.",S$6,FIND($B897,S$6))+4,FIND("№",S$6,FIND("ауд.",S$6,FIND($B897,S$6)))-(FIND("ауд.",S$6,FIND($B897,S$6))+4))&amp;")"),"")</f>
        <v/>
      </c>
      <c r="E897" s="23" t="str">
        <f t="shared" si="909"/>
        <v/>
      </c>
      <c r="F897" s="23" t="str">
        <f t="shared" si="909"/>
        <v/>
      </c>
      <c r="G897" s="23" t="str">
        <f t="shared" si="909"/>
        <v/>
      </c>
      <c r="H897" s="23" t="str">
        <f t="shared" si="909"/>
        <v/>
      </c>
      <c r="I897" s="23" t="str">
        <f t="shared" si="909"/>
        <v/>
      </c>
      <c r="J897" s="23" t="str">
        <f t="shared" si="909"/>
        <v/>
      </c>
      <c r="K897" s="23" t="str">
        <f t="shared" si="909"/>
        <v/>
      </c>
      <c r="L897" s="23"/>
      <c r="O897" s="16"/>
      <c r="P897" s="16"/>
      <c r="R897" s="30"/>
      <c r="S897" s="30"/>
      <c r="T897" s="30"/>
      <c r="U897" s="30"/>
      <c r="V897" s="30"/>
      <c r="W897" s="30"/>
      <c r="X897" s="30"/>
      <c r="Y897" s="30"/>
      <c r="Z897" s="30"/>
      <c r="AA897" s="30"/>
      <c r="AB897" s="30"/>
      <c r="AD897" s="31" t="str">
        <f t="shared" si="883"/>
        <v/>
      </c>
      <c r="AE897" s="31" t="str">
        <f t="shared" si="883"/>
        <v/>
      </c>
      <c r="AF897" s="31" t="str">
        <f t="shared" si="883"/>
        <v/>
      </c>
      <c r="AG897" s="31" t="str">
        <f t="shared" si="883"/>
        <v/>
      </c>
      <c r="AH897" s="31" t="str">
        <f t="shared" si="883"/>
        <v/>
      </c>
      <c r="AI897" s="31" t="str">
        <f t="shared" si="883"/>
        <v/>
      </c>
      <c r="AJ897" s="31" t="str">
        <f t="shared" si="883"/>
        <v/>
      </c>
      <c r="AK897" s="31" t="e">
        <f>IF(#REF!=" ","",IF(#REF!="","",CONCATENATE($C897," ",#REF!," ",MID(#REF!,10,5))))</f>
        <v>#REF!</v>
      </c>
      <c r="AL897" s="31" t="str">
        <f t="shared" si="839"/>
        <v/>
      </c>
      <c r="AM897" s="31" t="str">
        <f t="shared" si="839"/>
        <v/>
      </c>
      <c r="AN897" s="32" t="e">
        <f t="shared" si="902"/>
        <v>#VALUE!</v>
      </c>
      <c r="AO897" s="32" t="str">
        <f t="shared" si="907"/>
        <v/>
      </c>
      <c r="AP897" s="32" t="str">
        <f t="shared" si="907"/>
        <v/>
      </c>
      <c r="AQ897" s="32" t="str">
        <f t="shared" si="907"/>
        <v/>
      </c>
      <c r="AR897" s="32" t="str">
        <f t="shared" si="907"/>
        <v/>
      </c>
      <c r="AS897" s="32" t="str">
        <f t="shared" si="907"/>
        <v/>
      </c>
      <c r="AT897" s="32" t="str">
        <f t="shared" si="907"/>
        <v/>
      </c>
      <c r="AU897" s="32" t="str">
        <f t="shared" si="907"/>
        <v/>
      </c>
      <c r="AV897" s="32" t="e">
        <f t="shared" si="907"/>
        <v>#REF!</v>
      </c>
      <c r="AW897" s="32" t="str">
        <f t="shared" si="907"/>
        <v/>
      </c>
      <c r="AX897" s="32" t="str">
        <f t="shared" si="907"/>
        <v/>
      </c>
      <c r="AZ897" s="17" t="str">
        <f t="shared" si="908"/>
        <v/>
      </c>
      <c r="BA897" s="17" t="str">
        <f t="shared" si="908"/>
        <v/>
      </c>
      <c r="BB897" s="17" t="str">
        <f t="shared" si="908"/>
        <v/>
      </c>
      <c r="BC897" s="17" t="str">
        <f t="shared" si="908"/>
        <v/>
      </c>
      <c r="BD897" s="17" t="str">
        <f t="shared" si="908"/>
        <v/>
      </c>
      <c r="BE897" s="17" t="str">
        <f t="shared" si="908"/>
        <v/>
      </c>
      <c r="BF897" s="17" t="str">
        <f t="shared" si="908"/>
        <v/>
      </c>
      <c r="BG897" s="17" t="e">
        <f t="shared" si="908"/>
        <v>#REF!</v>
      </c>
      <c r="BH897" s="17" t="str">
        <f t="shared" si="908"/>
        <v/>
      </c>
      <c r="BI897" s="17" t="str">
        <f t="shared" si="908"/>
        <v/>
      </c>
    </row>
    <row r="898" spans="1:61" s="13" customFormat="1" ht="23.25" customHeight="1" x14ac:dyDescent="0.2">
      <c r="A898" s="1">
        <f ca="1">IF(COUNTIF($D898:$L898," ")=10,"",IF(VLOOKUP(MAX($A$1:A897),$A$1:C897,3,FALSE)=0,"",MAX($A$1:A897)+1))</f>
        <v>894</v>
      </c>
      <c r="B898" s="13" t="str">
        <f>$B892</f>
        <v/>
      </c>
      <c r="C898" s="2" t="str">
        <f>IF($B898="","",$R$7)</f>
        <v/>
      </c>
      <c r="D898" s="23" t="str">
        <f t="shared" ref="D898:K898" si="910">IF($B898&gt;"",IF(ISERROR(SEARCH($B898,S$7))," ",MID(S$7,FIND("%курс ",S$7,FIND($B898,S$7))+6,3)&amp;"
("&amp;MID(S$7,FIND("ауд.",S$7,FIND($B898,S$7))+4,FIND("№",S$7,FIND("ауд.",S$7,FIND($B898,S$7)))-(FIND("ауд.",S$7,FIND($B898,S$7))+4))&amp;")"),"")</f>
        <v/>
      </c>
      <c r="E898" s="23" t="str">
        <f t="shared" si="910"/>
        <v/>
      </c>
      <c r="F898" s="23" t="str">
        <f t="shared" si="910"/>
        <v/>
      </c>
      <c r="G898" s="23" t="str">
        <f t="shared" si="910"/>
        <v/>
      </c>
      <c r="H898" s="23" t="str">
        <f t="shared" si="910"/>
        <v/>
      </c>
      <c r="I898" s="23" t="str">
        <f t="shared" si="910"/>
        <v/>
      </c>
      <c r="J898" s="23" t="str">
        <f t="shared" si="910"/>
        <v/>
      </c>
      <c r="K898" s="23" t="str">
        <f t="shared" si="910"/>
        <v/>
      </c>
      <c r="L898" s="23"/>
      <c r="M898" s="23" t="str">
        <f>IF($B898&gt;"",IF(ISERROR(SEARCH($B898,AC$7))," ",MID(AC$7,FIND("%курс ",AC$7,FIND($B898,AC$7))+6,3)&amp;"
("&amp;MID(AC$7,FIND("ауд.",AC$7,FIND($B898,AC$7))+4,FIND("№",AC$7,FIND("ауд.",AC$7,FIND($B898,AC$7)))-(FIND("ауд.",AC$7,FIND($B898,AC$7))+4))&amp;")"),"")</f>
        <v/>
      </c>
      <c r="O898" s="16"/>
      <c r="P898" s="16"/>
      <c r="R898" s="30"/>
      <c r="S898" s="30"/>
      <c r="T898" s="30"/>
      <c r="U898" s="30"/>
      <c r="V898" s="30"/>
      <c r="W898" s="30"/>
      <c r="X898" s="30"/>
      <c r="Y898" s="30"/>
      <c r="Z898" s="30"/>
      <c r="AA898" s="30"/>
      <c r="AB898" s="30"/>
      <c r="AD898" s="31" t="str">
        <f t="shared" si="883"/>
        <v/>
      </c>
      <c r="AE898" s="31" t="str">
        <f t="shared" si="883"/>
        <v/>
      </c>
      <c r="AF898" s="31" t="str">
        <f t="shared" si="883"/>
        <v/>
      </c>
      <c r="AG898" s="31" t="str">
        <f t="shared" si="883"/>
        <v/>
      </c>
      <c r="AH898" s="31" t="str">
        <f t="shared" si="883"/>
        <v/>
      </c>
      <c r="AI898" s="31" t="str">
        <f t="shared" si="883"/>
        <v/>
      </c>
      <c r="AJ898" s="31" t="str">
        <f t="shared" si="883"/>
        <v/>
      </c>
      <c r="AK898" s="31" t="e">
        <f>IF(#REF!=" ","",IF(#REF!="","",CONCATENATE($C898," ",#REF!," ",MID(#REF!,10,5))))</f>
        <v>#REF!</v>
      </c>
      <c r="AL898" s="31" t="str">
        <f t="shared" si="839"/>
        <v/>
      </c>
      <c r="AM898" s="31" t="str">
        <f t="shared" si="839"/>
        <v/>
      </c>
      <c r="AN898" s="32" t="e">
        <f t="shared" si="902"/>
        <v>#VALUE!</v>
      </c>
      <c r="AO898" s="32" t="str">
        <f t="shared" si="907"/>
        <v/>
      </c>
      <c r="AP898" s="32" t="str">
        <f t="shared" si="907"/>
        <v/>
      </c>
      <c r="AQ898" s="32" t="str">
        <f t="shared" si="907"/>
        <v/>
      </c>
      <c r="AR898" s="32" t="str">
        <f t="shared" si="907"/>
        <v/>
      </c>
      <c r="AS898" s="32" t="str">
        <f t="shared" si="907"/>
        <v/>
      </c>
      <c r="AT898" s="32" t="str">
        <f t="shared" si="907"/>
        <v/>
      </c>
      <c r="AU898" s="32" t="str">
        <f t="shared" si="907"/>
        <v/>
      </c>
      <c r="AV898" s="32" t="e">
        <f t="shared" si="907"/>
        <v>#REF!</v>
      </c>
      <c r="AW898" s="32" t="str">
        <f t="shared" si="907"/>
        <v/>
      </c>
      <c r="AX898" s="32" t="str">
        <f t="shared" si="907"/>
        <v/>
      </c>
      <c r="AZ898" s="17" t="str">
        <f t="shared" si="908"/>
        <v/>
      </c>
      <c r="BA898" s="17" t="str">
        <f t="shared" si="908"/>
        <v/>
      </c>
      <c r="BB898" s="17" t="str">
        <f t="shared" si="908"/>
        <v/>
      </c>
      <c r="BC898" s="17" t="str">
        <f t="shared" si="908"/>
        <v/>
      </c>
      <c r="BD898" s="17" t="str">
        <f t="shared" si="908"/>
        <v/>
      </c>
      <c r="BE898" s="17" t="str">
        <f t="shared" si="908"/>
        <v/>
      </c>
      <c r="BF898" s="17" t="str">
        <f t="shared" si="908"/>
        <v/>
      </c>
      <c r="BG898" s="17" t="e">
        <f t="shared" si="908"/>
        <v>#REF!</v>
      </c>
      <c r="BH898" s="17" t="str">
        <f t="shared" si="908"/>
        <v/>
      </c>
      <c r="BI898" s="17" t="str">
        <f t="shared" si="908"/>
        <v/>
      </c>
    </row>
    <row r="899" spans="1:61" s="13" customFormat="1" ht="23.25" customHeight="1" x14ac:dyDescent="0.2">
      <c r="A899" s="1">
        <f ca="1">IF(COUNTIF($D899:$L899," ")=10,"",IF(VLOOKUP(MAX($A$1:A898),$A$1:C898,3,FALSE)=0,"",MAX($A$1:A898)+1))</f>
        <v>895</v>
      </c>
      <c r="B899" s="13" t="str">
        <f>$B892</f>
        <v/>
      </c>
      <c r="C899" s="2" t="str">
        <f>IF($B899="","",$R$8)</f>
        <v/>
      </c>
      <c r="D899" s="23" t="str">
        <f t="shared" ref="D899:K899" si="911">IF($B899&gt;"",IF(ISERROR(SEARCH($B899,S$8))," ",MID(S$8,FIND("%курс ",S$8,FIND($B899,S$8))+6,3)&amp;"
("&amp;MID(S$8,FIND("ауд.",S$8,FIND($B899,S$8))+4,FIND("№",S$8,FIND("ауд.",S$8,FIND($B899,S$8)))-(FIND("ауд.",S$8,FIND($B899,S$8))+4))&amp;")"),"")</f>
        <v/>
      </c>
      <c r="E899" s="23" t="str">
        <f t="shared" si="911"/>
        <v/>
      </c>
      <c r="F899" s="23" t="str">
        <f t="shared" si="911"/>
        <v/>
      </c>
      <c r="G899" s="23" t="str">
        <f t="shared" si="911"/>
        <v/>
      </c>
      <c r="H899" s="23" t="str">
        <f t="shared" si="911"/>
        <v/>
      </c>
      <c r="I899" s="23" t="str">
        <f t="shared" si="911"/>
        <v/>
      </c>
      <c r="J899" s="23" t="str">
        <f t="shared" si="911"/>
        <v/>
      </c>
      <c r="K899" s="23" t="str">
        <f t="shared" si="911"/>
        <v/>
      </c>
      <c r="L899" s="23"/>
      <c r="O899" s="16"/>
      <c r="P899" s="16"/>
      <c r="R899" s="30"/>
      <c r="S899" s="30"/>
      <c r="T899" s="30"/>
      <c r="U899" s="30"/>
      <c r="V899" s="30"/>
      <c r="W899" s="30"/>
      <c r="X899" s="30"/>
      <c r="Y899" s="30"/>
      <c r="Z899" s="30"/>
      <c r="AA899" s="30"/>
      <c r="AB899" s="30"/>
      <c r="AD899" s="31" t="str">
        <f t="shared" si="883"/>
        <v/>
      </c>
      <c r="AE899" s="31" t="str">
        <f t="shared" si="883"/>
        <v/>
      </c>
      <c r="AF899" s="31" t="str">
        <f t="shared" si="883"/>
        <v/>
      </c>
      <c r="AG899" s="31" t="str">
        <f t="shared" si="883"/>
        <v/>
      </c>
      <c r="AH899" s="31" t="str">
        <f t="shared" si="883"/>
        <v/>
      </c>
      <c r="AI899" s="31" t="str">
        <f t="shared" si="883"/>
        <v/>
      </c>
      <c r="AJ899" s="31" t="str">
        <f t="shared" si="883"/>
        <v/>
      </c>
      <c r="AK899" s="31" t="e">
        <f>IF(#REF!=" ","",IF(#REF!="","",CONCATENATE($C899," ",#REF!," ",MID(#REF!,10,5))))</f>
        <v>#REF!</v>
      </c>
      <c r="AL899" s="31" t="str">
        <f>IF(K899=" ","",IF(K899="","",CONCATENATE($C899," ",K$1," ",MID(K899,10,5))))</f>
        <v/>
      </c>
      <c r="AM899" s="31" t="str">
        <f>IF(L899=" ","",IF(L899="","",CONCATENATE($C899," ",L$1," ",MID(L899,10,5))))</f>
        <v/>
      </c>
      <c r="AN899" s="32" t="e">
        <f t="shared" si="902"/>
        <v>#VALUE!</v>
      </c>
      <c r="AO899" s="32" t="str">
        <f t="shared" si="907"/>
        <v/>
      </c>
      <c r="AP899" s="32" t="str">
        <f t="shared" si="907"/>
        <v/>
      </c>
      <c r="AQ899" s="32" t="str">
        <f t="shared" si="907"/>
        <v/>
      </c>
      <c r="AR899" s="32" t="str">
        <f t="shared" si="907"/>
        <v/>
      </c>
      <c r="AS899" s="32" t="str">
        <f t="shared" si="907"/>
        <v/>
      </c>
      <c r="AT899" s="32" t="str">
        <f t="shared" si="907"/>
        <v/>
      </c>
      <c r="AU899" s="32" t="str">
        <f t="shared" si="907"/>
        <v/>
      </c>
      <c r="AV899" s="32" t="e">
        <f t="shared" si="907"/>
        <v>#REF!</v>
      </c>
      <c r="AW899" s="32" t="str">
        <f t="shared" si="907"/>
        <v/>
      </c>
      <c r="AX899" s="32" t="str">
        <f t="shared" si="907"/>
        <v/>
      </c>
      <c r="AZ899" s="17" t="str">
        <f t="shared" si="908"/>
        <v/>
      </c>
      <c r="BA899" s="17" t="str">
        <f t="shared" si="908"/>
        <v/>
      </c>
      <c r="BB899" s="17" t="str">
        <f t="shared" si="908"/>
        <v/>
      </c>
      <c r="BC899" s="17" t="str">
        <f t="shared" si="908"/>
        <v/>
      </c>
      <c r="BD899" s="17" t="str">
        <f t="shared" si="908"/>
        <v/>
      </c>
      <c r="BE899" s="17" t="str">
        <f t="shared" si="908"/>
        <v/>
      </c>
      <c r="BF899" s="17" t="str">
        <f t="shared" si="908"/>
        <v/>
      </c>
      <c r="BG899" s="17" t="e">
        <f t="shared" si="908"/>
        <v>#REF!</v>
      </c>
      <c r="BH899" s="17" t="str">
        <f t="shared" si="908"/>
        <v/>
      </c>
      <c r="BI899" s="17" t="str">
        <f t="shared" si="908"/>
        <v/>
      </c>
    </row>
    <row r="900" spans="1:61" s="13" customFormat="1" ht="23.25" customHeight="1" x14ac:dyDescent="0.2">
      <c r="C900" s="3" t="str">
        <f>IF(ISERROR(VLOOKUP((ROW()-1)/9+1,'[1]Преподавательский состав'!$A$2:$B$181,2,FALSE)),"",VLOOKUP((ROW()-1)/9+1,'[1]Преподавательский состав'!$A$2:$B$181,2,FALSE))</f>
        <v/>
      </c>
      <c r="D900" s="3" t="str">
        <f>IF($C900="","",T(" 9.00"))</f>
        <v/>
      </c>
      <c r="E900" s="3" t="str">
        <f>IF($C900="","",T("10.40"))</f>
        <v/>
      </c>
      <c r="F900" s="3" t="str">
        <f>IF($C900="","",T("12.20"))</f>
        <v/>
      </c>
      <c r="G900" s="3" t="str">
        <f>IF($C900="","",T("14.00"))</f>
        <v/>
      </c>
      <c r="H900" s="3" t="str">
        <f>IF($C900="","",T("14.30"))</f>
        <v/>
      </c>
      <c r="I900" s="3" t="str">
        <f>IF($C900="","",T("16.10"))</f>
        <v/>
      </c>
      <c r="J900" s="3" t="str">
        <f>IF($C900="","",T("17.50"))</f>
        <v/>
      </c>
      <c r="K900" s="3" t="str">
        <f>IF($C900="","",T("17.50"))</f>
        <v/>
      </c>
      <c r="L900" s="3"/>
      <c r="O900" s="16"/>
      <c r="P900" s="16"/>
      <c r="R900" s="30"/>
      <c r="S900" s="30"/>
      <c r="T900" s="30"/>
      <c r="U900" s="30"/>
      <c r="V900" s="30"/>
      <c r="W900" s="30"/>
      <c r="X900" s="30"/>
      <c r="Y900" s="30"/>
      <c r="Z900" s="30"/>
      <c r="AA900" s="30"/>
      <c r="AB900" s="30"/>
      <c r="AD900" s="31" t="str">
        <f t="shared" si="883"/>
        <v/>
      </c>
      <c r="AE900" s="31" t="str">
        <f t="shared" si="883"/>
        <v/>
      </c>
      <c r="AF900" s="31" t="str">
        <f t="shared" si="883"/>
        <v/>
      </c>
      <c r="AG900" s="31" t="str">
        <f t="shared" si="883"/>
        <v/>
      </c>
      <c r="AH900" s="31" t="str">
        <f t="shared" si="883"/>
        <v/>
      </c>
      <c r="AI900" s="31" t="str">
        <f t="shared" si="883"/>
        <v/>
      </c>
      <c r="AJ900" s="31" t="str">
        <f t="shared" si="883"/>
        <v/>
      </c>
      <c r="AK900" s="31" t="e">
        <f>IF(#REF!=" ","",IF(#REF!="","",CONCATENATE($C900," ",#REF!," ",MID(#REF!,10,5))))</f>
        <v>#REF!</v>
      </c>
      <c r="AL900" s="31" t="str">
        <f>IF(K900=" ","",IF(K900="","",CONCATENATE($C900," ",K$1," ",MID(K900,10,5))))</f>
        <v/>
      </c>
      <c r="AM900" s="31" t="str">
        <f>IF(L900=" ","",IF(L900="","",CONCATENATE($C900," ",L$1," ",MID(L900,10,5))))</f>
        <v/>
      </c>
      <c r="AN900" s="37"/>
      <c r="AO900" s="32" t="str">
        <f t="shared" si="907"/>
        <v/>
      </c>
      <c r="AP900" s="32" t="str">
        <f t="shared" si="907"/>
        <v/>
      </c>
      <c r="AQ900" s="32" t="str">
        <f t="shared" si="907"/>
        <v/>
      </c>
      <c r="AR900" s="32" t="str">
        <f t="shared" si="907"/>
        <v/>
      </c>
      <c r="AS900" s="32" t="str">
        <f t="shared" si="907"/>
        <v/>
      </c>
      <c r="AT900" s="32" t="str">
        <f t="shared" si="907"/>
        <v/>
      </c>
      <c r="AU900" s="32" t="str">
        <f t="shared" si="907"/>
        <v/>
      </c>
      <c r="AV900" s="32" t="e">
        <f t="shared" si="907"/>
        <v>#REF!</v>
      </c>
      <c r="AW900" s="32" t="str">
        <f t="shared" si="907"/>
        <v/>
      </c>
      <c r="AX900" s="32" t="str">
        <f t="shared" si="907"/>
        <v/>
      </c>
      <c r="AZ900" s="17" t="str">
        <f t="shared" si="908"/>
        <v/>
      </c>
      <c r="BA900" s="17" t="str">
        <f t="shared" si="908"/>
        <v/>
      </c>
      <c r="BB900" s="17" t="str">
        <f t="shared" si="908"/>
        <v/>
      </c>
      <c r="BC900" s="17" t="str">
        <f t="shared" si="908"/>
        <v/>
      </c>
      <c r="BD900" s="17" t="str">
        <f t="shared" si="908"/>
        <v/>
      </c>
      <c r="BE900" s="17" t="str">
        <f t="shared" si="908"/>
        <v/>
      </c>
      <c r="BF900" s="17" t="str">
        <f t="shared" si="908"/>
        <v/>
      </c>
      <c r="BG900" s="17" t="e">
        <f t="shared" si="908"/>
        <v>#REF!</v>
      </c>
      <c r="BH900" s="17" t="str">
        <f t="shared" si="908"/>
        <v/>
      </c>
      <c r="BI900" s="17" t="str">
        <f t="shared" si="908"/>
        <v/>
      </c>
    </row>
    <row r="901" spans="1:61" s="13" customFormat="1" ht="23.25" customHeight="1" x14ac:dyDescent="0.2">
      <c r="A901" s="1">
        <f ca="1">IF(COUNTIF($D902:$L908," ")=70,"",MAX($A$1:A900)+1)</f>
        <v>896</v>
      </c>
      <c r="B901" s="2" t="str">
        <f>IF($C901="","",$C901)</f>
        <v/>
      </c>
      <c r="C901" s="3" t="str">
        <f>IF(ISERROR(VLOOKUP((ROW()-1)/9+1,'[1]Преподавательский состав'!$A$2:$B$181,2,FALSE)),"",VLOOKUP((ROW()-1)/9+1,'[1]Преподавательский состав'!$A$2:$B$181,2,FALSE))</f>
        <v/>
      </c>
      <c r="D901" s="3" t="str">
        <f>IF($C901="","",T(" 8.00"))</f>
        <v/>
      </c>
      <c r="E901" s="3" t="str">
        <f>IF($C901="","",T(" 9.40"))</f>
        <v/>
      </c>
      <c r="F901" s="3" t="str">
        <f>IF($C901="","",T("11.20"))</f>
        <v/>
      </c>
      <c r="G901" s="3" t="str">
        <f>IF($C901="","",T("13.00"))</f>
        <v/>
      </c>
      <c r="H901" s="3" t="str">
        <f>IF($C901="","",T("13.30"))</f>
        <v/>
      </c>
      <c r="I901" s="3" t="str">
        <f>IF($C901="","",T("15.10"))</f>
        <v/>
      </c>
      <c r="J901" s="3" t="str">
        <f>IF($C901="","",T("16.50"))</f>
        <v/>
      </c>
      <c r="K901" s="3" t="str">
        <f>IF($C901="","",T("16.50"))</f>
        <v/>
      </c>
      <c r="L901" s="3"/>
      <c r="O901" s="16"/>
      <c r="P901" s="16"/>
      <c r="R901" s="30"/>
      <c r="S901" s="30"/>
      <c r="T901" s="30"/>
      <c r="U901" s="30"/>
      <c r="V901" s="30"/>
      <c r="W901" s="30"/>
      <c r="X901" s="30"/>
      <c r="Y901" s="30"/>
      <c r="Z901" s="30"/>
      <c r="AA901" s="30"/>
      <c r="AB901" s="30"/>
      <c r="AD901" s="32"/>
      <c r="AE901" s="32"/>
      <c r="AF901" s="32"/>
      <c r="AG901" s="32"/>
      <c r="AH901" s="32"/>
      <c r="AI901" s="32"/>
      <c r="AJ901" s="32"/>
      <c r="AK901" s="32"/>
      <c r="AL901" s="32"/>
      <c r="AM901" s="32"/>
      <c r="AN901" s="32" t="str">
        <f t="shared" ref="AN901:AN908" si="912">IF(COUNTBLANK(AD901:AM901)=10,"",MID($B901,1,FIND(" ",$B901)-1))</f>
        <v/>
      </c>
      <c r="AO901" s="32" t="str">
        <f t="shared" si="907"/>
        <v/>
      </c>
      <c r="AP901" s="32" t="str">
        <f t="shared" si="907"/>
        <v/>
      </c>
      <c r="AQ901" s="32" t="str">
        <f t="shared" si="907"/>
        <v/>
      </c>
      <c r="AR901" s="32" t="str">
        <f t="shared" si="907"/>
        <v/>
      </c>
      <c r="AS901" s="32" t="str">
        <f t="shared" si="907"/>
        <v/>
      </c>
      <c r="AT901" s="32" t="str">
        <f t="shared" si="907"/>
        <v/>
      </c>
      <c r="AU901" s="32" t="str">
        <f t="shared" si="907"/>
        <v/>
      </c>
      <c r="AV901" s="32" t="str">
        <f t="shared" si="907"/>
        <v/>
      </c>
      <c r="AW901" s="32" t="str">
        <f t="shared" si="907"/>
        <v/>
      </c>
      <c r="AX901" s="32" t="str">
        <f t="shared" si="907"/>
        <v/>
      </c>
      <c r="AZ901" s="17" t="str">
        <f t="shared" si="908"/>
        <v/>
      </c>
      <c r="BA901" s="17" t="str">
        <f t="shared" si="908"/>
        <v/>
      </c>
      <c r="BB901" s="17" t="str">
        <f t="shared" si="908"/>
        <v/>
      </c>
      <c r="BC901" s="17" t="str">
        <f t="shared" si="908"/>
        <v/>
      </c>
      <c r="BD901" s="17" t="str">
        <f t="shared" si="908"/>
        <v/>
      </c>
      <c r="BE901" s="17" t="str">
        <f t="shared" si="908"/>
        <v/>
      </c>
      <c r="BF901" s="17" t="str">
        <f t="shared" si="908"/>
        <v/>
      </c>
      <c r="BG901" s="17" t="str">
        <f t="shared" si="908"/>
        <v/>
      </c>
      <c r="BH901" s="17" t="str">
        <f t="shared" si="908"/>
        <v/>
      </c>
      <c r="BI901" s="17" t="str">
        <f t="shared" si="908"/>
        <v/>
      </c>
    </row>
    <row r="902" spans="1:61" s="13" customFormat="1" ht="23.25" customHeight="1" x14ac:dyDescent="0.2">
      <c r="A902" s="1">
        <f ca="1">IF(COUNTIF($D902:$L902," ")=10,"",IF(VLOOKUP(MAX($A$1:A901),$A$1:C901,3,FALSE)=0,"",MAX($A$1:A901)+1))</f>
        <v>897</v>
      </c>
      <c r="B902" s="13" t="str">
        <f>$B901</f>
        <v/>
      </c>
      <c r="C902" s="2" t="str">
        <f>IF($B902="","",$R$2)</f>
        <v/>
      </c>
      <c r="D902" s="14" t="str">
        <f t="shared" ref="D902:K902" si="913">IF($B902&gt;"",IF(ISERROR(SEARCH($B902,S$2))," ",MID(S$2,FIND("%курс ",S$2,FIND($B902,S$2))+6,3)&amp;"
("&amp;MID(S$2,FIND("ауд.",S$2,FIND($B902,S$2))+4,FIND("№",S$2,FIND("ауд.",S$2,FIND($B902,S$2)))-(FIND("ауд.",S$2,FIND($B902,S$2))+4))&amp;")"),"")</f>
        <v/>
      </c>
      <c r="E902" s="14" t="str">
        <f t="shared" si="913"/>
        <v/>
      </c>
      <c r="F902" s="14" t="str">
        <f t="shared" si="913"/>
        <v/>
      </c>
      <c r="G902" s="14" t="str">
        <f t="shared" si="913"/>
        <v/>
      </c>
      <c r="H902" s="14" t="str">
        <f t="shared" si="913"/>
        <v/>
      </c>
      <c r="I902" s="14" t="str">
        <f t="shared" si="913"/>
        <v/>
      </c>
      <c r="J902" s="14" t="str">
        <f t="shared" si="913"/>
        <v/>
      </c>
      <c r="K902" s="14" t="str">
        <f t="shared" si="913"/>
        <v/>
      </c>
      <c r="L902" s="14"/>
      <c r="O902" s="16"/>
      <c r="P902" s="16"/>
      <c r="R902" s="30"/>
      <c r="S902" s="30"/>
      <c r="T902" s="30"/>
      <c r="U902" s="30"/>
      <c r="V902" s="30"/>
      <c r="W902" s="30"/>
      <c r="X902" s="30"/>
      <c r="Y902" s="30"/>
      <c r="Z902" s="30"/>
      <c r="AA902" s="30"/>
      <c r="AB902" s="30"/>
      <c r="AD902" s="31" t="str">
        <f t="shared" ref="AD902:AJ908" si="914">IF(D902=" ","",IF(D902="","",CONCATENATE($C902," ",D$1," ",MID(D902,6,3))))</f>
        <v/>
      </c>
      <c r="AE902" s="31" t="str">
        <f t="shared" si="914"/>
        <v/>
      </c>
      <c r="AF902" s="31" t="str">
        <f t="shared" si="914"/>
        <v/>
      </c>
      <c r="AG902" s="31" t="str">
        <f t="shared" si="914"/>
        <v/>
      </c>
      <c r="AH902" s="31" t="str">
        <f t="shared" si="914"/>
        <v/>
      </c>
      <c r="AI902" s="31" t="str">
        <f t="shared" si="914"/>
        <v/>
      </c>
      <c r="AJ902" s="31" t="str">
        <f t="shared" si="914"/>
        <v/>
      </c>
      <c r="AK902" s="31" t="e">
        <f>IF(#REF!=" ","",IF(#REF!="","",CONCATENATE($C902," ",#REF!," ",MID(#REF!,6,3))))</f>
        <v>#REF!</v>
      </c>
      <c r="AL902" s="31" t="str">
        <f t="shared" ref="AL902:AM908" si="915">IF(K902=" ","",IF(K902="","",CONCATENATE($C902," ",K$1," ",MID(K902,6,3))))</f>
        <v/>
      </c>
      <c r="AM902" s="31" t="str">
        <f t="shared" si="915"/>
        <v/>
      </c>
      <c r="AN902" s="32" t="e">
        <f t="shared" si="912"/>
        <v>#VALUE!</v>
      </c>
      <c r="AO902" s="32" t="str">
        <f t="shared" si="907"/>
        <v/>
      </c>
      <c r="AP902" s="32" t="str">
        <f t="shared" si="907"/>
        <v/>
      </c>
      <c r="AQ902" s="32" t="str">
        <f t="shared" si="907"/>
        <v/>
      </c>
      <c r="AR902" s="32" t="str">
        <f t="shared" si="907"/>
        <v/>
      </c>
      <c r="AS902" s="32" t="str">
        <f t="shared" si="907"/>
        <v/>
      </c>
      <c r="AT902" s="32" t="str">
        <f t="shared" si="907"/>
        <v/>
      </c>
      <c r="AU902" s="32" t="str">
        <f t="shared" si="907"/>
        <v/>
      </c>
      <c r="AV902" s="32" t="e">
        <f t="shared" si="907"/>
        <v>#REF!</v>
      </c>
      <c r="AW902" s="32" t="str">
        <f t="shared" si="907"/>
        <v/>
      </c>
      <c r="AX902" s="32" t="str">
        <f t="shared" si="907"/>
        <v/>
      </c>
      <c r="AZ902" s="17" t="str">
        <f t="shared" si="908"/>
        <v/>
      </c>
      <c r="BA902" s="17" t="str">
        <f t="shared" si="908"/>
        <v/>
      </c>
      <c r="BB902" s="17" t="str">
        <f t="shared" si="908"/>
        <v/>
      </c>
      <c r="BC902" s="17" t="str">
        <f t="shared" si="908"/>
        <v/>
      </c>
      <c r="BD902" s="17" t="str">
        <f t="shared" si="908"/>
        <v/>
      </c>
      <c r="BE902" s="17" t="str">
        <f t="shared" si="908"/>
        <v/>
      </c>
      <c r="BF902" s="17" t="str">
        <f t="shared" si="908"/>
        <v/>
      </c>
      <c r="BG902" s="17" t="e">
        <f t="shared" si="908"/>
        <v>#REF!</v>
      </c>
      <c r="BH902" s="17" t="str">
        <f t="shared" si="908"/>
        <v/>
      </c>
      <c r="BI902" s="17" t="str">
        <f t="shared" si="908"/>
        <v/>
      </c>
    </row>
    <row r="903" spans="1:61" s="13" customFormat="1" ht="23.25" customHeight="1" x14ac:dyDescent="0.2">
      <c r="A903" s="1">
        <f ca="1">IF(COUNTIF($D903:$L903," ")=10,"",IF(VLOOKUP(MAX($A$1:A902),$A$1:C902,3,FALSE)=0,"",MAX($A$1:A902)+1))</f>
        <v>898</v>
      </c>
      <c r="B903" s="13" t="str">
        <f>$B901</f>
        <v/>
      </c>
      <c r="C903" s="2" t="str">
        <f>IF($B903="","",$R$3)</f>
        <v/>
      </c>
      <c r="D903" s="14" t="str">
        <f t="shared" ref="D903:K903" si="916">IF($B903&gt;"",IF(ISERROR(SEARCH($B903,S$3))," ",MID(S$3,FIND("%курс ",S$3,FIND($B903,S$3))+6,3)&amp;"
("&amp;MID(S$3,FIND("ауд.",S$3,FIND($B903,S$3))+4,FIND("№",S$3,FIND("ауд.",S$3,FIND($B903,S$3)))-(FIND("ауд.",S$3,FIND($B903,S$3))+4))&amp;")"),"")</f>
        <v/>
      </c>
      <c r="E903" s="14" t="str">
        <f t="shared" si="916"/>
        <v/>
      </c>
      <c r="F903" s="14" t="str">
        <f t="shared" si="916"/>
        <v/>
      </c>
      <c r="G903" s="14" t="str">
        <f t="shared" si="916"/>
        <v/>
      </c>
      <c r="H903" s="14" t="str">
        <f t="shared" si="916"/>
        <v/>
      </c>
      <c r="I903" s="14" t="str">
        <f t="shared" si="916"/>
        <v/>
      </c>
      <c r="J903" s="14" t="str">
        <f t="shared" si="916"/>
        <v/>
      </c>
      <c r="K903" s="14" t="str">
        <f t="shared" si="916"/>
        <v/>
      </c>
      <c r="L903" s="14"/>
      <c r="O903" s="16"/>
      <c r="P903" s="16"/>
      <c r="R903" s="30"/>
      <c r="S903" s="30"/>
      <c r="T903" s="30"/>
      <c r="U903" s="30"/>
      <c r="V903" s="30"/>
      <c r="W903" s="30"/>
      <c r="X903" s="30"/>
      <c r="Y903" s="30"/>
      <c r="Z903" s="30"/>
      <c r="AA903" s="30"/>
      <c r="AB903" s="30"/>
      <c r="AD903" s="31" t="str">
        <f t="shared" si="914"/>
        <v/>
      </c>
      <c r="AE903" s="31" t="str">
        <f t="shared" si="914"/>
        <v/>
      </c>
      <c r="AF903" s="31" t="str">
        <f t="shared" si="914"/>
        <v/>
      </c>
      <c r="AG903" s="31" t="str">
        <f t="shared" si="914"/>
        <v/>
      </c>
      <c r="AH903" s="31" t="str">
        <f t="shared" si="914"/>
        <v/>
      </c>
      <c r="AI903" s="31" t="str">
        <f t="shared" si="914"/>
        <v/>
      </c>
      <c r="AJ903" s="31" t="str">
        <f t="shared" si="914"/>
        <v/>
      </c>
      <c r="AK903" s="31" t="e">
        <f>IF(#REF!=" ","",IF(#REF!="","",CONCATENATE($C903," ",#REF!," ",MID(#REF!,6,3))))</f>
        <v>#REF!</v>
      </c>
      <c r="AL903" s="31" t="str">
        <f t="shared" si="915"/>
        <v/>
      </c>
      <c r="AM903" s="31" t="str">
        <f t="shared" si="915"/>
        <v/>
      </c>
      <c r="AN903" s="32" t="e">
        <f t="shared" si="912"/>
        <v>#VALUE!</v>
      </c>
      <c r="AO903" s="32" t="str">
        <f t="shared" si="907"/>
        <v/>
      </c>
      <c r="AP903" s="32" t="str">
        <f t="shared" si="907"/>
        <v/>
      </c>
      <c r="AQ903" s="32" t="str">
        <f t="shared" si="907"/>
        <v/>
      </c>
      <c r="AR903" s="32" t="str">
        <f t="shared" si="907"/>
        <v/>
      </c>
      <c r="AS903" s="32" t="str">
        <f t="shared" si="907"/>
        <v/>
      </c>
      <c r="AT903" s="32" t="str">
        <f t="shared" si="907"/>
        <v/>
      </c>
      <c r="AU903" s="32" t="str">
        <f t="shared" si="907"/>
        <v/>
      </c>
      <c r="AV903" s="32" t="e">
        <f t="shared" si="907"/>
        <v>#REF!</v>
      </c>
      <c r="AW903" s="32" t="str">
        <f t="shared" si="907"/>
        <v/>
      </c>
      <c r="AX903" s="32" t="str">
        <f t="shared" si="907"/>
        <v/>
      </c>
      <c r="AZ903" s="17" t="str">
        <f t="shared" si="908"/>
        <v/>
      </c>
      <c r="BA903" s="17" t="str">
        <f t="shared" si="908"/>
        <v/>
      </c>
      <c r="BB903" s="17" t="str">
        <f t="shared" si="908"/>
        <v/>
      </c>
      <c r="BC903" s="17" t="str">
        <f t="shared" si="908"/>
        <v/>
      </c>
      <c r="BD903" s="17" t="str">
        <f t="shared" si="908"/>
        <v/>
      </c>
      <c r="BE903" s="17" t="str">
        <f t="shared" si="908"/>
        <v/>
      </c>
      <c r="BF903" s="17" t="str">
        <f t="shared" si="908"/>
        <v/>
      </c>
      <c r="BG903" s="17" t="e">
        <f t="shared" si="908"/>
        <v>#REF!</v>
      </c>
      <c r="BH903" s="17" t="str">
        <f t="shared" si="908"/>
        <v/>
      </c>
      <c r="BI903" s="17" t="str">
        <f t="shared" si="908"/>
        <v/>
      </c>
    </row>
    <row r="904" spans="1:61" s="13" customFormat="1" ht="23.25" customHeight="1" x14ac:dyDescent="0.2">
      <c r="A904" s="1">
        <f ca="1">IF(COUNTIF($D904:$L904," ")=10,"",IF(VLOOKUP(MAX($A$1:A903),$A$1:C903,3,FALSE)=0,"",MAX($A$1:A903)+1))</f>
        <v>899</v>
      </c>
      <c r="B904" s="13" t="str">
        <f>$B901</f>
        <v/>
      </c>
      <c r="C904" s="2" t="str">
        <f>IF($B904="","",$R$4)</f>
        <v/>
      </c>
      <c r="D904" s="14" t="str">
        <f t="shared" ref="D904:K904" si="917">IF($B904&gt;"",IF(ISERROR(SEARCH($B904,S$4))," ",MID(S$4,FIND("%курс ",S$4,FIND($B904,S$4))+6,3)&amp;"
("&amp;MID(S$4,FIND("ауд.",S$4,FIND($B904,S$4))+4,FIND("№",S$4,FIND("ауд.",S$4,FIND($B904,S$4)))-(FIND("ауд.",S$4,FIND($B904,S$4))+4))&amp;")"),"")</f>
        <v/>
      </c>
      <c r="E904" s="14" t="str">
        <f t="shared" si="917"/>
        <v/>
      </c>
      <c r="F904" s="14" t="str">
        <f t="shared" si="917"/>
        <v/>
      </c>
      <c r="G904" s="14" t="str">
        <f t="shared" si="917"/>
        <v/>
      </c>
      <c r="H904" s="14" t="str">
        <f t="shared" si="917"/>
        <v/>
      </c>
      <c r="I904" s="14" t="str">
        <f t="shared" si="917"/>
        <v/>
      </c>
      <c r="J904" s="14" t="str">
        <f t="shared" si="917"/>
        <v/>
      </c>
      <c r="K904" s="14" t="str">
        <f t="shared" si="917"/>
        <v/>
      </c>
      <c r="L904" s="14"/>
      <c r="O904" s="16"/>
      <c r="P904" s="16"/>
      <c r="R904" s="30"/>
      <c r="S904" s="30"/>
      <c r="T904" s="30"/>
      <c r="U904" s="30"/>
      <c r="V904" s="30"/>
      <c r="W904" s="30"/>
      <c r="X904" s="30"/>
      <c r="Y904" s="30"/>
      <c r="Z904" s="30"/>
      <c r="AA904" s="30"/>
      <c r="AB904" s="30"/>
      <c r="AD904" s="31" t="str">
        <f t="shared" si="914"/>
        <v/>
      </c>
      <c r="AE904" s="31" t="str">
        <f t="shared" si="914"/>
        <v/>
      </c>
      <c r="AF904" s="31" t="str">
        <f t="shared" si="914"/>
        <v/>
      </c>
      <c r="AG904" s="31" t="str">
        <f t="shared" si="914"/>
        <v/>
      </c>
      <c r="AH904" s="31" t="str">
        <f t="shared" si="914"/>
        <v/>
      </c>
      <c r="AI904" s="31" t="str">
        <f t="shared" si="914"/>
        <v/>
      </c>
      <c r="AJ904" s="31" t="str">
        <f t="shared" si="914"/>
        <v/>
      </c>
      <c r="AK904" s="31" t="e">
        <f>IF(#REF!=" ","",IF(#REF!="","",CONCATENATE($C904," ",#REF!," ",MID(#REF!,6,3))))</f>
        <v>#REF!</v>
      </c>
      <c r="AL904" s="31" t="str">
        <f t="shared" si="915"/>
        <v/>
      </c>
      <c r="AM904" s="31" t="str">
        <f t="shared" si="915"/>
        <v/>
      </c>
      <c r="AN904" s="32" t="e">
        <f t="shared" si="912"/>
        <v>#VALUE!</v>
      </c>
      <c r="AO904" s="32" t="str">
        <f t="shared" si="907"/>
        <v/>
      </c>
      <c r="AP904" s="32" t="str">
        <f t="shared" si="907"/>
        <v/>
      </c>
      <c r="AQ904" s="32" t="str">
        <f t="shared" si="907"/>
        <v/>
      </c>
      <c r="AR904" s="32" t="str">
        <f t="shared" si="907"/>
        <v/>
      </c>
      <c r="AS904" s="32" t="str">
        <f t="shared" si="907"/>
        <v/>
      </c>
      <c r="AT904" s="32" t="str">
        <f t="shared" si="907"/>
        <v/>
      </c>
      <c r="AU904" s="32" t="str">
        <f t="shared" si="907"/>
        <v/>
      </c>
      <c r="AV904" s="32" t="e">
        <f t="shared" si="907"/>
        <v>#REF!</v>
      </c>
      <c r="AW904" s="32" t="str">
        <f t="shared" si="907"/>
        <v/>
      </c>
      <c r="AX904" s="32" t="str">
        <f t="shared" si="907"/>
        <v/>
      </c>
      <c r="AZ904" s="17" t="str">
        <f t="shared" si="908"/>
        <v/>
      </c>
      <c r="BA904" s="17" t="str">
        <f t="shared" si="908"/>
        <v/>
      </c>
      <c r="BB904" s="17" t="str">
        <f t="shared" si="908"/>
        <v/>
      </c>
      <c r="BC904" s="17" t="str">
        <f t="shared" si="908"/>
        <v/>
      </c>
      <c r="BD904" s="17" t="str">
        <f t="shared" si="908"/>
        <v/>
      </c>
      <c r="BE904" s="17" t="str">
        <f t="shared" si="908"/>
        <v/>
      </c>
      <c r="BF904" s="17" t="str">
        <f t="shared" si="908"/>
        <v/>
      </c>
      <c r="BG904" s="17" t="e">
        <f t="shared" si="908"/>
        <v>#REF!</v>
      </c>
      <c r="BH904" s="17" t="str">
        <f t="shared" si="908"/>
        <v/>
      </c>
      <c r="BI904" s="17" t="str">
        <f t="shared" si="908"/>
        <v/>
      </c>
    </row>
    <row r="905" spans="1:61" s="13" customFormat="1" ht="23.25" customHeight="1" x14ac:dyDescent="0.2">
      <c r="A905" s="1">
        <f ca="1">IF(COUNTIF($D905:$L905," ")=10,"",IF(VLOOKUP(MAX($A$1:A904),$A$1:C904,3,FALSE)=0,"",MAX($A$1:A904)+1))</f>
        <v>900</v>
      </c>
      <c r="B905" s="13" t="str">
        <f>$B901</f>
        <v/>
      </c>
      <c r="C905" s="2" t="str">
        <f>IF($B905="","",$R$5)</f>
        <v/>
      </c>
      <c r="D905" s="23" t="str">
        <f t="shared" ref="D905:K905" si="918">IF($B905&gt;"",IF(ISERROR(SEARCH($B905,S$5))," ",MID(S$5,FIND("%курс ",S$5,FIND($B905,S$5))+6,3)&amp;"
("&amp;MID(S$5,FIND("ауд.",S$5,FIND($B905,S$5))+4,FIND("№",S$5,FIND("ауд.",S$5,FIND($B905,S$5)))-(FIND("ауд.",S$5,FIND($B905,S$5))+4))&amp;")"),"")</f>
        <v/>
      </c>
      <c r="E905" s="23" t="str">
        <f t="shared" si="918"/>
        <v/>
      </c>
      <c r="F905" s="23" t="str">
        <f t="shared" si="918"/>
        <v/>
      </c>
      <c r="G905" s="23" t="str">
        <f t="shared" si="918"/>
        <v/>
      </c>
      <c r="H905" s="23" t="str">
        <f t="shared" si="918"/>
        <v/>
      </c>
      <c r="I905" s="23" t="str">
        <f t="shared" si="918"/>
        <v/>
      </c>
      <c r="J905" s="23" t="str">
        <f t="shared" si="918"/>
        <v/>
      </c>
      <c r="K905" s="23" t="str">
        <f t="shared" si="918"/>
        <v/>
      </c>
      <c r="L905" s="23"/>
      <c r="O905" s="16"/>
      <c r="P905" s="16"/>
      <c r="R905" s="30"/>
      <c r="S905" s="30"/>
      <c r="T905" s="30"/>
      <c r="U905" s="30"/>
      <c r="V905" s="30"/>
      <c r="W905" s="30"/>
      <c r="X905" s="30"/>
      <c r="Y905" s="30"/>
      <c r="Z905" s="30"/>
      <c r="AA905" s="30"/>
      <c r="AB905" s="30"/>
      <c r="AD905" s="31" t="str">
        <f t="shared" si="914"/>
        <v/>
      </c>
      <c r="AE905" s="31" t="str">
        <f t="shared" si="914"/>
        <v/>
      </c>
      <c r="AF905" s="31" t="str">
        <f t="shared" si="914"/>
        <v/>
      </c>
      <c r="AG905" s="31" t="str">
        <f t="shared" si="914"/>
        <v/>
      </c>
      <c r="AH905" s="31" t="str">
        <f t="shared" si="914"/>
        <v/>
      </c>
      <c r="AI905" s="31" t="str">
        <f t="shared" si="914"/>
        <v/>
      </c>
      <c r="AJ905" s="31" t="str">
        <f t="shared" si="914"/>
        <v/>
      </c>
      <c r="AK905" s="31" t="e">
        <f>IF(#REF!=" ","",IF(#REF!="","",CONCATENATE($C905," ",#REF!," ",MID(#REF!,6,3))))</f>
        <v>#REF!</v>
      </c>
      <c r="AL905" s="31" t="str">
        <f t="shared" si="915"/>
        <v/>
      </c>
      <c r="AM905" s="31" t="str">
        <f t="shared" si="915"/>
        <v/>
      </c>
      <c r="AN905" s="32" t="e">
        <f t="shared" si="912"/>
        <v>#VALUE!</v>
      </c>
      <c r="AO905" s="32" t="str">
        <f t="shared" si="907"/>
        <v/>
      </c>
      <c r="AP905" s="32" t="str">
        <f t="shared" si="907"/>
        <v/>
      </c>
      <c r="AQ905" s="32" t="str">
        <f t="shared" si="907"/>
        <v/>
      </c>
      <c r="AR905" s="32" t="str">
        <f t="shared" si="907"/>
        <v/>
      </c>
      <c r="AS905" s="32" t="str">
        <f t="shared" si="907"/>
        <v/>
      </c>
      <c r="AT905" s="32" t="str">
        <f t="shared" si="907"/>
        <v/>
      </c>
      <c r="AU905" s="32" t="str">
        <f t="shared" si="907"/>
        <v/>
      </c>
      <c r="AV905" s="32" t="e">
        <f t="shared" si="907"/>
        <v>#REF!</v>
      </c>
      <c r="AW905" s="32" t="str">
        <f t="shared" si="907"/>
        <v/>
      </c>
      <c r="AX905" s="32" t="str">
        <f t="shared" si="907"/>
        <v/>
      </c>
      <c r="AZ905" s="17" t="str">
        <f t="shared" si="908"/>
        <v/>
      </c>
      <c r="BA905" s="17" t="str">
        <f t="shared" si="908"/>
        <v/>
      </c>
      <c r="BB905" s="17" t="str">
        <f t="shared" si="908"/>
        <v/>
      </c>
      <c r="BC905" s="17" t="str">
        <f t="shared" si="908"/>
        <v/>
      </c>
      <c r="BD905" s="17" t="str">
        <f t="shared" si="908"/>
        <v/>
      </c>
      <c r="BE905" s="17" t="str">
        <f t="shared" si="908"/>
        <v/>
      </c>
      <c r="BF905" s="17" t="str">
        <f t="shared" si="908"/>
        <v/>
      </c>
      <c r="BG905" s="17" t="e">
        <f t="shared" si="908"/>
        <v>#REF!</v>
      </c>
      <c r="BH905" s="17" t="str">
        <f t="shared" si="908"/>
        <v/>
      </c>
      <c r="BI905" s="17" t="str">
        <f t="shared" si="908"/>
        <v/>
      </c>
    </row>
    <row r="906" spans="1:61" s="13" customFormat="1" ht="23.25" customHeight="1" x14ac:dyDescent="0.2">
      <c r="A906" s="1">
        <f ca="1">IF(COUNTIF($D906:$L906," ")=10,"",IF(VLOOKUP(MAX($A$1:A905),$A$1:C905,3,FALSE)=0,"",MAX($A$1:A905)+1))</f>
        <v>901</v>
      </c>
      <c r="B906" s="13" t="str">
        <f>$B901</f>
        <v/>
      </c>
      <c r="C906" s="2" t="str">
        <f>IF($B906="","",$R$6)</f>
        <v/>
      </c>
      <c r="D906" s="23" t="str">
        <f t="shared" ref="D906:K906" si="919">IF($B906&gt;"",IF(ISERROR(SEARCH($B906,S$6))," ",MID(S$6,FIND("%курс ",S$6,FIND($B906,S$6))+6,3)&amp;"
("&amp;MID(S$6,FIND("ауд.",S$6,FIND($B906,S$6))+4,FIND("№",S$6,FIND("ауд.",S$6,FIND($B906,S$6)))-(FIND("ауд.",S$6,FIND($B906,S$6))+4))&amp;")"),"")</f>
        <v/>
      </c>
      <c r="E906" s="23" t="str">
        <f t="shared" si="919"/>
        <v/>
      </c>
      <c r="F906" s="23" t="str">
        <f t="shared" si="919"/>
        <v/>
      </c>
      <c r="G906" s="23" t="str">
        <f t="shared" si="919"/>
        <v/>
      </c>
      <c r="H906" s="23" t="str">
        <f t="shared" si="919"/>
        <v/>
      </c>
      <c r="I906" s="23" t="str">
        <f t="shared" si="919"/>
        <v/>
      </c>
      <c r="J906" s="23" t="str">
        <f t="shared" si="919"/>
        <v/>
      </c>
      <c r="K906" s="23" t="str">
        <f t="shared" si="919"/>
        <v/>
      </c>
      <c r="L906" s="23"/>
      <c r="O906" s="16"/>
      <c r="P906" s="16"/>
      <c r="R906" s="30"/>
      <c r="S906" s="30"/>
      <c r="T906" s="30"/>
      <c r="U906" s="30"/>
      <c r="V906" s="30"/>
      <c r="W906" s="30"/>
      <c r="X906" s="30"/>
      <c r="Y906" s="30"/>
      <c r="Z906" s="30"/>
      <c r="AA906" s="30"/>
      <c r="AB906" s="30"/>
      <c r="AD906" s="31" t="str">
        <f t="shared" si="914"/>
        <v/>
      </c>
      <c r="AE906" s="31" t="str">
        <f t="shared" si="914"/>
        <v/>
      </c>
      <c r="AF906" s="31" t="str">
        <f t="shared" si="914"/>
        <v/>
      </c>
      <c r="AG906" s="31" t="str">
        <f t="shared" si="914"/>
        <v/>
      </c>
      <c r="AH906" s="31" t="str">
        <f t="shared" si="914"/>
        <v/>
      </c>
      <c r="AI906" s="31" t="str">
        <f t="shared" si="914"/>
        <v/>
      </c>
      <c r="AJ906" s="31" t="str">
        <f t="shared" si="914"/>
        <v/>
      </c>
      <c r="AK906" s="31" t="e">
        <f>IF(#REF!=" ","",IF(#REF!="","",CONCATENATE($C906," ",#REF!," ",MID(#REF!,6,3))))</f>
        <v>#REF!</v>
      </c>
      <c r="AL906" s="31" t="str">
        <f t="shared" si="915"/>
        <v/>
      </c>
      <c r="AM906" s="31" t="str">
        <f t="shared" si="915"/>
        <v/>
      </c>
      <c r="AN906" s="32" t="e">
        <f t="shared" si="912"/>
        <v>#VALUE!</v>
      </c>
      <c r="AO906" s="32" t="str">
        <f t="shared" si="907"/>
        <v/>
      </c>
      <c r="AP906" s="32" t="str">
        <f t="shared" si="907"/>
        <v/>
      </c>
      <c r="AQ906" s="32" t="str">
        <f t="shared" si="907"/>
        <v/>
      </c>
      <c r="AR906" s="32" t="str">
        <f t="shared" si="907"/>
        <v/>
      </c>
      <c r="AS906" s="32" t="str">
        <f t="shared" si="907"/>
        <v/>
      </c>
      <c r="AT906" s="32" t="str">
        <f t="shared" si="907"/>
        <v/>
      </c>
      <c r="AU906" s="32" t="str">
        <f t="shared" si="907"/>
        <v/>
      </c>
      <c r="AV906" s="32" t="e">
        <f t="shared" si="907"/>
        <v>#REF!</v>
      </c>
      <c r="AW906" s="32" t="str">
        <f t="shared" si="907"/>
        <v/>
      </c>
      <c r="AX906" s="32" t="str">
        <f t="shared" si="907"/>
        <v/>
      </c>
      <c r="AZ906" s="17" t="str">
        <f t="shared" si="908"/>
        <v/>
      </c>
      <c r="BA906" s="17" t="str">
        <f t="shared" si="908"/>
        <v/>
      </c>
      <c r="BB906" s="17" t="str">
        <f t="shared" si="908"/>
        <v/>
      </c>
      <c r="BC906" s="17" t="str">
        <f t="shared" si="908"/>
        <v/>
      </c>
      <c r="BD906" s="17" t="str">
        <f t="shared" si="908"/>
        <v/>
      </c>
      <c r="BE906" s="17" t="str">
        <f t="shared" si="908"/>
        <v/>
      </c>
      <c r="BF906" s="17" t="str">
        <f t="shared" si="908"/>
        <v/>
      </c>
      <c r="BG906" s="17" t="e">
        <f t="shared" si="908"/>
        <v>#REF!</v>
      </c>
      <c r="BH906" s="17" t="str">
        <f t="shared" si="908"/>
        <v/>
      </c>
      <c r="BI906" s="17" t="str">
        <f t="shared" si="908"/>
        <v/>
      </c>
    </row>
    <row r="907" spans="1:61" s="13" customFormat="1" ht="23.25" customHeight="1" x14ac:dyDescent="0.2">
      <c r="A907" s="1">
        <f ca="1">IF(COUNTIF($D907:$L907," ")=10,"",IF(VLOOKUP(MAX($A$1:A906),$A$1:C906,3,FALSE)=0,"",MAX($A$1:A906)+1))</f>
        <v>902</v>
      </c>
      <c r="B907" s="13" t="str">
        <f>$B901</f>
        <v/>
      </c>
      <c r="C907" s="2" t="str">
        <f>IF($B907="","",$R$7)</f>
        <v/>
      </c>
      <c r="D907" s="23" t="str">
        <f t="shared" ref="D907:K907" si="920">IF($B907&gt;"",IF(ISERROR(SEARCH($B907,S$7))," ",MID(S$7,FIND("%курс ",S$7,FIND($B907,S$7))+6,3)&amp;"
("&amp;MID(S$7,FIND("ауд.",S$7,FIND($B907,S$7))+4,FIND("№",S$7,FIND("ауд.",S$7,FIND($B907,S$7)))-(FIND("ауд.",S$7,FIND($B907,S$7))+4))&amp;")"),"")</f>
        <v/>
      </c>
      <c r="E907" s="23" t="str">
        <f t="shared" si="920"/>
        <v/>
      </c>
      <c r="F907" s="23" t="str">
        <f t="shared" si="920"/>
        <v/>
      </c>
      <c r="G907" s="23" t="str">
        <f t="shared" si="920"/>
        <v/>
      </c>
      <c r="H907" s="23" t="str">
        <f t="shared" si="920"/>
        <v/>
      </c>
      <c r="I907" s="23" t="str">
        <f t="shared" si="920"/>
        <v/>
      </c>
      <c r="J907" s="23" t="str">
        <f t="shared" si="920"/>
        <v/>
      </c>
      <c r="K907" s="23" t="str">
        <f t="shared" si="920"/>
        <v/>
      </c>
      <c r="L907" s="23"/>
      <c r="O907" s="16"/>
      <c r="P907" s="16"/>
      <c r="R907" s="30"/>
      <c r="S907" s="30"/>
      <c r="T907" s="30"/>
      <c r="U907" s="30"/>
      <c r="V907" s="30"/>
      <c r="W907" s="30"/>
      <c r="X907" s="30"/>
      <c r="Y907" s="30"/>
      <c r="Z907" s="30"/>
      <c r="AA907" s="30"/>
      <c r="AB907" s="30"/>
      <c r="AD907" s="31" t="str">
        <f t="shared" si="914"/>
        <v/>
      </c>
      <c r="AE907" s="31" t="str">
        <f t="shared" si="914"/>
        <v/>
      </c>
      <c r="AF907" s="31" t="str">
        <f t="shared" si="914"/>
        <v/>
      </c>
      <c r="AG907" s="31" t="str">
        <f t="shared" si="914"/>
        <v/>
      </c>
      <c r="AH907" s="31" t="str">
        <f t="shared" si="914"/>
        <v/>
      </c>
      <c r="AI907" s="31" t="str">
        <f t="shared" si="914"/>
        <v/>
      </c>
      <c r="AJ907" s="31" t="str">
        <f t="shared" si="914"/>
        <v/>
      </c>
      <c r="AK907" s="31" t="e">
        <f>IF(#REF!=" ","",IF(#REF!="","",CONCATENATE($C907," ",#REF!," ",MID(#REF!,6,3))))</f>
        <v>#REF!</v>
      </c>
      <c r="AL907" s="31" t="str">
        <f t="shared" si="915"/>
        <v/>
      </c>
      <c r="AM907" s="31" t="str">
        <f t="shared" si="915"/>
        <v/>
      </c>
      <c r="AN907" s="32" t="e">
        <f t="shared" si="912"/>
        <v>#VALUE!</v>
      </c>
      <c r="AO907" s="32" t="str">
        <f t="shared" si="907"/>
        <v/>
      </c>
      <c r="AP907" s="32" t="str">
        <f t="shared" si="907"/>
        <v/>
      </c>
      <c r="AQ907" s="32" t="str">
        <f t="shared" si="907"/>
        <v/>
      </c>
      <c r="AR907" s="32" t="str">
        <f t="shared" si="907"/>
        <v/>
      </c>
      <c r="AS907" s="32" t="str">
        <f t="shared" si="907"/>
        <v/>
      </c>
      <c r="AT907" s="32" t="str">
        <f t="shared" si="907"/>
        <v/>
      </c>
      <c r="AU907" s="32" t="str">
        <f t="shared" si="907"/>
        <v/>
      </c>
      <c r="AV907" s="32" t="e">
        <f t="shared" si="907"/>
        <v>#REF!</v>
      </c>
      <c r="AW907" s="32" t="str">
        <f t="shared" si="907"/>
        <v/>
      </c>
      <c r="AX907" s="32" t="str">
        <f t="shared" si="907"/>
        <v/>
      </c>
      <c r="AZ907" s="17" t="str">
        <f t="shared" si="908"/>
        <v/>
      </c>
      <c r="BA907" s="17" t="str">
        <f t="shared" si="908"/>
        <v/>
      </c>
      <c r="BB907" s="17" t="str">
        <f t="shared" si="908"/>
        <v/>
      </c>
      <c r="BC907" s="17" t="str">
        <f t="shared" si="908"/>
        <v/>
      </c>
      <c r="BD907" s="17" t="str">
        <f t="shared" si="908"/>
        <v/>
      </c>
      <c r="BE907" s="17" t="str">
        <f t="shared" si="908"/>
        <v/>
      </c>
      <c r="BF907" s="17" t="str">
        <f t="shared" si="908"/>
        <v/>
      </c>
      <c r="BG907" s="17" t="e">
        <f t="shared" si="908"/>
        <v>#REF!</v>
      </c>
      <c r="BH907" s="17" t="str">
        <f t="shared" si="908"/>
        <v/>
      </c>
      <c r="BI907" s="17" t="str">
        <f t="shared" si="908"/>
        <v/>
      </c>
    </row>
    <row r="908" spans="1:61" s="13" customFormat="1" ht="23.25" customHeight="1" x14ac:dyDescent="0.2">
      <c r="A908" s="1">
        <f ca="1">IF(COUNTIF($D908:$L908," ")=10,"",IF(VLOOKUP(MAX($A$1:A907),$A$1:C907,3,FALSE)=0,"",MAX($A$1:A907)+1))</f>
        <v>903</v>
      </c>
      <c r="B908" s="13" t="str">
        <f>$B901</f>
        <v/>
      </c>
      <c r="C908" s="2" t="str">
        <f>IF($B908="","",$R$8)</f>
        <v/>
      </c>
      <c r="D908" s="23" t="str">
        <f t="shared" ref="D908:K908" si="921">IF($B908&gt;"",IF(ISERROR(SEARCH($B908,S$8))," ",MID(S$8,FIND("%курс ",S$8,FIND($B908,S$8))+6,3)&amp;"
("&amp;MID(S$8,FIND("ауд.",S$8,FIND($B908,S$8))+4,FIND("№",S$8,FIND("ауд.",S$8,FIND($B908,S$8)))-(FIND("ауд.",S$8,FIND($B908,S$8))+4))&amp;")"),"")</f>
        <v/>
      </c>
      <c r="E908" s="23" t="str">
        <f t="shared" si="921"/>
        <v/>
      </c>
      <c r="F908" s="23" t="str">
        <f t="shared" si="921"/>
        <v/>
      </c>
      <c r="G908" s="23" t="str">
        <f t="shared" si="921"/>
        <v/>
      </c>
      <c r="H908" s="23" t="str">
        <f t="shared" si="921"/>
        <v/>
      </c>
      <c r="I908" s="23" t="str">
        <f t="shared" si="921"/>
        <v/>
      </c>
      <c r="J908" s="23" t="str">
        <f t="shared" si="921"/>
        <v/>
      </c>
      <c r="K908" s="23" t="str">
        <f t="shared" si="921"/>
        <v/>
      </c>
      <c r="L908" s="23"/>
      <c r="O908" s="16"/>
      <c r="P908" s="16"/>
      <c r="R908" s="30"/>
      <c r="S908" s="30"/>
      <c r="T908" s="30"/>
      <c r="U908" s="30"/>
      <c r="V908" s="30"/>
      <c r="W908" s="30"/>
      <c r="X908" s="30"/>
      <c r="Y908" s="30"/>
      <c r="Z908" s="30"/>
      <c r="AA908" s="30"/>
      <c r="AB908" s="30"/>
      <c r="AD908" s="31" t="str">
        <f t="shared" si="914"/>
        <v/>
      </c>
      <c r="AE908" s="31" t="str">
        <f t="shared" si="914"/>
        <v/>
      </c>
      <c r="AF908" s="31" t="str">
        <f t="shared" si="914"/>
        <v/>
      </c>
      <c r="AG908" s="31" t="str">
        <f t="shared" si="914"/>
        <v/>
      </c>
      <c r="AH908" s="31" t="str">
        <f t="shared" si="914"/>
        <v/>
      </c>
      <c r="AI908" s="31" t="str">
        <f t="shared" si="914"/>
        <v/>
      </c>
      <c r="AJ908" s="31" t="str">
        <f t="shared" si="914"/>
        <v/>
      </c>
      <c r="AK908" s="31" t="e">
        <f>IF(#REF!=" ","",IF(#REF!="","",CONCATENATE($C908," ",#REF!," ",MID(#REF!,6,3))))</f>
        <v>#REF!</v>
      </c>
      <c r="AL908" s="31" t="str">
        <f t="shared" si="915"/>
        <v/>
      </c>
      <c r="AM908" s="31" t="str">
        <f t="shared" si="915"/>
        <v/>
      </c>
      <c r="AN908" s="32" t="e">
        <f t="shared" si="912"/>
        <v>#VALUE!</v>
      </c>
      <c r="AO908" s="32" t="str">
        <f t="shared" si="907"/>
        <v/>
      </c>
      <c r="AP908" s="32" t="str">
        <f t="shared" si="907"/>
        <v/>
      </c>
      <c r="AQ908" s="32" t="str">
        <f t="shared" si="907"/>
        <v/>
      </c>
      <c r="AR908" s="32" t="str">
        <f t="shared" si="907"/>
        <v/>
      </c>
      <c r="AS908" s="32" t="str">
        <f t="shared" si="907"/>
        <v/>
      </c>
      <c r="AT908" s="32" t="str">
        <f t="shared" si="907"/>
        <v/>
      </c>
      <c r="AU908" s="32" t="str">
        <f t="shared" si="907"/>
        <v/>
      </c>
      <c r="AV908" s="32" t="e">
        <f t="shared" si="907"/>
        <v>#REF!</v>
      </c>
      <c r="AW908" s="32" t="str">
        <f t="shared" si="907"/>
        <v/>
      </c>
      <c r="AX908" s="32" t="str">
        <f t="shared" si="907"/>
        <v/>
      </c>
      <c r="AZ908" s="17" t="str">
        <f t="shared" si="908"/>
        <v/>
      </c>
      <c r="BA908" s="17" t="str">
        <f t="shared" si="908"/>
        <v/>
      </c>
      <c r="BB908" s="17" t="str">
        <f t="shared" si="908"/>
        <v/>
      </c>
      <c r="BC908" s="17" t="str">
        <f t="shared" si="908"/>
        <v/>
      </c>
      <c r="BD908" s="17" t="str">
        <f t="shared" si="908"/>
        <v/>
      </c>
      <c r="BE908" s="17" t="str">
        <f t="shared" si="908"/>
        <v/>
      </c>
      <c r="BF908" s="17" t="str">
        <f t="shared" si="908"/>
        <v/>
      </c>
      <c r="BG908" s="17" t="e">
        <f t="shared" si="908"/>
        <v>#REF!</v>
      </c>
      <c r="BH908" s="17" t="str">
        <f t="shared" si="908"/>
        <v/>
      </c>
      <c r="BI908" s="17" t="str">
        <f t="shared" si="908"/>
        <v/>
      </c>
    </row>
    <row r="909" spans="1:61" s="13" customFormat="1" ht="23.25" customHeight="1" x14ac:dyDescent="0.2">
      <c r="C909" s="2" t="str">
        <f>IF($B909="","",$R$3)</f>
        <v/>
      </c>
      <c r="D909" s="14" t="str">
        <f t="shared" ref="D909:K909" si="922">IF($B909&gt;"",IF(ISERROR(SEARCH($B909,S$3))," ",MID(S$3,FIND("%курс ",S$3,FIND($B909,S$3))+6,3)&amp;"
("&amp;MID(S$3,FIND("ауд.",S$3,FIND($B909,S$3))+4,FIND("№",S$3,FIND("ауд.",S$3,FIND($B909,S$3)))-(FIND("ауд.",S$3,FIND($B909,S$3))+4))&amp;")"),"")</f>
        <v/>
      </c>
      <c r="E909" s="14" t="str">
        <f t="shared" si="922"/>
        <v/>
      </c>
      <c r="F909" s="14" t="str">
        <f t="shared" si="922"/>
        <v/>
      </c>
      <c r="G909" s="14" t="str">
        <f t="shared" si="922"/>
        <v/>
      </c>
      <c r="H909" s="14" t="str">
        <f t="shared" si="922"/>
        <v/>
      </c>
      <c r="I909" s="14" t="str">
        <f t="shared" si="922"/>
        <v/>
      </c>
      <c r="J909" s="14" t="str">
        <f t="shared" si="922"/>
        <v/>
      </c>
      <c r="K909" s="14" t="str">
        <f t="shared" si="922"/>
        <v/>
      </c>
      <c r="L909" s="14"/>
      <c r="O909" s="16"/>
      <c r="P909" s="16"/>
      <c r="R909" s="30"/>
      <c r="S909" s="30"/>
      <c r="T909" s="30"/>
      <c r="U909" s="30"/>
      <c r="V909" s="30"/>
      <c r="W909" s="30"/>
      <c r="X909" s="30"/>
      <c r="Y909" s="30"/>
      <c r="Z909" s="30"/>
      <c r="AA909" s="30"/>
      <c r="AB909" s="30"/>
      <c r="AD909" s="37"/>
      <c r="AE909" s="37"/>
      <c r="AF909" s="37"/>
      <c r="AG909" s="37"/>
      <c r="AH909" s="37"/>
      <c r="AI909" s="37"/>
      <c r="AJ909" s="37"/>
      <c r="AK909" s="37"/>
      <c r="AL909" s="37"/>
      <c r="AM909" s="37"/>
      <c r="AN909" s="37"/>
      <c r="AO909" s="32" t="str">
        <f t="shared" si="907"/>
        <v/>
      </c>
      <c r="AP909" s="32" t="str">
        <f t="shared" si="907"/>
        <v/>
      </c>
      <c r="AQ909" s="32" t="str">
        <f t="shared" si="907"/>
        <v/>
      </c>
      <c r="AR909" s="32" t="str">
        <f t="shared" si="907"/>
        <v/>
      </c>
      <c r="AS909" s="32" t="str">
        <f t="shared" si="907"/>
        <v/>
      </c>
      <c r="AT909" s="32" t="str">
        <f t="shared" si="907"/>
        <v/>
      </c>
      <c r="AU909" s="32" t="str">
        <f t="shared" si="907"/>
        <v/>
      </c>
      <c r="AV909" s="32" t="str">
        <f t="shared" si="907"/>
        <v/>
      </c>
      <c r="AW909" s="32" t="str">
        <f t="shared" si="907"/>
        <v/>
      </c>
      <c r="AX909" s="32" t="str">
        <f t="shared" si="907"/>
        <v/>
      </c>
      <c r="AZ909" s="17" t="str">
        <f t="shared" si="908"/>
        <v/>
      </c>
      <c r="BA909" s="17" t="str">
        <f t="shared" si="908"/>
        <v/>
      </c>
      <c r="BB909" s="17" t="str">
        <f t="shared" si="908"/>
        <v/>
      </c>
      <c r="BC909" s="17" t="str">
        <f t="shared" si="908"/>
        <v/>
      </c>
      <c r="BD909" s="17" t="str">
        <f t="shared" si="908"/>
        <v/>
      </c>
      <c r="BE909" s="17" t="str">
        <f t="shared" si="908"/>
        <v/>
      </c>
      <c r="BF909" s="17" t="str">
        <f t="shared" si="908"/>
        <v/>
      </c>
      <c r="BG909" s="17" t="str">
        <f t="shared" si="908"/>
        <v/>
      </c>
      <c r="BH909" s="17" t="str">
        <f t="shared" si="908"/>
        <v/>
      </c>
      <c r="BI909" s="17" t="str">
        <f t="shared" si="908"/>
        <v/>
      </c>
    </row>
    <row r="910" spans="1:61" s="13" customFormat="1" ht="23.25" customHeight="1" x14ac:dyDescent="0.2">
      <c r="A910" s="1">
        <f ca="1">IF(COUNTIF($D911:$L917," ")=70,"",MAX($A$1:A909)+1)</f>
        <v>904</v>
      </c>
      <c r="B910" s="2" t="str">
        <f>IF($C910="","",$C910)</f>
        <v/>
      </c>
      <c r="C910" s="3" t="str">
        <f>IF(ISERROR(VLOOKUP((ROW()-1)/9+1,'[1]Преподавательский состав'!$A$2:$B$181,2,FALSE)),"",VLOOKUP((ROW()-1)/9+1,'[1]Преподавательский состав'!$A$2:$B$181,2,FALSE))</f>
        <v/>
      </c>
      <c r="D910" s="3" t="str">
        <f>IF($C910="","",T(" 8.00"))</f>
        <v/>
      </c>
      <c r="E910" s="3" t="str">
        <f>IF($C910="","",T(" 9.40"))</f>
        <v/>
      </c>
      <c r="F910" s="3" t="str">
        <f>IF($C910="","",T("11.20"))</f>
        <v/>
      </c>
      <c r="G910" s="3" t="str">
        <f>IF($C910="","",T("13.00"))</f>
        <v/>
      </c>
      <c r="H910" s="3" t="str">
        <f>IF($C910="","",T("13.30"))</f>
        <v/>
      </c>
      <c r="I910" s="3" t="str">
        <f>IF($C910="","",T("15.10"))</f>
        <v/>
      </c>
      <c r="J910" s="3" t="str">
        <f>IF($C910="","",T("16.50"))</f>
        <v/>
      </c>
      <c r="K910" s="3" t="str">
        <f>IF($C910="","",T("16.50"))</f>
        <v/>
      </c>
      <c r="L910" s="3"/>
      <c r="O910" s="16"/>
      <c r="P910" s="16"/>
      <c r="R910" s="30"/>
      <c r="S910" s="30"/>
      <c r="T910" s="30"/>
      <c r="U910" s="30"/>
      <c r="V910" s="30"/>
      <c r="W910" s="30"/>
      <c r="X910" s="30"/>
      <c r="Y910" s="30"/>
      <c r="Z910" s="30"/>
      <c r="AA910" s="30"/>
      <c r="AB910" s="30"/>
      <c r="AD910" s="32"/>
      <c r="AE910" s="32"/>
      <c r="AF910" s="32"/>
      <c r="AG910" s="32"/>
      <c r="AH910" s="32"/>
      <c r="AI910" s="32"/>
      <c r="AJ910" s="32"/>
      <c r="AK910" s="32"/>
      <c r="AL910" s="32"/>
      <c r="AM910" s="32"/>
      <c r="AN910" s="32" t="str">
        <f t="shared" ref="AN910:AN917" si="923">IF(COUNTBLANK(AD910:AM910)=10,"",MID($B910,1,FIND(" ",$B910)-1))</f>
        <v/>
      </c>
      <c r="AO910" s="32" t="str">
        <f t="shared" si="907"/>
        <v/>
      </c>
      <c r="AP910" s="32" t="str">
        <f t="shared" si="907"/>
        <v/>
      </c>
      <c r="AQ910" s="32" t="str">
        <f t="shared" si="907"/>
        <v/>
      </c>
      <c r="AR910" s="32" t="str">
        <f t="shared" si="907"/>
        <v/>
      </c>
      <c r="AS910" s="32" t="str">
        <f t="shared" si="907"/>
        <v/>
      </c>
      <c r="AT910" s="32" t="str">
        <f t="shared" si="907"/>
        <v/>
      </c>
      <c r="AU910" s="32" t="str">
        <f t="shared" si="907"/>
        <v/>
      </c>
      <c r="AV910" s="32" t="str">
        <f t="shared" si="907"/>
        <v/>
      </c>
      <c r="AW910" s="32" t="str">
        <f t="shared" si="907"/>
        <v/>
      </c>
      <c r="AX910" s="32" t="str">
        <f t="shared" si="907"/>
        <v/>
      </c>
      <c r="AZ910" s="17" t="str">
        <f t="shared" si="908"/>
        <v/>
      </c>
      <c r="BA910" s="17" t="str">
        <f t="shared" si="908"/>
        <v/>
      </c>
      <c r="BB910" s="17" t="str">
        <f t="shared" si="908"/>
        <v/>
      </c>
      <c r="BC910" s="17" t="str">
        <f t="shared" si="908"/>
        <v/>
      </c>
      <c r="BD910" s="17" t="str">
        <f t="shared" si="908"/>
        <v/>
      </c>
      <c r="BE910" s="17" t="str">
        <f t="shared" si="908"/>
        <v/>
      </c>
      <c r="BF910" s="17" t="str">
        <f t="shared" si="908"/>
        <v/>
      </c>
      <c r="BG910" s="17" t="str">
        <f t="shared" si="908"/>
        <v/>
      </c>
      <c r="BH910" s="17" t="str">
        <f t="shared" si="908"/>
        <v/>
      </c>
      <c r="BI910" s="17" t="str">
        <f t="shared" si="908"/>
        <v/>
      </c>
    </row>
    <row r="911" spans="1:61" s="13" customFormat="1" ht="23.25" customHeight="1" x14ac:dyDescent="0.2">
      <c r="A911" s="1">
        <f ca="1">IF(COUNTIF($D911:$L911," ")=10,"",IF(VLOOKUP(MAX($A$1:A910),$A$1:C910,3,FALSE)=0,"",MAX($A$1:A910)+1))</f>
        <v>905</v>
      </c>
      <c r="B911" s="13" t="str">
        <f>$B910</f>
        <v/>
      </c>
      <c r="C911" s="2" t="str">
        <f>IF($B911="","",$R$2)</f>
        <v/>
      </c>
      <c r="D911" s="14" t="str">
        <f t="shared" ref="D911:K911" si="924">IF($B911&gt;"",IF(ISERROR(SEARCH($B911,S$2))," ",MID(S$2,FIND("%курс ",S$2,FIND($B911,S$2))+6,3)&amp;"
("&amp;MID(S$2,FIND("ауд.",S$2,FIND($B911,S$2))+4,FIND("№",S$2,FIND("ауд.",S$2,FIND($B911,S$2)))-(FIND("ауд.",S$2,FIND($B911,S$2))+4))&amp;")"),"")</f>
        <v/>
      </c>
      <c r="E911" s="14" t="str">
        <f t="shared" si="924"/>
        <v/>
      </c>
      <c r="F911" s="14" t="str">
        <f t="shared" si="924"/>
        <v/>
      </c>
      <c r="G911" s="14" t="str">
        <f t="shared" si="924"/>
        <v/>
      </c>
      <c r="H911" s="14" t="str">
        <f t="shared" si="924"/>
        <v/>
      </c>
      <c r="I911" s="14" t="str">
        <f t="shared" si="924"/>
        <v/>
      </c>
      <c r="J911" s="14" t="str">
        <f t="shared" si="924"/>
        <v/>
      </c>
      <c r="K911" s="14" t="str">
        <f t="shared" si="924"/>
        <v/>
      </c>
      <c r="L911" s="14"/>
      <c r="O911" s="16"/>
      <c r="P911" s="16"/>
      <c r="R911" s="30"/>
      <c r="S911" s="30"/>
      <c r="T911" s="30"/>
      <c r="U911" s="30"/>
      <c r="V911" s="30"/>
      <c r="W911" s="30"/>
      <c r="X911" s="30"/>
      <c r="Y911" s="30"/>
      <c r="Z911" s="30"/>
      <c r="AA911" s="30"/>
      <c r="AB911" s="30"/>
      <c r="AD911" s="31" t="str">
        <f t="shared" ref="AD911:AJ917" si="925">IF(D911=" ","",IF(D911="","",CONCATENATE($C911," ",D$1," ",MID(D911,6,3))))</f>
        <v/>
      </c>
      <c r="AE911" s="31" t="str">
        <f t="shared" si="925"/>
        <v/>
      </c>
      <c r="AF911" s="31" t="str">
        <f t="shared" si="925"/>
        <v/>
      </c>
      <c r="AG911" s="31" t="str">
        <f t="shared" si="925"/>
        <v/>
      </c>
      <c r="AH911" s="31" t="str">
        <f t="shared" si="925"/>
        <v/>
      </c>
      <c r="AI911" s="31" t="str">
        <f t="shared" si="925"/>
        <v/>
      </c>
      <c r="AJ911" s="31" t="str">
        <f t="shared" si="925"/>
        <v/>
      </c>
      <c r="AK911" s="31" t="e">
        <f>IF(#REF!=" ","",IF(#REF!="","",CONCATENATE($C911," ",#REF!," ",MID(#REF!,6,3))))</f>
        <v>#REF!</v>
      </c>
      <c r="AL911" s="31" t="str">
        <f t="shared" ref="AL911:AM917" si="926">IF(K911=" ","",IF(K911="","",CONCATENATE($C911," ",K$1," ",MID(K911,6,3))))</f>
        <v/>
      </c>
      <c r="AM911" s="31" t="str">
        <f t="shared" si="926"/>
        <v/>
      </c>
      <c r="AN911" s="32" t="e">
        <f t="shared" si="923"/>
        <v>#VALUE!</v>
      </c>
      <c r="AO911" s="32" t="str">
        <f t="shared" si="907"/>
        <v/>
      </c>
      <c r="AP911" s="32" t="str">
        <f t="shared" si="907"/>
        <v/>
      </c>
      <c r="AQ911" s="32" t="str">
        <f t="shared" si="907"/>
        <v/>
      </c>
      <c r="AR911" s="32" t="str">
        <f t="shared" si="907"/>
        <v/>
      </c>
      <c r="AS911" s="32" t="str">
        <f t="shared" si="907"/>
        <v/>
      </c>
      <c r="AT911" s="32" t="str">
        <f t="shared" si="907"/>
        <v/>
      </c>
      <c r="AU911" s="32" t="str">
        <f t="shared" si="907"/>
        <v/>
      </c>
      <c r="AV911" s="32" t="e">
        <f t="shared" si="907"/>
        <v>#REF!</v>
      </c>
      <c r="AW911" s="32" t="str">
        <f t="shared" si="907"/>
        <v/>
      </c>
      <c r="AX911" s="32" t="str">
        <f t="shared" si="907"/>
        <v/>
      </c>
      <c r="AZ911" s="17" t="str">
        <f t="shared" si="908"/>
        <v/>
      </c>
      <c r="BA911" s="17" t="str">
        <f t="shared" si="908"/>
        <v/>
      </c>
      <c r="BB911" s="17" t="str">
        <f t="shared" si="908"/>
        <v/>
      </c>
      <c r="BC911" s="17" t="str">
        <f t="shared" si="908"/>
        <v/>
      </c>
      <c r="BD911" s="17" t="str">
        <f t="shared" si="908"/>
        <v/>
      </c>
      <c r="BE911" s="17" t="str">
        <f t="shared" si="908"/>
        <v/>
      </c>
      <c r="BF911" s="17" t="str">
        <f t="shared" si="908"/>
        <v/>
      </c>
      <c r="BG911" s="17" t="e">
        <f t="shared" si="908"/>
        <v>#REF!</v>
      </c>
      <c r="BH911" s="17" t="str">
        <f t="shared" si="908"/>
        <v/>
      </c>
      <c r="BI911" s="17" t="str">
        <f t="shared" si="908"/>
        <v/>
      </c>
    </row>
    <row r="912" spans="1:61" s="13" customFormat="1" ht="23.25" customHeight="1" x14ac:dyDescent="0.2">
      <c r="A912" s="1">
        <f ca="1">IF(COUNTIF($D912:$L912," ")=10,"",IF(VLOOKUP(MAX($A$1:A911),$A$1:C911,3,FALSE)=0,"",MAX($A$1:A911)+1))</f>
        <v>906</v>
      </c>
      <c r="B912" s="13" t="str">
        <f>$B910</f>
        <v/>
      </c>
      <c r="C912" s="2" t="str">
        <f>IF($B912="","",$R$3)</f>
        <v/>
      </c>
      <c r="D912" s="14" t="str">
        <f t="shared" ref="D912:K912" si="927">IF($B912&gt;"",IF(ISERROR(SEARCH($B912,S$3))," ",MID(S$3,FIND("%курс ",S$3,FIND($B912,S$3))+6,3)&amp;"
("&amp;MID(S$3,FIND("ауд.",S$3,FIND($B912,S$3))+4,FIND("№",S$3,FIND("ауд.",S$3,FIND($B912,S$3)))-(FIND("ауд.",S$3,FIND($B912,S$3))+4))&amp;")"),"")</f>
        <v/>
      </c>
      <c r="E912" s="14" t="str">
        <f t="shared" si="927"/>
        <v/>
      </c>
      <c r="F912" s="14" t="str">
        <f t="shared" si="927"/>
        <v/>
      </c>
      <c r="G912" s="14" t="str">
        <f t="shared" si="927"/>
        <v/>
      </c>
      <c r="H912" s="14" t="str">
        <f t="shared" si="927"/>
        <v/>
      </c>
      <c r="I912" s="14" t="str">
        <f t="shared" si="927"/>
        <v/>
      </c>
      <c r="J912" s="14" t="str">
        <f t="shared" si="927"/>
        <v/>
      </c>
      <c r="K912" s="14" t="str">
        <f t="shared" si="927"/>
        <v/>
      </c>
      <c r="L912" s="14"/>
      <c r="O912" s="16"/>
      <c r="P912" s="16"/>
      <c r="R912" s="30"/>
      <c r="S912" s="30"/>
      <c r="T912" s="30"/>
      <c r="U912" s="30"/>
      <c r="V912" s="30"/>
      <c r="W912" s="30"/>
      <c r="X912" s="30"/>
      <c r="Y912" s="30"/>
      <c r="Z912" s="30"/>
      <c r="AA912" s="30"/>
      <c r="AB912" s="30"/>
      <c r="AD912" s="31" t="str">
        <f t="shared" si="925"/>
        <v/>
      </c>
      <c r="AE912" s="31" t="str">
        <f t="shared" si="925"/>
        <v/>
      </c>
      <c r="AF912" s="31" t="str">
        <f t="shared" si="925"/>
        <v/>
      </c>
      <c r="AG912" s="31" t="str">
        <f t="shared" si="925"/>
        <v/>
      </c>
      <c r="AH912" s="31" t="str">
        <f t="shared" si="925"/>
        <v/>
      </c>
      <c r="AI912" s="31" t="str">
        <f t="shared" si="925"/>
        <v/>
      </c>
      <c r="AJ912" s="31" t="str">
        <f t="shared" si="925"/>
        <v/>
      </c>
      <c r="AK912" s="31" t="e">
        <f>IF(#REF!=" ","",IF(#REF!="","",CONCATENATE($C912," ",#REF!," ",MID(#REF!,6,3))))</f>
        <v>#REF!</v>
      </c>
      <c r="AL912" s="31" t="str">
        <f t="shared" si="926"/>
        <v/>
      </c>
      <c r="AM912" s="31" t="str">
        <f t="shared" si="926"/>
        <v/>
      </c>
      <c r="AN912" s="32" t="e">
        <f t="shared" si="923"/>
        <v>#VALUE!</v>
      </c>
      <c r="AO912" s="32" t="str">
        <f t="shared" ref="AO912:AX973" si="928">IF(AD912="","",CONCATENATE(AD912," ",$AN912))</f>
        <v/>
      </c>
      <c r="AP912" s="32" t="str">
        <f t="shared" si="928"/>
        <v/>
      </c>
      <c r="AQ912" s="32" t="str">
        <f t="shared" si="928"/>
        <v/>
      </c>
      <c r="AR912" s="32" t="str">
        <f t="shared" si="928"/>
        <v/>
      </c>
      <c r="AS912" s="32" t="str">
        <f t="shared" si="928"/>
        <v/>
      </c>
      <c r="AT912" s="32" t="str">
        <f t="shared" si="928"/>
        <v/>
      </c>
      <c r="AU912" s="32" t="str">
        <f t="shared" si="928"/>
        <v/>
      </c>
      <c r="AV912" s="32" t="e">
        <f t="shared" si="928"/>
        <v>#REF!</v>
      </c>
      <c r="AW912" s="32" t="str">
        <f t="shared" si="928"/>
        <v/>
      </c>
      <c r="AX912" s="32" t="str">
        <f t="shared" si="928"/>
        <v/>
      </c>
      <c r="AZ912" s="17" t="str">
        <f t="shared" ref="AZ912:BI973" si="929">IF(AD912="","",ROW())</f>
        <v/>
      </c>
      <c r="BA912" s="17" t="str">
        <f t="shared" si="929"/>
        <v/>
      </c>
      <c r="BB912" s="17" t="str">
        <f t="shared" si="929"/>
        <v/>
      </c>
      <c r="BC912" s="17" t="str">
        <f t="shared" si="929"/>
        <v/>
      </c>
      <c r="BD912" s="17" t="str">
        <f t="shared" si="929"/>
        <v/>
      </c>
      <c r="BE912" s="17" t="str">
        <f t="shared" si="929"/>
        <v/>
      </c>
      <c r="BF912" s="17" t="str">
        <f t="shared" si="929"/>
        <v/>
      </c>
      <c r="BG912" s="17" t="e">
        <f t="shared" si="929"/>
        <v>#REF!</v>
      </c>
      <c r="BH912" s="17" t="str">
        <f t="shared" si="929"/>
        <v/>
      </c>
      <c r="BI912" s="17" t="str">
        <f t="shared" si="929"/>
        <v/>
      </c>
    </row>
    <row r="913" spans="1:61" s="13" customFormat="1" ht="23.25" customHeight="1" x14ac:dyDescent="0.2">
      <c r="A913" s="1">
        <f ca="1">IF(COUNTIF($D913:$L913," ")=10,"",IF(VLOOKUP(MAX($A$1:A912),$A$1:C912,3,FALSE)=0,"",MAX($A$1:A912)+1))</f>
        <v>907</v>
      </c>
      <c r="B913" s="13" t="str">
        <f>$B910</f>
        <v/>
      </c>
      <c r="C913" s="2" t="str">
        <f>IF($B913="","",$R$4)</f>
        <v/>
      </c>
      <c r="D913" s="14" t="str">
        <f t="shared" ref="D913:K913" si="930">IF($B913&gt;"",IF(ISERROR(SEARCH($B913,S$4))," ",MID(S$4,FIND("%курс ",S$4,FIND($B913,S$4))+6,3)&amp;"
("&amp;MID(S$4,FIND("ауд.",S$4,FIND($B913,S$4))+4,FIND("№",S$4,FIND("ауд.",S$4,FIND($B913,S$4)))-(FIND("ауд.",S$4,FIND($B913,S$4))+4))&amp;")"),"")</f>
        <v/>
      </c>
      <c r="E913" s="14" t="str">
        <f t="shared" si="930"/>
        <v/>
      </c>
      <c r="F913" s="14" t="str">
        <f t="shared" si="930"/>
        <v/>
      </c>
      <c r="G913" s="14" t="str">
        <f t="shared" si="930"/>
        <v/>
      </c>
      <c r="H913" s="14" t="str">
        <f t="shared" si="930"/>
        <v/>
      </c>
      <c r="I913" s="14" t="str">
        <f t="shared" si="930"/>
        <v/>
      </c>
      <c r="J913" s="14" t="str">
        <f t="shared" si="930"/>
        <v/>
      </c>
      <c r="K913" s="14" t="str">
        <f t="shared" si="930"/>
        <v/>
      </c>
      <c r="L913" s="14"/>
      <c r="O913" s="16"/>
      <c r="P913" s="16"/>
      <c r="R913" s="30"/>
      <c r="S913" s="30"/>
      <c r="T913" s="30"/>
      <c r="U913" s="30"/>
      <c r="V913" s="30"/>
      <c r="W913" s="30"/>
      <c r="X913" s="30"/>
      <c r="Y913" s="30"/>
      <c r="Z913" s="30"/>
      <c r="AA913" s="30"/>
      <c r="AB913" s="30"/>
      <c r="AD913" s="31" t="str">
        <f t="shared" si="925"/>
        <v/>
      </c>
      <c r="AE913" s="31" t="str">
        <f t="shared" si="925"/>
        <v/>
      </c>
      <c r="AF913" s="31" t="str">
        <f t="shared" si="925"/>
        <v/>
      </c>
      <c r="AG913" s="31" t="str">
        <f t="shared" si="925"/>
        <v/>
      </c>
      <c r="AH913" s="31" t="str">
        <f t="shared" si="925"/>
        <v/>
      </c>
      <c r="AI913" s="31" t="str">
        <f t="shared" si="925"/>
        <v/>
      </c>
      <c r="AJ913" s="31" t="str">
        <f t="shared" si="925"/>
        <v/>
      </c>
      <c r="AK913" s="31" t="e">
        <f>IF(#REF!=" ","",IF(#REF!="","",CONCATENATE($C913," ",#REF!," ",MID(#REF!,6,3))))</f>
        <v>#REF!</v>
      </c>
      <c r="AL913" s="31" t="str">
        <f t="shared" si="926"/>
        <v/>
      </c>
      <c r="AM913" s="31" t="str">
        <f t="shared" si="926"/>
        <v/>
      </c>
      <c r="AN913" s="32" t="e">
        <f t="shared" si="923"/>
        <v>#VALUE!</v>
      </c>
      <c r="AO913" s="32" t="str">
        <f t="shared" si="928"/>
        <v/>
      </c>
      <c r="AP913" s="32" t="str">
        <f t="shared" si="928"/>
        <v/>
      </c>
      <c r="AQ913" s="32" t="str">
        <f t="shared" si="928"/>
        <v/>
      </c>
      <c r="AR913" s="32" t="str">
        <f t="shared" si="928"/>
        <v/>
      </c>
      <c r="AS913" s="32" t="str">
        <f t="shared" si="928"/>
        <v/>
      </c>
      <c r="AT913" s="32" t="str">
        <f t="shared" si="928"/>
        <v/>
      </c>
      <c r="AU913" s="32" t="str">
        <f t="shared" si="928"/>
        <v/>
      </c>
      <c r="AV913" s="32" t="e">
        <f t="shared" si="928"/>
        <v>#REF!</v>
      </c>
      <c r="AW913" s="32" t="str">
        <f t="shared" si="928"/>
        <v/>
      </c>
      <c r="AX913" s="32" t="str">
        <f t="shared" si="928"/>
        <v/>
      </c>
      <c r="AZ913" s="17" t="str">
        <f t="shared" si="929"/>
        <v/>
      </c>
      <c r="BA913" s="17" t="str">
        <f t="shared" si="929"/>
        <v/>
      </c>
      <c r="BB913" s="17" t="str">
        <f t="shared" si="929"/>
        <v/>
      </c>
      <c r="BC913" s="17" t="str">
        <f t="shared" si="929"/>
        <v/>
      </c>
      <c r="BD913" s="17" t="str">
        <f t="shared" si="929"/>
        <v/>
      </c>
      <c r="BE913" s="17" t="str">
        <f t="shared" si="929"/>
        <v/>
      </c>
      <c r="BF913" s="17" t="str">
        <f t="shared" si="929"/>
        <v/>
      </c>
      <c r="BG913" s="17" t="e">
        <f t="shared" si="929"/>
        <v>#REF!</v>
      </c>
      <c r="BH913" s="17" t="str">
        <f t="shared" si="929"/>
        <v/>
      </c>
      <c r="BI913" s="17" t="str">
        <f t="shared" si="929"/>
        <v/>
      </c>
    </row>
    <row r="914" spans="1:61" s="13" customFormat="1" ht="23.25" customHeight="1" x14ac:dyDescent="0.2">
      <c r="A914" s="1">
        <f ca="1">IF(COUNTIF($D914:$L914," ")=10,"",IF(VLOOKUP(MAX($A$1:A913),$A$1:C913,3,FALSE)=0,"",MAX($A$1:A913)+1))</f>
        <v>908</v>
      </c>
      <c r="B914" s="13" t="str">
        <f>$B910</f>
        <v/>
      </c>
      <c r="C914" s="2" t="str">
        <f>IF($B914="","",$R$5)</f>
        <v/>
      </c>
      <c r="D914" s="23" t="str">
        <f t="shared" ref="D914:K914" si="931">IF($B914&gt;"",IF(ISERROR(SEARCH($B914,S$5))," ",MID(S$5,FIND("%курс ",S$5,FIND($B914,S$5))+6,3)&amp;"
("&amp;MID(S$5,FIND("ауд.",S$5,FIND($B914,S$5))+4,FIND("№",S$5,FIND("ауд.",S$5,FIND($B914,S$5)))-(FIND("ауд.",S$5,FIND($B914,S$5))+4))&amp;")"),"")</f>
        <v/>
      </c>
      <c r="E914" s="23" t="str">
        <f t="shared" si="931"/>
        <v/>
      </c>
      <c r="F914" s="23" t="str">
        <f t="shared" si="931"/>
        <v/>
      </c>
      <c r="G914" s="23" t="str">
        <f t="shared" si="931"/>
        <v/>
      </c>
      <c r="H914" s="23" t="str">
        <f t="shared" si="931"/>
        <v/>
      </c>
      <c r="I914" s="23" t="str">
        <f t="shared" si="931"/>
        <v/>
      </c>
      <c r="J914" s="23" t="str">
        <f t="shared" si="931"/>
        <v/>
      </c>
      <c r="K914" s="23" t="str">
        <f t="shared" si="931"/>
        <v/>
      </c>
      <c r="L914" s="23"/>
      <c r="O914" s="16"/>
      <c r="P914" s="16"/>
      <c r="R914" s="30"/>
      <c r="S914" s="30"/>
      <c r="T914" s="30"/>
      <c r="U914" s="30"/>
      <c r="V914" s="30"/>
      <c r="W914" s="30"/>
      <c r="X914" s="30"/>
      <c r="Y914" s="30"/>
      <c r="Z914" s="30"/>
      <c r="AA914" s="30"/>
      <c r="AB914" s="30"/>
      <c r="AD914" s="31" t="str">
        <f t="shared" si="925"/>
        <v/>
      </c>
      <c r="AE914" s="31" t="str">
        <f t="shared" si="925"/>
        <v/>
      </c>
      <c r="AF914" s="31" t="str">
        <f t="shared" si="925"/>
        <v/>
      </c>
      <c r="AG914" s="31" t="str">
        <f t="shared" si="925"/>
        <v/>
      </c>
      <c r="AH914" s="31" t="str">
        <f t="shared" si="925"/>
        <v/>
      </c>
      <c r="AI914" s="31" t="str">
        <f t="shared" si="925"/>
        <v/>
      </c>
      <c r="AJ914" s="31" t="str">
        <f t="shared" si="925"/>
        <v/>
      </c>
      <c r="AK914" s="31" t="e">
        <f>IF(#REF!=" ","",IF(#REF!="","",CONCATENATE($C914," ",#REF!," ",MID(#REF!,6,3))))</f>
        <v>#REF!</v>
      </c>
      <c r="AL914" s="31" t="str">
        <f t="shared" si="926"/>
        <v/>
      </c>
      <c r="AM914" s="31" t="str">
        <f t="shared" si="926"/>
        <v/>
      </c>
      <c r="AN914" s="32" t="e">
        <f t="shared" si="923"/>
        <v>#VALUE!</v>
      </c>
      <c r="AO914" s="32" t="str">
        <f t="shared" si="928"/>
        <v/>
      </c>
      <c r="AP914" s="32" t="str">
        <f t="shared" si="928"/>
        <v/>
      </c>
      <c r="AQ914" s="32" t="str">
        <f t="shared" si="928"/>
        <v/>
      </c>
      <c r="AR914" s="32" t="str">
        <f t="shared" si="928"/>
        <v/>
      </c>
      <c r="AS914" s="32" t="str">
        <f t="shared" si="928"/>
        <v/>
      </c>
      <c r="AT914" s="32" t="str">
        <f t="shared" si="928"/>
        <v/>
      </c>
      <c r="AU914" s="32" t="str">
        <f t="shared" si="928"/>
        <v/>
      </c>
      <c r="AV914" s="32" t="e">
        <f t="shared" si="928"/>
        <v>#REF!</v>
      </c>
      <c r="AW914" s="32" t="str">
        <f t="shared" si="928"/>
        <v/>
      </c>
      <c r="AX914" s="32" t="str">
        <f t="shared" si="928"/>
        <v/>
      </c>
      <c r="AZ914" s="17" t="str">
        <f t="shared" si="929"/>
        <v/>
      </c>
      <c r="BA914" s="17" t="str">
        <f t="shared" si="929"/>
        <v/>
      </c>
      <c r="BB914" s="17" t="str">
        <f t="shared" si="929"/>
        <v/>
      </c>
      <c r="BC914" s="17" t="str">
        <f t="shared" si="929"/>
        <v/>
      </c>
      <c r="BD914" s="17" t="str">
        <f t="shared" si="929"/>
        <v/>
      </c>
      <c r="BE914" s="17" t="str">
        <f t="shared" si="929"/>
        <v/>
      </c>
      <c r="BF914" s="17" t="str">
        <f t="shared" si="929"/>
        <v/>
      </c>
      <c r="BG914" s="17" t="e">
        <f t="shared" si="929"/>
        <v>#REF!</v>
      </c>
      <c r="BH914" s="17" t="str">
        <f t="shared" si="929"/>
        <v/>
      </c>
      <c r="BI914" s="17" t="str">
        <f t="shared" si="929"/>
        <v/>
      </c>
    </row>
    <row r="915" spans="1:61" s="13" customFormat="1" ht="23.25" customHeight="1" x14ac:dyDescent="0.2">
      <c r="A915" s="1">
        <f ca="1">IF(COUNTIF($D915:$L915," ")=10,"",IF(VLOOKUP(MAX($A$1:A914),$A$1:C914,3,FALSE)=0,"",MAX($A$1:A914)+1))</f>
        <v>909</v>
      </c>
      <c r="B915" s="13" t="str">
        <f>$B910</f>
        <v/>
      </c>
      <c r="C915" s="2" t="str">
        <f>IF($B915="","",$R$6)</f>
        <v/>
      </c>
      <c r="D915" s="23" t="str">
        <f t="shared" ref="D915:K915" si="932">IF($B915&gt;"",IF(ISERROR(SEARCH($B915,S$6))," ",MID(S$6,FIND("%курс ",S$6,FIND($B915,S$6))+6,3)&amp;"
("&amp;MID(S$6,FIND("ауд.",S$6,FIND($B915,S$6))+4,FIND("№",S$6,FIND("ауд.",S$6,FIND($B915,S$6)))-(FIND("ауд.",S$6,FIND($B915,S$6))+4))&amp;")"),"")</f>
        <v/>
      </c>
      <c r="E915" s="23" t="str">
        <f t="shared" si="932"/>
        <v/>
      </c>
      <c r="F915" s="23" t="str">
        <f t="shared" si="932"/>
        <v/>
      </c>
      <c r="G915" s="23" t="str">
        <f t="shared" si="932"/>
        <v/>
      </c>
      <c r="H915" s="23" t="str">
        <f t="shared" si="932"/>
        <v/>
      </c>
      <c r="I915" s="23" t="str">
        <f t="shared" si="932"/>
        <v/>
      </c>
      <c r="J915" s="23" t="str">
        <f t="shared" si="932"/>
        <v/>
      </c>
      <c r="K915" s="23" t="str">
        <f t="shared" si="932"/>
        <v/>
      </c>
      <c r="L915" s="23"/>
      <c r="O915" s="16"/>
      <c r="P915" s="16"/>
      <c r="R915" s="30"/>
      <c r="S915" s="30"/>
      <c r="T915" s="30"/>
      <c r="U915" s="30"/>
      <c r="V915" s="30"/>
      <c r="W915" s="30"/>
      <c r="X915" s="30"/>
      <c r="Y915" s="30"/>
      <c r="Z915" s="30"/>
      <c r="AA915" s="30"/>
      <c r="AB915" s="30"/>
      <c r="AD915" s="31" t="str">
        <f t="shared" si="925"/>
        <v/>
      </c>
      <c r="AE915" s="31" t="str">
        <f t="shared" si="925"/>
        <v/>
      </c>
      <c r="AF915" s="31" t="str">
        <f t="shared" si="925"/>
        <v/>
      </c>
      <c r="AG915" s="31" t="str">
        <f t="shared" si="925"/>
        <v/>
      </c>
      <c r="AH915" s="31" t="str">
        <f t="shared" si="925"/>
        <v/>
      </c>
      <c r="AI915" s="31" t="str">
        <f t="shared" si="925"/>
        <v/>
      </c>
      <c r="AJ915" s="31" t="str">
        <f t="shared" si="925"/>
        <v/>
      </c>
      <c r="AK915" s="31" t="e">
        <f>IF(#REF!=" ","",IF(#REF!="","",CONCATENATE($C915," ",#REF!," ",MID(#REF!,6,3))))</f>
        <v>#REF!</v>
      </c>
      <c r="AL915" s="31" t="str">
        <f t="shared" si="926"/>
        <v/>
      </c>
      <c r="AM915" s="31" t="str">
        <f t="shared" si="926"/>
        <v/>
      </c>
      <c r="AN915" s="32" t="e">
        <f t="shared" si="923"/>
        <v>#VALUE!</v>
      </c>
      <c r="AO915" s="32" t="str">
        <f t="shared" si="928"/>
        <v/>
      </c>
      <c r="AP915" s="32" t="str">
        <f t="shared" si="928"/>
        <v/>
      </c>
      <c r="AQ915" s="32" t="str">
        <f t="shared" si="928"/>
        <v/>
      </c>
      <c r="AR915" s="32" t="str">
        <f t="shared" si="928"/>
        <v/>
      </c>
      <c r="AS915" s="32" t="str">
        <f t="shared" si="928"/>
        <v/>
      </c>
      <c r="AT915" s="32" t="str">
        <f t="shared" si="928"/>
        <v/>
      </c>
      <c r="AU915" s="32" t="str">
        <f t="shared" si="928"/>
        <v/>
      </c>
      <c r="AV915" s="32" t="e">
        <f t="shared" si="928"/>
        <v>#REF!</v>
      </c>
      <c r="AW915" s="32" t="str">
        <f t="shared" si="928"/>
        <v/>
      </c>
      <c r="AX915" s="32" t="str">
        <f t="shared" si="928"/>
        <v/>
      </c>
      <c r="AZ915" s="17" t="str">
        <f t="shared" si="929"/>
        <v/>
      </c>
      <c r="BA915" s="17" t="str">
        <f t="shared" si="929"/>
        <v/>
      </c>
      <c r="BB915" s="17" t="str">
        <f t="shared" si="929"/>
        <v/>
      </c>
      <c r="BC915" s="17" t="str">
        <f t="shared" si="929"/>
        <v/>
      </c>
      <c r="BD915" s="17" t="str">
        <f t="shared" si="929"/>
        <v/>
      </c>
      <c r="BE915" s="17" t="str">
        <f t="shared" si="929"/>
        <v/>
      </c>
      <c r="BF915" s="17" t="str">
        <f t="shared" si="929"/>
        <v/>
      </c>
      <c r="BG915" s="17" t="e">
        <f t="shared" si="929"/>
        <v>#REF!</v>
      </c>
      <c r="BH915" s="17" t="str">
        <f t="shared" si="929"/>
        <v/>
      </c>
      <c r="BI915" s="17" t="str">
        <f t="shared" si="929"/>
        <v/>
      </c>
    </row>
    <row r="916" spans="1:61" s="13" customFormat="1" ht="23.25" customHeight="1" x14ac:dyDescent="0.2">
      <c r="A916" s="1">
        <f ca="1">IF(COUNTIF($D916:$L916," ")=10,"",IF(VLOOKUP(MAX($A$1:A915),$A$1:C915,3,FALSE)=0,"",MAX($A$1:A915)+1))</f>
        <v>910</v>
      </c>
      <c r="B916" s="13" t="str">
        <f>$B910</f>
        <v/>
      </c>
      <c r="C916" s="2" t="str">
        <f>IF($B916="","",$R$7)</f>
        <v/>
      </c>
      <c r="D916" s="23" t="str">
        <f t="shared" ref="D916:K916" si="933">IF($B916&gt;"",IF(ISERROR(SEARCH($B916,S$7))," ",MID(S$7,FIND("%курс ",S$7,FIND($B916,S$7))+6,3)&amp;"
("&amp;MID(S$7,FIND("ауд.",S$7,FIND($B916,S$7))+4,FIND("№",S$7,FIND("ауд.",S$7,FIND($B916,S$7)))-(FIND("ауд.",S$7,FIND($B916,S$7))+4))&amp;")"),"")</f>
        <v/>
      </c>
      <c r="E916" s="23" t="str">
        <f t="shared" si="933"/>
        <v/>
      </c>
      <c r="F916" s="23" t="str">
        <f t="shared" si="933"/>
        <v/>
      </c>
      <c r="G916" s="23" t="str">
        <f t="shared" si="933"/>
        <v/>
      </c>
      <c r="H916" s="23" t="str">
        <f t="shared" si="933"/>
        <v/>
      </c>
      <c r="I916" s="23" t="str">
        <f t="shared" si="933"/>
        <v/>
      </c>
      <c r="J916" s="23" t="str">
        <f t="shared" si="933"/>
        <v/>
      </c>
      <c r="K916" s="23" t="str">
        <f t="shared" si="933"/>
        <v/>
      </c>
      <c r="L916" s="23"/>
      <c r="O916" s="16"/>
      <c r="P916" s="16"/>
      <c r="R916" s="30"/>
      <c r="S916" s="30"/>
      <c r="T916" s="30"/>
      <c r="U916" s="30"/>
      <c r="V916" s="30"/>
      <c r="W916" s="30"/>
      <c r="X916" s="30"/>
      <c r="Y916" s="30"/>
      <c r="Z916" s="30"/>
      <c r="AA916" s="30"/>
      <c r="AB916" s="30"/>
      <c r="AD916" s="31" t="str">
        <f t="shared" si="925"/>
        <v/>
      </c>
      <c r="AE916" s="31" t="str">
        <f t="shared" si="925"/>
        <v/>
      </c>
      <c r="AF916" s="31" t="str">
        <f t="shared" si="925"/>
        <v/>
      </c>
      <c r="AG916" s="31" t="str">
        <f t="shared" si="925"/>
        <v/>
      </c>
      <c r="AH916" s="31" t="str">
        <f t="shared" si="925"/>
        <v/>
      </c>
      <c r="AI916" s="31" t="str">
        <f t="shared" si="925"/>
        <v/>
      </c>
      <c r="AJ916" s="31" t="str">
        <f t="shared" si="925"/>
        <v/>
      </c>
      <c r="AK916" s="31" t="e">
        <f>IF(#REF!=" ","",IF(#REF!="","",CONCATENATE($C916," ",#REF!," ",MID(#REF!,6,3))))</f>
        <v>#REF!</v>
      </c>
      <c r="AL916" s="31" t="str">
        <f t="shared" si="926"/>
        <v/>
      </c>
      <c r="AM916" s="31" t="str">
        <f t="shared" si="926"/>
        <v/>
      </c>
      <c r="AN916" s="32" t="e">
        <f t="shared" si="923"/>
        <v>#VALUE!</v>
      </c>
      <c r="AO916" s="32" t="str">
        <f t="shared" si="928"/>
        <v/>
      </c>
      <c r="AP916" s="32" t="str">
        <f t="shared" si="928"/>
        <v/>
      </c>
      <c r="AQ916" s="32" t="str">
        <f t="shared" si="928"/>
        <v/>
      </c>
      <c r="AR916" s="32" t="str">
        <f t="shared" si="928"/>
        <v/>
      </c>
      <c r="AS916" s="32" t="str">
        <f t="shared" si="928"/>
        <v/>
      </c>
      <c r="AT916" s="32" t="str">
        <f t="shared" si="928"/>
        <v/>
      </c>
      <c r="AU916" s="32" t="str">
        <f t="shared" si="928"/>
        <v/>
      </c>
      <c r="AV916" s="32" t="e">
        <f t="shared" si="928"/>
        <v>#REF!</v>
      </c>
      <c r="AW916" s="32" t="str">
        <f t="shared" si="928"/>
        <v/>
      </c>
      <c r="AX916" s="32" t="str">
        <f t="shared" si="928"/>
        <v/>
      </c>
      <c r="AZ916" s="17" t="str">
        <f t="shared" si="929"/>
        <v/>
      </c>
      <c r="BA916" s="17" t="str">
        <f t="shared" si="929"/>
        <v/>
      </c>
      <c r="BB916" s="17" t="str">
        <f t="shared" si="929"/>
        <v/>
      </c>
      <c r="BC916" s="17" t="str">
        <f t="shared" si="929"/>
        <v/>
      </c>
      <c r="BD916" s="17" t="str">
        <f t="shared" si="929"/>
        <v/>
      </c>
      <c r="BE916" s="17" t="str">
        <f t="shared" si="929"/>
        <v/>
      </c>
      <c r="BF916" s="17" t="str">
        <f t="shared" si="929"/>
        <v/>
      </c>
      <c r="BG916" s="17" t="e">
        <f t="shared" si="929"/>
        <v>#REF!</v>
      </c>
      <c r="BH916" s="17" t="str">
        <f t="shared" si="929"/>
        <v/>
      </c>
      <c r="BI916" s="17" t="str">
        <f t="shared" si="929"/>
        <v/>
      </c>
    </row>
    <row r="917" spans="1:61" s="13" customFormat="1" ht="23.25" customHeight="1" x14ac:dyDescent="0.2">
      <c r="A917" s="1">
        <f ca="1">IF(COUNTIF($D917:$L917," ")=10,"",IF(VLOOKUP(MAX($A$1:A916),$A$1:C916,3,FALSE)=0,"",MAX($A$1:A916)+1))</f>
        <v>911</v>
      </c>
      <c r="B917" s="13" t="str">
        <f>$B910</f>
        <v/>
      </c>
      <c r="C917" s="2" t="str">
        <f>IF($B917="","",$R$8)</f>
        <v/>
      </c>
      <c r="D917" s="23" t="str">
        <f t="shared" ref="D917:K917" si="934">IF($B917&gt;"",IF(ISERROR(SEARCH($B917,S$8))," ",MID(S$8,FIND("%курс ",S$8,FIND($B917,S$8))+6,3)&amp;"
("&amp;MID(S$8,FIND("ауд.",S$8,FIND($B917,S$8))+4,FIND("№",S$8,FIND("ауд.",S$8,FIND($B917,S$8)))-(FIND("ауд.",S$8,FIND($B917,S$8))+4))&amp;")"),"")</f>
        <v/>
      </c>
      <c r="E917" s="23" t="str">
        <f t="shared" si="934"/>
        <v/>
      </c>
      <c r="F917" s="23" t="str">
        <f t="shared" si="934"/>
        <v/>
      </c>
      <c r="G917" s="23" t="str">
        <f t="shared" si="934"/>
        <v/>
      </c>
      <c r="H917" s="23" t="str">
        <f t="shared" si="934"/>
        <v/>
      </c>
      <c r="I917" s="23" t="str">
        <f t="shared" si="934"/>
        <v/>
      </c>
      <c r="J917" s="23" t="str">
        <f t="shared" si="934"/>
        <v/>
      </c>
      <c r="K917" s="23" t="str">
        <f t="shared" si="934"/>
        <v/>
      </c>
      <c r="L917" s="23"/>
      <c r="O917" s="16"/>
      <c r="P917" s="16"/>
      <c r="R917" s="30"/>
      <c r="S917" s="30"/>
      <c r="T917" s="30"/>
      <c r="U917" s="30"/>
      <c r="V917" s="30"/>
      <c r="W917" s="30"/>
      <c r="X917" s="30"/>
      <c r="Y917" s="30"/>
      <c r="Z917" s="30"/>
      <c r="AA917" s="30"/>
      <c r="AB917" s="30"/>
      <c r="AD917" s="31" t="str">
        <f t="shared" si="925"/>
        <v/>
      </c>
      <c r="AE917" s="31" t="str">
        <f t="shared" si="925"/>
        <v/>
      </c>
      <c r="AF917" s="31" t="str">
        <f t="shared" si="925"/>
        <v/>
      </c>
      <c r="AG917" s="31" t="str">
        <f t="shared" si="925"/>
        <v/>
      </c>
      <c r="AH917" s="31" t="str">
        <f t="shared" si="925"/>
        <v/>
      </c>
      <c r="AI917" s="31" t="str">
        <f t="shared" si="925"/>
        <v/>
      </c>
      <c r="AJ917" s="31" t="str">
        <f t="shared" si="925"/>
        <v/>
      </c>
      <c r="AK917" s="31" t="e">
        <f>IF(#REF!=" ","",IF(#REF!="","",CONCATENATE($C917," ",#REF!," ",MID(#REF!,6,3))))</f>
        <v>#REF!</v>
      </c>
      <c r="AL917" s="31" t="str">
        <f t="shared" si="926"/>
        <v/>
      </c>
      <c r="AM917" s="31" t="str">
        <f t="shared" si="926"/>
        <v/>
      </c>
      <c r="AN917" s="32" t="e">
        <f t="shared" si="923"/>
        <v>#VALUE!</v>
      </c>
      <c r="AO917" s="32" t="str">
        <f t="shared" si="928"/>
        <v/>
      </c>
      <c r="AP917" s="32" t="str">
        <f t="shared" si="928"/>
        <v/>
      </c>
      <c r="AQ917" s="32" t="str">
        <f t="shared" si="928"/>
        <v/>
      </c>
      <c r="AR917" s="32" t="str">
        <f t="shared" si="928"/>
        <v/>
      </c>
      <c r="AS917" s="32" t="str">
        <f t="shared" si="928"/>
        <v/>
      </c>
      <c r="AT917" s="32" t="str">
        <f t="shared" si="928"/>
        <v/>
      </c>
      <c r="AU917" s="32" t="str">
        <f t="shared" si="928"/>
        <v/>
      </c>
      <c r="AV917" s="32" t="e">
        <f t="shared" si="928"/>
        <v>#REF!</v>
      </c>
      <c r="AW917" s="32" t="str">
        <f t="shared" si="928"/>
        <v/>
      </c>
      <c r="AX917" s="32" t="str">
        <f t="shared" si="928"/>
        <v/>
      </c>
      <c r="AZ917" s="17" t="str">
        <f t="shared" si="929"/>
        <v/>
      </c>
      <c r="BA917" s="17" t="str">
        <f t="shared" si="929"/>
        <v/>
      </c>
      <c r="BB917" s="17" t="str">
        <f t="shared" si="929"/>
        <v/>
      </c>
      <c r="BC917" s="17" t="str">
        <f t="shared" si="929"/>
        <v/>
      </c>
      <c r="BD917" s="17" t="str">
        <f t="shared" si="929"/>
        <v/>
      </c>
      <c r="BE917" s="17" t="str">
        <f t="shared" si="929"/>
        <v/>
      </c>
      <c r="BF917" s="17" t="str">
        <f t="shared" si="929"/>
        <v/>
      </c>
      <c r="BG917" s="17" t="e">
        <f t="shared" si="929"/>
        <v>#REF!</v>
      </c>
      <c r="BH917" s="17" t="str">
        <f t="shared" si="929"/>
        <v/>
      </c>
      <c r="BI917" s="17" t="str">
        <f t="shared" si="929"/>
        <v/>
      </c>
    </row>
    <row r="918" spans="1:61" s="13" customFormat="1" ht="23.25" customHeight="1" x14ac:dyDescent="0.2">
      <c r="C918" s="2" t="str">
        <f>IF($B918="","",$R$5)</f>
        <v/>
      </c>
      <c r="D918" s="23" t="str">
        <f t="shared" ref="D918:K918" si="935">IF($B918&gt;"",IF(ISERROR(SEARCH($B918,S$5))," ",MID(S$5,FIND("%курс ",S$5,FIND($B918,S$5))+6,3)&amp;"
("&amp;MID(S$5,FIND("ауд.",S$5,FIND($B918,S$5))+4,FIND("№",S$5,FIND("ауд.",S$5,FIND($B918,S$5)))-(FIND("ауд.",S$5,FIND($B918,S$5))+4))&amp;")"),"")</f>
        <v/>
      </c>
      <c r="E918" s="23" t="str">
        <f t="shared" si="935"/>
        <v/>
      </c>
      <c r="F918" s="23" t="str">
        <f t="shared" si="935"/>
        <v/>
      </c>
      <c r="G918" s="23" t="str">
        <f t="shared" si="935"/>
        <v/>
      </c>
      <c r="H918" s="23" t="str">
        <f t="shared" si="935"/>
        <v/>
      </c>
      <c r="I918" s="23" t="str">
        <f t="shared" si="935"/>
        <v/>
      </c>
      <c r="J918" s="23" t="str">
        <f t="shared" si="935"/>
        <v/>
      </c>
      <c r="K918" s="23" t="str">
        <f t="shared" si="935"/>
        <v/>
      </c>
      <c r="L918" s="23"/>
      <c r="O918" s="16"/>
      <c r="P918" s="16"/>
      <c r="R918" s="30"/>
      <c r="S918" s="30"/>
      <c r="T918" s="30"/>
      <c r="U918" s="30"/>
      <c r="V918" s="30"/>
      <c r="W918" s="30"/>
      <c r="X918" s="30"/>
      <c r="Y918" s="30"/>
      <c r="Z918" s="30"/>
      <c r="AA918" s="30"/>
      <c r="AB918" s="30"/>
      <c r="AD918" s="37"/>
      <c r="AE918" s="37"/>
      <c r="AF918" s="37"/>
      <c r="AG918" s="37"/>
      <c r="AH918" s="37"/>
      <c r="AI918" s="37"/>
      <c r="AJ918" s="37"/>
      <c r="AK918" s="37"/>
      <c r="AL918" s="37"/>
      <c r="AM918" s="37"/>
      <c r="AN918" s="37"/>
      <c r="AO918" s="32" t="str">
        <f t="shared" si="928"/>
        <v/>
      </c>
      <c r="AP918" s="32" t="str">
        <f t="shared" si="928"/>
        <v/>
      </c>
      <c r="AQ918" s="32" t="str">
        <f t="shared" si="928"/>
        <v/>
      </c>
      <c r="AR918" s="32" t="str">
        <f t="shared" si="928"/>
        <v/>
      </c>
      <c r="AS918" s="32" t="str">
        <f t="shared" si="928"/>
        <v/>
      </c>
      <c r="AT918" s="32" t="str">
        <f t="shared" si="928"/>
        <v/>
      </c>
      <c r="AU918" s="32" t="str">
        <f t="shared" si="928"/>
        <v/>
      </c>
      <c r="AV918" s="32" t="str">
        <f t="shared" si="928"/>
        <v/>
      </c>
      <c r="AW918" s="32" t="str">
        <f t="shared" si="928"/>
        <v/>
      </c>
      <c r="AX918" s="32" t="str">
        <f t="shared" si="928"/>
        <v/>
      </c>
      <c r="AZ918" s="17" t="str">
        <f t="shared" si="929"/>
        <v/>
      </c>
      <c r="BA918" s="17" t="str">
        <f t="shared" si="929"/>
        <v/>
      </c>
      <c r="BB918" s="17" t="str">
        <f t="shared" si="929"/>
        <v/>
      </c>
      <c r="BC918" s="17" t="str">
        <f t="shared" si="929"/>
        <v/>
      </c>
      <c r="BD918" s="17" t="str">
        <f t="shared" si="929"/>
        <v/>
      </c>
      <c r="BE918" s="17" t="str">
        <f t="shared" si="929"/>
        <v/>
      </c>
      <c r="BF918" s="17" t="str">
        <f t="shared" si="929"/>
        <v/>
      </c>
      <c r="BG918" s="17" t="str">
        <f t="shared" si="929"/>
        <v/>
      </c>
      <c r="BH918" s="17" t="str">
        <f t="shared" si="929"/>
        <v/>
      </c>
      <c r="BI918" s="17" t="str">
        <f t="shared" si="929"/>
        <v/>
      </c>
    </row>
    <row r="919" spans="1:61" s="13" customFormat="1" ht="23.25" customHeight="1" x14ac:dyDescent="0.2">
      <c r="A919" s="1">
        <f ca="1">IF(COUNTIF($D920:$L926," ")=70,"",MAX($A$1:A918)+1)</f>
        <v>912</v>
      </c>
      <c r="B919" s="2" t="str">
        <f>IF($C919="","",$C919)</f>
        <v/>
      </c>
      <c r="C919" s="3" t="str">
        <f>IF(ISERROR(VLOOKUP((ROW()-1)/9+1,'[1]Преподавательский состав'!$A$2:$B$181,2,FALSE)),"",VLOOKUP((ROW()-1)/9+1,'[1]Преподавательский состав'!$A$2:$B$181,2,FALSE))</f>
        <v/>
      </c>
      <c r="D919" s="3" t="str">
        <f>IF($C919="","",T(" 8.00"))</f>
        <v/>
      </c>
      <c r="E919" s="3" t="str">
        <f>IF($C919="","",T(" 9.40"))</f>
        <v/>
      </c>
      <c r="F919" s="3" t="str">
        <f>IF($C919="","",T("11.20"))</f>
        <v/>
      </c>
      <c r="G919" s="3" t="str">
        <f>IF($C919="","",T("13.00"))</f>
        <v/>
      </c>
      <c r="H919" s="3" t="str">
        <f>IF($C919="","",T("13.30"))</f>
        <v/>
      </c>
      <c r="I919" s="3" t="str">
        <f>IF($C919="","",T("15.10"))</f>
        <v/>
      </c>
      <c r="J919" s="3" t="str">
        <f>IF($C919="","",T("16.50"))</f>
        <v/>
      </c>
      <c r="K919" s="3" t="str">
        <f>IF($C919="","",T("16.50"))</f>
        <v/>
      </c>
      <c r="L919" s="3"/>
      <c r="O919" s="16"/>
      <c r="P919" s="16"/>
      <c r="R919" s="30"/>
      <c r="S919" s="30"/>
      <c r="T919" s="30"/>
      <c r="U919" s="30"/>
      <c r="V919" s="30"/>
      <c r="W919" s="30"/>
      <c r="X919" s="30"/>
      <c r="Y919" s="30"/>
      <c r="Z919" s="30"/>
      <c r="AA919" s="30"/>
      <c r="AB919" s="30"/>
      <c r="AD919" s="32"/>
      <c r="AE919" s="32"/>
      <c r="AF919" s="32"/>
      <c r="AG919" s="32"/>
      <c r="AH919" s="32"/>
      <c r="AI919" s="32"/>
      <c r="AJ919" s="32"/>
      <c r="AK919" s="32"/>
      <c r="AL919" s="32"/>
      <c r="AM919" s="32"/>
      <c r="AN919" s="32" t="str">
        <f t="shared" ref="AN919:AN926" si="936">IF(COUNTBLANK(AD919:AM919)=10,"",MID($B919,1,FIND(" ",$B919)-1))</f>
        <v/>
      </c>
      <c r="AO919" s="32" t="str">
        <f t="shared" si="928"/>
        <v/>
      </c>
      <c r="AP919" s="32" t="str">
        <f t="shared" si="928"/>
        <v/>
      </c>
      <c r="AQ919" s="32" t="str">
        <f t="shared" si="928"/>
        <v/>
      </c>
      <c r="AR919" s="32" t="str">
        <f t="shared" si="928"/>
        <v/>
      </c>
      <c r="AS919" s="32" t="str">
        <f t="shared" si="928"/>
        <v/>
      </c>
      <c r="AT919" s="32" t="str">
        <f t="shared" si="928"/>
        <v/>
      </c>
      <c r="AU919" s="32" t="str">
        <f t="shared" si="928"/>
        <v/>
      </c>
      <c r="AV919" s="32" t="str">
        <f t="shared" si="928"/>
        <v/>
      </c>
      <c r="AW919" s="32" t="str">
        <f t="shared" si="928"/>
        <v/>
      </c>
      <c r="AX919" s="32" t="str">
        <f t="shared" si="928"/>
        <v/>
      </c>
      <c r="AZ919" s="17" t="str">
        <f t="shared" si="929"/>
        <v/>
      </c>
      <c r="BA919" s="17" t="str">
        <f t="shared" si="929"/>
        <v/>
      </c>
      <c r="BB919" s="17" t="str">
        <f t="shared" si="929"/>
        <v/>
      </c>
      <c r="BC919" s="17" t="str">
        <f t="shared" si="929"/>
        <v/>
      </c>
      <c r="BD919" s="17" t="str">
        <f t="shared" si="929"/>
        <v/>
      </c>
      <c r="BE919" s="17" t="str">
        <f t="shared" si="929"/>
        <v/>
      </c>
      <c r="BF919" s="17" t="str">
        <f t="shared" si="929"/>
        <v/>
      </c>
      <c r="BG919" s="17" t="str">
        <f t="shared" si="929"/>
        <v/>
      </c>
      <c r="BH919" s="17" t="str">
        <f t="shared" si="929"/>
        <v/>
      </c>
      <c r="BI919" s="17" t="str">
        <f t="shared" si="929"/>
        <v/>
      </c>
    </row>
    <row r="920" spans="1:61" s="13" customFormat="1" ht="23.25" customHeight="1" x14ac:dyDescent="0.2">
      <c r="A920" s="1">
        <f ca="1">IF(COUNTIF($D920:$L920," ")=10,"",IF(VLOOKUP(MAX($A$1:A919),$A$1:C919,3,FALSE)=0,"",MAX($A$1:A919)+1))</f>
        <v>913</v>
      </c>
      <c r="B920" s="13" t="str">
        <f>$B919</f>
        <v/>
      </c>
      <c r="C920" s="2" t="str">
        <f>IF($B920="","",$R$2)</f>
        <v/>
      </c>
      <c r="D920" s="14" t="str">
        <f t="shared" ref="D920:K920" si="937">IF($B920&gt;"",IF(ISERROR(SEARCH($B920,S$2))," ",MID(S$2,FIND("%курс ",S$2,FIND($B920,S$2))+6,3)&amp;"
("&amp;MID(S$2,FIND("ауд.",S$2,FIND($B920,S$2))+4,FIND("№",S$2,FIND("ауд.",S$2,FIND($B920,S$2)))-(FIND("ауд.",S$2,FIND($B920,S$2))+4))&amp;")"),"")</f>
        <v/>
      </c>
      <c r="E920" s="14" t="str">
        <f t="shared" si="937"/>
        <v/>
      </c>
      <c r="F920" s="14" t="str">
        <f t="shared" si="937"/>
        <v/>
      </c>
      <c r="G920" s="14" t="str">
        <f t="shared" si="937"/>
        <v/>
      </c>
      <c r="H920" s="14" t="str">
        <f t="shared" si="937"/>
        <v/>
      </c>
      <c r="I920" s="14" t="str">
        <f t="shared" si="937"/>
        <v/>
      </c>
      <c r="J920" s="14" t="str">
        <f t="shared" si="937"/>
        <v/>
      </c>
      <c r="K920" s="14" t="str">
        <f t="shared" si="937"/>
        <v/>
      </c>
      <c r="L920" s="14"/>
      <c r="O920" s="16"/>
      <c r="P920" s="16"/>
      <c r="R920" s="30"/>
      <c r="S920" s="30"/>
      <c r="T920" s="30"/>
      <c r="U920" s="30"/>
      <c r="V920" s="30"/>
      <c r="W920" s="30"/>
      <c r="X920" s="30"/>
      <c r="Y920" s="30"/>
      <c r="Z920" s="30"/>
      <c r="AA920" s="30"/>
      <c r="AB920" s="30"/>
      <c r="AD920" s="31" t="str">
        <f t="shared" ref="AD920:AJ926" si="938">IF(D920=" ","",IF(D920="","",CONCATENATE($C920," ",D$1," ",MID(D920,6,3))))</f>
        <v/>
      </c>
      <c r="AE920" s="31" t="str">
        <f t="shared" si="938"/>
        <v/>
      </c>
      <c r="AF920" s="31" t="str">
        <f t="shared" si="938"/>
        <v/>
      </c>
      <c r="AG920" s="31" t="str">
        <f t="shared" si="938"/>
        <v/>
      </c>
      <c r="AH920" s="31" t="str">
        <f t="shared" si="938"/>
        <v/>
      </c>
      <c r="AI920" s="31" t="str">
        <f t="shared" si="938"/>
        <v/>
      </c>
      <c r="AJ920" s="31" t="str">
        <f t="shared" si="938"/>
        <v/>
      </c>
      <c r="AK920" s="31" t="e">
        <f>IF(#REF!=" ","",IF(#REF!="","",CONCATENATE($C920," ",#REF!," ",MID(#REF!,6,3))))</f>
        <v>#REF!</v>
      </c>
      <c r="AL920" s="31" t="str">
        <f t="shared" ref="AL920:AM926" si="939">IF(K920=" ","",IF(K920="","",CONCATENATE($C920," ",K$1," ",MID(K920,6,3))))</f>
        <v/>
      </c>
      <c r="AM920" s="31" t="str">
        <f t="shared" si="939"/>
        <v/>
      </c>
      <c r="AN920" s="32" t="e">
        <f t="shared" si="936"/>
        <v>#VALUE!</v>
      </c>
      <c r="AO920" s="32" t="str">
        <f t="shared" si="928"/>
        <v/>
      </c>
      <c r="AP920" s="32" t="str">
        <f t="shared" si="928"/>
        <v/>
      </c>
      <c r="AQ920" s="32" t="str">
        <f t="shared" si="928"/>
        <v/>
      </c>
      <c r="AR920" s="32" t="str">
        <f t="shared" si="928"/>
        <v/>
      </c>
      <c r="AS920" s="32" t="str">
        <f t="shared" si="928"/>
        <v/>
      </c>
      <c r="AT920" s="32" t="str">
        <f t="shared" si="928"/>
        <v/>
      </c>
      <c r="AU920" s="32" t="str">
        <f t="shared" si="928"/>
        <v/>
      </c>
      <c r="AV920" s="32" t="e">
        <f t="shared" si="928"/>
        <v>#REF!</v>
      </c>
      <c r="AW920" s="32" t="str">
        <f t="shared" si="928"/>
        <v/>
      </c>
      <c r="AX920" s="32" t="str">
        <f t="shared" si="928"/>
        <v/>
      </c>
      <c r="AZ920" s="17" t="str">
        <f t="shared" si="929"/>
        <v/>
      </c>
      <c r="BA920" s="17" t="str">
        <f t="shared" si="929"/>
        <v/>
      </c>
      <c r="BB920" s="17" t="str">
        <f t="shared" si="929"/>
        <v/>
      </c>
      <c r="BC920" s="17" t="str">
        <f t="shared" si="929"/>
        <v/>
      </c>
      <c r="BD920" s="17" t="str">
        <f t="shared" si="929"/>
        <v/>
      </c>
      <c r="BE920" s="17" t="str">
        <f t="shared" si="929"/>
        <v/>
      </c>
      <c r="BF920" s="17" t="str">
        <f t="shared" si="929"/>
        <v/>
      </c>
      <c r="BG920" s="17" t="e">
        <f t="shared" si="929"/>
        <v>#REF!</v>
      </c>
      <c r="BH920" s="17" t="str">
        <f t="shared" si="929"/>
        <v/>
      </c>
      <c r="BI920" s="17" t="str">
        <f t="shared" si="929"/>
        <v/>
      </c>
    </row>
    <row r="921" spans="1:61" s="13" customFormat="1" ht="23.25" customHeight="1" x14ac:dyDescent="0.2">
      <c r="A921" s="1">
        <f ca="1">IF(COUNTIF($D921:$L921," ")=10,"",IF(VLOOKUP(MAX($A$1:A920),$A$1:C920,3,FALSE)=0,"",MAX($A$1:A920)+1))</f>
        <v>914</v>
      </c>
      <c r="B921" s="13" t="str">
        <f>$B919</f>
        <v/>
      </c>
      <c r="C921" s="2" t="str">
        <f>IF($B921="","",$R$3)</f>
        <v/>
      </c>
      <c r="D921" s="14" t="str">
        <f t="shared" ref="D921:K921" si="940">IF($B921&gt;"",IF(ISERROR(SEARCH($B921,S$3))," ",MID(S$3,FIND("%курс ",S$3,FIND($B921,S$3))+6,3)&amp;"
("&amp;MID(S$3,FIND("ауд.",S$3,FIND($B921,S$3))+4,FIND("№",S$3,FIND("ауд.",S$3,FIND($B921,S$3)))-(FIND("ауд.",S$3,FIND($B921,S$3))+4))&amp;")"),"")</f>
        <v/>
      </c>
      <c r="E921" s="14" t="str">
        <f t="shared" si="940"/>
        <v/>
      </c>
      <c r="F921" s="14" t="str">
        <f t="shared" si="940"/>
        <v/>
      </c>
      <c r="G921" s="14" t="str">
        <f t="shared" si="940"/>
        <v/>
      </c>
      <c r="H921" s="14" t="str">
        <f t="shared" si="940"/>
        <v/>
      </c>
      <c r="I921" s="14" t="str">
        <f t="shared" si="940"/>
        <v/>
      </c>
      <c r="J921" s="14" t="str">
        <f t="shared" si="940"/>
        <v/>
      </c>
      <c r="K921" s="14" t="str">
        <f t="shared" si="940"/>
        <v/>
      </c>
      <c r="L921" s="14"/>
      <c r="O921" s="16"/>
      <c r="P921" s="16"/>
      <c r="R921" s="30"/>
      <c r="S921" s="30"/>
      <c r="T921" s="30"/>
      <c r="U921" s="30"/>
      <c r="V921" s="30"/>
      <c r="W921" s="30"/>
      <c r="X921" s="30"/>
      <c r="Y921" s="30"/>
      <c r="Z921" s="30"/>
      <c r="AA921" s="30"/>
      <c r="AB921" s="30"/>
      <c r="AD921" s="31" t="str">
        <f t="shared" si="938"/>
        <v/>
      </c>
      <c r="AE921" s="31" t="str">
        <f t="shared" si="938"/>
        <v/>
      </c>
      <c r="AF921" s="31" t="str">
        <f t="shared" si="938"/>
        <v/>
      </c>
      <c r="AG921" s="31" t="str">
        <f t="shared" si="938"/>
        <v/>
      </c>
      <c r="AH921" s="31" t="str">
        <f t="shared" si="938"/>
        <v/>
      </c>
      <c r="AI921" s="31" t="str">
        <f t="shared" si="938"/>
        <v/>
      </c>
      <c r="AJ921" s="31" t="str">
        <f t="shared" si="938"/>
        <v/>
      </c>
      <c r="AK921" s="31" t="e">
        <f>IF(#REF!=" ","",IF(#REF!="","",CONCATENATE($C921," ",#REF!," ",MID(#REF!,6,3))))</f>
        <v>#REF!</v>
      </c>
      <c r="AL921" s="31" t="str">
        <f t="shared" si="939"/>
        <v/>
      </c>
      <c r="AM921" s="31" t="str">
        <f t="shared" si="939"/>
        <v/>
      </c>
      <c r="AN921" s="32" t="e">
        <f t="shared" si="936"/>
        <v>#VALUE!</v>
      </c>
      <c r="AO921" s="32" t="str">
        <f t="shared" si="928"/>
        <v/>
      </c>
      <c r="AP921" s="32" t="str">
        <f t="shared" si="928"/>
        <v/>
      </c>
      <c r="AQ921" s="32" t="str">
        <f t="shared" si="928"/>
        <v/>
      </c>
      <c r="AR921" s="32" t="str">
        <f t="shared" si="928"/>
        <v/>
      </c>
      <c r="AS921" s="32" t="str">
        <f t="shared" si="928"/>
        <v/>
      </c>
      <c r="AT921" s="32" t="str">
        <f t="shared" si="928"/>
        <v/>
      </c>
      <c r="AU921" s="32" t="str">
        <f t="shared" si="928"/>
        <v/>
      </c>
      <c r="AV921" s="32" t="e">
        <f t="shared" si="928"/>
        <v>#REF!</v>
      </c>
      <c r="AW921" s="32" t="str">
        <f t="shared" si="928"/>
        <v/>
      </c>
      <c r="AX921" s="32" t="str">
        <f t="shared" si="928"/>
        <v/>
      </c>
      <c r="AZ921" s="17" t="str">
        <f t="shared" si="929"/>
        <v/>
      </c>
      <c r="BA921" s="17" t="str">
        <f t="shared" si="929"/>
        <v/>
      </c>
      <c r="BB921" s="17" t="str">
        <f t="shared" si="929"/>
        <v/>
      </c>
      <c r="BC921" s="17" t="str">
        <f t="shared" si="929"/>
        <v/>
      </c>
      <c r="BD921" s="17" t="str">
        <f t="shared" si="929"/>
        <v/>
      </c>
      <c r="BE921" s="17" t="str">
        <f t="shared" si="929"/>
        <v/>
      </c>
      <c r="BF921" s="17" t="str">
        <f t="shared" si="929"/>
        <v/>
      </c>
      <c r="BG921" s="17" t="e">
        <f t="shared" si="929"/>
        <v>#REF!</v>
      </c>
      <c r="BH921" s="17" t="str">
        <f t="shared" si="929"/>
        <v/>
      </c>
      <c r="BI921" s="17" t="str">
        <f t="shared" si="929"/>
        <v/>
      </c>
    </row>
    <row r="922" spans="1:61" s="13" customFormat="1" ht="23.25" customHeight="1" x14ac:dyDescent="0.2">
      <c r="A922" s="1">
        <f ca="1">IF(COUNTIF($D922:$L922," ")=10,"",IF(VLOOKUP(MAX($A$1:A921),$A$1:C921,3,FALSE)=0,"",MAX($A$1:A921)+1))</f>
        <v>915</v>
      </c>
      <c r="B922" s="13" t="str">
        <f>$B919</f>
        <v/>
      </c>
      <c r="C922" s="2" t="str">
        <f>IF($B922="","",$R$4)</f>
        <v/>
      </c>
      <c r="D922" s="14" t="str">
        <f t="shared" ref="D922:K922" si="941">IF($B922&gt;"",IF(ISERROR(SEARCH($B922,S$4))," ",MID(S$4,FIND("%курс ",S$4,FIND($B922,S$4))+6,3)&amp;"
("&amp;MID(S$4,FIND("ауд.",S$4,FIND($B922,S$4))+4,FIND("№",S$4,FIND("ауд.",S$4,FIND($B922,S$4)))-(FIND("ауд.",S$4,FIND($B922,S$4))+4))&amp;")"),"")</f>
        <v/>
      </c>
      <c r="E922" s="14" t="str">
        <f t="shared" si="941"/>
        <v/>
      </c>
      <c r="F922" s="14" t="str">
        <f t="shared" si="941"/>
        <v/>
      </c>
      <c r="G922" s="14" t="str">
        <f t="shared" si="941"/>
        <v/>
      </c>
      <c r="H922" s="14" t="str">
        <f t="shared" si="941"/>
        <v/>
      </c>
      <c r="I922" s="14" t="str">
        <f t="shared" si="941"/>
        <v/>
      </c>
      <c r="J922" s="14" t="str">
        <f t="shared" si="941"/>
        <v/>
      </c>
      <c r="K922" s="14" t="str">
        <f t="shared" si="941"/>
        <v/>
      </c>
      <c r="L922" s="14"/>
      <c r="O922" s="16"/>
      <c r="P922" s="16"/>
      <c r="R922" s="30"/>
      <c r="S922" s="30"/>
      <c r="T922" s="30"/>
      <c r="U922" s="30"/>
      <c r="V922" s="30"/>
      <c r="W922" s="30"/>
      <c r="X922" s="30"/>
      <c r="Y922" s="30"/>
      <c r="Z922" s="30"/>
      <c r="AA922" s="30"/>
      <c r="AB922" s="30"/>
      <c r="AD922" s="31" t="str">
        <f t="shared" si="938"/>
        <v/>
      </c>
      <c r="AE922" s="31" t="str">
        <f t="shared" si="938"/>
        <v/>
      </c>
      <c r="AF922" s="31" t="str">
        <f t="shared" si="938"/>
        <v/>
      </c>
      <c r="AG922" s="31" t="str">
        <f t="shared" si="938"/>
        <v/>
      </c>
      <c r="AH922" s="31" t="str">
        <f t="shared" si="938"/>
        <v/>
      </c>
      <c r="AI922" s="31" t="str">
        <f t="shared" si="938"/>
        <v/>
      </c>
      <c r="AJ922" s="31" t="str">
        <f t="shared" si="938"/>
        <v/>
      </c>
      <c r="AK922" s="31" t="e">
        <f>IF(#REF!=" ","",IF(#REF!="","",CONCATENATE($C922," ",#REF!," ",MID(#REF!,6,3))))</f>
        <v>#REF!</v>
      </c>
      <c r="AL922" s="31" t="str">
        <f t="shared" si="939"/>
        <v/>
      </c>
      <c r="AM922" s="31" t="str">
        <f t="shared" si="939"/>
        <v/>
      </c>
      <c r="AN922" s="32" t="e">
        <f t="shared" si="936"/>
        <v>#VALUE!</v>
      </c>
      <c r="AO922" s="32" t="str">
        <f t="shared" si="928"/>
        <v/>
      </c>
      <c r="AP922" s="32" t="str">
        <f t="shared" si="928"/>
        <v/>
      </c>
      <c r="AQ922" s="32" t="str">
        <f t="shared" si="928"/>
        <v/>
      </c>
      <c r="AR922" s="32" t="str">
        <f t="shared" si="928"/>
        <v/>
      </c>
      <c r="AS922" s="32" t="str">
        <f t="shared" si="928"/>
        <v/>
      </c>
      <c r="AT922" s="32" t="str">
        <f t="shared" si="928"/>
        <v/>
      </c>
      <c r="AU922" s="32" t="str">
        <f t="shared" si="928"/>
        <v/>
      </c>
      <c r="AV922" s="32" t="e">
        <f t="shared" si="928"/>
        <v>#REF!</v>
      </c>
      <c r="AW922" s="32" t="str">
        <f t="shared" si="928"/>
        <v/>
      </c>
      <c r="AX922" s="32" t="str">
        <f t="shared" si="928"/>
        <v/>
      </c>
      <c r="AZ922" s="17" t="str">
        <f t="shared" si="929"/>
        <v/>
      </c>
      <c r="BA922" s="17" t="str">
        <f t="shared" si="929"/>
        <v/>
      </c>
      <c r="BB922" s="17" t="str">
        <f t="shared" si="929"/>
        <v/>
      </c>
      <c r="BC922" s="17" t="str">
        <f t="shared" si="929"/>
        <v/>
      </c>
      <c r="BD922" s="17" t="str">
        <f t="shared" si="929"/>
        <v/>
      </c>
      <c r="BE922" s="17" t="str">
        <f t="shared" si="929"/>
        <v/>
      </c>
      <c r="BF922" s="17" t="str">
        <f t="shared" si="929"/>
        <v/>
      </c>
      <c r="BG922" s="17" t="e">
        <f t="shared" si="929"/>
        <v>#REF!</v>
      </c>
      <c r="BH922" s="17" t="str">
        <f t="shared" si="929"/>
        <v/>
      </c>
      <c r="BI922" s="17" t="str">
        <f t="shared" si="929"/>
        <v/>
      </c>
    </row>
    <row r="923" spans="1:61" s="13" customFormat="1" ht="23.25" customHeight="1" x14ac:dyDescent="0.2">
      <c r="A923" s="1">
        <f ca="1">IF(COUNTIF($D923:$L923," ")=10,"",IF(VLOOKUP(MAX($A$1:A922),$A$1:C922,3,FALSE)=0,"",MAX($A$1:A922)+1))</f>
        <v>916</v>
      </c>
      <c r="B923" s="13" t="str">
        <f>$B919</f>
        <v/>
      </c>
      <c r="C923" s="2" t="str">
        <f>IF($B923="","",$R$5)</f>
        <v/>
      </c>
      <c r="D923" s="23" t="str">
        <f t="shared" ref="D923:K923" si="942">IF($B923&gt;"",IF(ISERROR(SEARCH($B923,S$5))," ",MID(S$5,FIND("%курс ",S$5,FIND($B923,S$5))+6,3)&amp;"
("&amp;MID(S$5,FIND("ауд.",S$5,FIND($B923,S$5))+4,FIND("№",S$5,FIND("ауд.",S$5,FIND($B923,S$5)))-(FIND("ауд.",S$5,FIND($B923,S$5))+4))&amp;")"),"")</f>
        <v/>
      </c>
      <c r="E923" s="23" t="str">
        <f t="shared" si="942"/>
        <v/>
      </c>
      <c r="F923" s="23" t="str">
        <f t="shared" si="942"/>
        <v/>
      </c>
      <c r="G923" s="23" t="str">
        <f t="shared" si="942"/>
        <v/>
      </c>
      <c r="H923" s="23" t="str">
        <f t="shared" si="942"/>
        <v/>
      </c>
      <c r="I923" s="23" t="str">
        <f t="shared" si="942"/>
        <v/>
      </c>
      <c r="J923" s="23" t="str">
        <f t="shared" si="942"/>
        <v/>
      </c>
      <c r="K923" s="23" t="str">
        <f t="shared" si="942"/>
        <v/>
      </c>
      <c r="L923" s="23"/>
      <c r="O923" s="16"/>
      <c r="P923" s="16"/>
      <c r="R923" s="30"/>
      <c r="S923" s="30"/>
      <c r="T923" s="30"/>
      <c r="U923" s="30"/>
      <c r="V923" s="30"/>
      <c r="W923" s="30"/>
      <c r="X923" s="30"/>
      <c r="Y923" s="30"/>
      <c r="Z923" s="30"/>
      <c r="AA923" s="30"/>
      <c r="AB923" s="30"/>
      <c r="AD923" s="31" t="str">
        <f t="shared" si="938"/>
        <v/>
      </c>
      <c r="AE923" s="31" t="str">
        <f t="shared" si="938"/>
        <v/>
      </c>
      <c r="AF923" s="31" t="str">
        <f t="shared" si="938"/>
        <v/>
      </c>
      <c r="AG923" s="31" t="str">
        <f t="shared" si="938"/>
        <v/>
      </c>
      <c r="AH923" s="31" t="str">
        <f t="shared" si="938"/>
        <v/>
      </c>
      <c r="AI923" s="31" t="str">
        <f t="shared" si="938"/>
        <v/>
      </c>
      <c r="AJ923" s="31" t="str">
        <f t="shared" si="938"/>
        <v/>
      </c>
      <c r="AK923" s="31" t="e">
        <f>IF(#REF!=" ","",IF(#REF!="","",CONCATENATE($C923," ",#REF!," ",MID(#REF!,6,3))))</f>
        <v>#REF!</v>
      </c>
      <c r="AL923" s="31" t="str">
        <f t="shared" si="939"/>
        <v/>
      </c>
      <c r="AM923" s="31" t="str">
        <f t="shared" si="939"/>
        <v/>
      </c>
      <c r="AN923" s="32" t="e">
        <f t="shared" si="936"/>
        <v>#VALUE!</v>
      </c>
      <c r="AO923" s="32" t="str">
        <f t="shared" si="928"/>
        <v/>
      </c>
      <c r="AP923" s="32" t="str">
        <f t="shared" si="928"/>
        <v/>
      </c>
      <c r="AQ923" s="32" t="str">
        <f t="shared" si="928"/>
        <v/>
      </c>
      <c r="AR923" s="32" t="str">
        <f t="shared" si="928"/>
        <v/>
      </c>
      <c r="AS923" s="32" t="str">
        <f t="shared" si="928"/>
        <v/>
      </c>
      <c r="AT923" s="32" t="str">
        <f t="shared" si="928"/>
        <v/>
      </c>
      <c r="AU923" s="32" t="str">
        <f t="shared" si="928"/>
        <v/>
      </c>
      <c r="AV923" s="32" t="e">
        <f t="shared" si="928"/>
        <v>#REF!</v>
      </c>
      <c r="AW923" s="32" t="str">
        <f t="shared" si="928"/>
        <v/>
      </c>
      <c r="AX923" s="32" t="str">
        <f t="shared" si="928"/>
        <v/>
      </c>
      <c r="AZ923" s="17" t="str">
        <f t="shared" si="929"/>
        <v/>
      </c>
      <c r="BA923" s="17" t="str">
        <f t="shared" si="929"/>
        <v/>
      </c>
      <c r="BB923" s="17" t="str">
        <f t="shared" si="929"/>
        <v/>
      </c>
      <c r="BC923" s="17" t="str">
        <f t="shared" si="929"/>
        <v/>
      </c>
      <c r="BD923" s="17" t="str">
        <f t="shared" si="929"/>
        <v/>
      </c>
      <c r="BE923" s="17" t="str">
        <f t="shared" si="929"/>
        <v/>
      </c>
      <c r="BF923" s="17" t="str">
        <f t="shared" si="929"/>
        <v/>
      </c>
      <c r="BG923" s="17" t="e">
        <f t="shared" si="929"/>
        <v>#REF!</v>
      </c>
      <c r="BH923" s="17" t="str">
        <f t="shared" si="929"/>
        <v/>
      </c>
      <c r="BI923" s="17" t="str">
        <f t="shared" si="929"/>
        <v/>
      </c>
    </row>
    <row r="924" spans="1:61" s="13" customFormat="1" ht="23.25" customHeight="1" x14ac:dyDescent="0.2">
      <c r="A924" s="1">
        <f ca="1">IF(COUNTIF($D924:$L924," ")=10,"",IF(VLOOKUP(MAX($A$1:A923),$A$1:C923,3,FALSE)=0,"",MAX($A$1:A923)+1))</f>
        <v>917</v>
      </c>
      <c r="B924" s="13" t="str">
        <f>$B919</f>
        <v/>
      </c>
      <c r="C924" s="2" t="str">
        <f>IF($B924="","",$R$6)</f>
        <v/>
      </c>
      <c r="D924" s="23" t="str">
        <f t="shared" ref="D924:K924" si="943">IF($B924&gt;"",IF(ISERROR(SEARCH($B924,S$6))," ",MID(S$6,FIND("%курс ",S$6,FIND($B924,S$6))+6,3)&amp;"
("&amp;MID(S$6,FIND("ауд.",S$6,FIND($B924,S$6))+4,FIND("№",S$6,FIND("ауд.",S$6,FIND($B924,S$6)))-(FIND("ауд.",S$6,FIND($B924,S$6))+4))&amp;")"),"")</f>
        <v/>
      </c>
      <c r="E924" s="23" t="str">
        <f t="shared" si="943"/>
        <v/>
      </c>
      <c r="F924" s="23" t="str">
        <f t="shared" si="943"/>
        <v/>
      </c>
      <c r="G924" s="23" t="str">
        <f t="shared" si="943"/>
        <v/>
      </c>
      <c r="H924" s="23" t="str">
        <f t="shared" si="943"/>
        <v/>
      </c>
      <c r="I924" s="23" t="str">
        <f t="shared" si="943"/>
        <v/>
      </c>
      <c r="J924" s="23" t="str">
        <f t="shared" si="943"/>
        <v/>
      </c>
      <c r="K924" s="23" t="str">
        <f t="shared" si="943"/>
        <v/>
      </c>
      <c r="L924" s="23"/>
      <c r="O924" s="16"/>
      <c r="P924" s="16"/>
      <c r="R924" s="30"/>
      <c r="S924" s="30"/>
      <c r="T924" s="30"/>
      <c r="U924" s="30"/>
      <c r="V924" s="30"/>
      <c r="W924" s="30"/>
      <c r="X924" s="30"/>
      <c r="Y924" s="30"/>
      <c r="Z924" s="30"/>
      <c r="AA924" s="30"/>
      <c r="AB924" s="30"/>
      <c r="AD924" s="31" t="str">
        <f t="shared" si="938"/>
        <v/>
      </c>
      <c r="AE924" s="31" t="str">
        <f t="shared" si="938"/>
        <v/>
      </c>
      <c r="AF924" s="31" t="str">
        <f t="shared" si="938"/>
        <v/>
      </c>
      <c r="AG924" s="31" t="str">
        <f t="shared" si="938"/>
        <v/>
      </c>
      <c r="AH924" s="31" t="str">
        <f t="shared" si="938"/>
        <v/>
      </c>
      <c r="AI924" s="31" t="str">
        <f t="shared" si="938"/>
        <v/>
      </c>
      <c r="AJ924" s="31" t="str">
        <f t="shared" si="938"/>
        <v/>
      </c>
      <c r="AK924" s="31" t="e">
        <f>IF(#REF!=" ","",IF(#REF!="","",CONCATENATE($C924," ",#REF!," ",MID(#REF!,6,3))))</f>
        <v>#REF!</v>
      </c>
      <c r="AL924" s="31" t="str">
        <f t="shared" si="939"/>
        <v/>
      </c>
      <c r="AM924" s="31" t="str">
        <f t="shared" si="939"/>
        <v/>
      </c>
      <c r="AN924" s="32" t="e">
        <f t="shared" si="936"/>
        <v>#VALUE!</v>
      </c>
      <c r="AO924" s="32" t="str">
        <f t="shared" si="928"/>
        <v/>
      </c>
      <c r="AP924" s="32" t="str">
        <f t="shared" si="928"/>
        <v/>
      </c>
      <c r="AQ924" s="32" t="str">
        <f t="shared" si="928"/>
        <v/>
      </c>
      <c r="AR924" s="32" t="str">
        <f t="shared" si="928"/>
        <v/>
      </c>
      <c r="AS924" s="32" t="str">
        <f t="shared" si="928"/>
        <v/>
      </c>
      <c r="AT924" s="32" t="str">
        <f t="shared" si="928"/>
        <v/>
      </c>
      <c r="AU924" s="32" t="str">
        <f t="shared" si="928"/>
        <v/>
      </c>
      <c r="AV924" s="32" t="e">
        <f t="shared" si="928"/>
        <v>#REF!</v>
      </c>
      <c r="AW924" s="32" t="str">
        <f t="shared" si="928"/>
        <v/>
      </c>
      <c r="AX924" s="32" t="str">
        <f t="shared" si="928"/>
        <v/>
      </c>
      <c r="AZ924" s="17" t="str">
        <f t="shared" si="929"/>
        <v/>
      </c>
      <c r="BA924" s="17" t="str">
        <f t="shared" si="929"/>
        <v/>
      </c>
      <c r="BB924" s="17" t="str">
        <f t="shared" si="929"/>
        <v/>
      </c>
      <c r="BC924" s="17" t="str">
        <f t="shared" si="929"/>
        <v/>
      </c>
      <c r="BD924" s="17" t="str">
        <f t="shared" si="929"/>
        <v/>
      </c>
      <c r="BE924" s="17" t="str">
        <f t="shared" si="929"/>
        <v/>
      </c>
      <c r="BF924" s="17" t="str">
        <f t="shared" si="929"/>
        <v/>
      </c>
      <c r="BG924" s="17" t="e">
        <f t="shared" si="929"/>
        <v>#REF!</v>
      </c>
      <c r="BH924" s="17" t="str">
        <f t="shared" si="929"/>
        <v/>
      </c>
      <c r="BI924" s="17" t="str">
        <f t="shared" si="929"/>
        <v/>
      </c>
    </row>
    <row r="925" spans="1:61" s="13" customFormat="1" ht="23.25" customHeight="1" x14ac:dyDescent="0.2">
      <c r="A925" s="1">
        <f ca="1">IF(COUNTIF($D925:$L925," ")=10,"",IF(VLOOKUP(MAX($A$1:A924),$A$1:C924,3,FALSE)=0,"",MAX($A$1:A924)+1))</f>
        <v>918</v>
      </c>
      <c r="B925" s="13" t="str">
        <f>$B919</f>
        <v/>
      </c>
      <c r="C925" s="2" t="str">
        <f>IF($B925="","",$R$7)</f>
        <v/>
      </c>
      <c r="D925" s="23" t="str">
        <f t="shared" ref="D925:K925" si="944">IF($B925&gt;"",IF(ISERROR(SEARCH($B925,S$7))," ",MID(S$7,FIND("%курс ",S$7,FIND($B925,S$7))+6,3)&amp;"
("&amp;MID(S$7,FIND("ауд.",S$7,FIND($B925,S$7))+4,FIND("№",S$7,FIND("ауд.",S$7,FIND($B925,S$7)))-(FIND("ауд.",S$7,FIND($B925,S$7))+4))&amp;")"),"")</f>
        <v/>
      </c>
      <c r="E925" s="23" t="str">
        <f t="shared" si="944"/>
        <v/>
      </c>
      <c r="F925" s="23" t="str">
        <f t="shared" si="944"/>
        <v/>
      </c>
      <c r="G925" s="23" t="str">
        <f t="shared" si="944"/>
        <v/>
      </c>
      <c r="H925" s="23" t="str">
        <f t="shared" si="944"/>
        <v/>
      </c>
      <c r="I925" s="23" t="str">
        <f t="shared" si="944"/>
        <v/>
      </c>
      <c r="J925" s="23" t="str">
        <f t="shared" si="944"/>
        <v/>
      </c>
      <c r="K925" s="23" t="str">
        <f t="shared" si="944"/>
        <v/>
      </c>
      <c r="L925" s="23"/>
      <c r="O925" s="16"/>
      <c r="P925" s="16"/>
      <c r="R925" s="30"/>
      <c r="S925" s="30"/>
      <c r="T925" s="30"/>
      <c r="U925" s="30"/>
      <c r="V925" s="30"/>
      <c r="W925" s="30"/>
      <c r="X925" s="30"/>
      <c r="Y925" s="30"/>
      <c r="Z925" s="30"/>
      <c r="AA925" s="30"/>
      <c r="AB925" s="30"/>
      <c r="AD925" s="31" t="str">
        <f t="shared" si="938"/>
        <v/>
      </c>
      <c r="AE925" s="31" t="str">
        <f t="shared" si="938"/>
        <v/>
      </c>
      <c r="AF925" s="31" t="str">
        <f t="shared" si="938"/>
        <v/>
      </c>
      <c r="AG925" s="31" t="str">
        <f t="shared" si="938"/>
        <v/>
      </c>
      <c r="AH925" s="31" t="str">
        <f t="shared" si="938"/>
        <v/>
      </c>
      <c r="AI925" s="31" t="str">
        <f t="shared" si="938"/>
        <v/>
      </c>
      <c r="AJ925" s="31" t="str">
        <f t="shared" si="938"/>
        <v/>
      </c>
      <c r="AK925" s="31" t="e">
        <f>IF(#REF!=" ","",IF(#REF!="","",CONCATENATE($C925," ",#REF!," ",MID(#REF!,6,3))))</f>
        <v>#REF!</v>
      </c>
      <c r="AL925" s="31" t="str">
        <f t="shared" si="939"/>
        <v/>
      </c>
      <c r="AM925" s="31" t="str">
        <f t="shared" si="939"/>
        <v/>
      </c>
      <c r="AN925" s="32" t="e">
        <f t="shared" si="936"/>
        <v>#VALUE!</v>
      </c>
      <c r="AO925" s="32" t="str">
        <f t="shared" si="928"/>
        <v/>
      </c>
      <c r="AP925" s="32" t="str">
        <f t="shared" si="928"/>
        <v/>
      </c>
      <c r="AQ925" s="32" t="str">
        <f t="shared" si="928"/>
        <v/>
      </c>
      <c r="AR925" s="32" t="str">
        <f t="shared" si="928"/>
        <v/>
      </c>
      <c r="AS925" s="32" t="str">
        <f t="shared" si="928"/>
        <v/>
      </c>
      <c r="AT925" s="32" t="str">
        <f t="shared" si="928"/>
        <v/>
      </c>
      <c r="AU925" s="32" t="str">
        <f t="shared" si="928"/>
        <v/>
      </c>
      <c r="AV925" s="32" t="e">
        <f t="shared" si="928"/>
        <v>#REF!</v>
      </c>
      <c r="AW925" s="32" t="str">
        <f t="shared" si="928"/>
        <v/>
      </c>
      <c r="AX925" s="32" t="str">
        <f t="shared" si="928"/>
        <v/>
      </c>
      <c r="AZ925" s="17" t="str">
        <f t="shared" si="929"/>
        <v/>
      </c>
      <c r="BA925" s="17" t="str">
        <f t="shared" si="929"/>
        <v/>
      </c>
      <c r="BB925" s="17" t="str">
        <f t="shared" si="929"/>
        <v/>
      </c>
      <c r="BC925" s="17" t="str">
        <f t="shared" si="929"/>
        <v/>
      </c>
      <c r="BD925" s="17" t="str">
        <f t="shared" si="929"/>
        <v/>
      </c>
      <c r="BE925" s="17" t="str">
        <f t="shared" si="929"/>
        <v/>
      </c>
      <c r="BF925" s="17" t="str">
        <f t="shared" si="929"/>
        <v/>
      </c>
      <c r="BG925" s="17" t="e">
        <f t="shared" si="929"/>
        <v>#REF!</v>
      </c>
      <c r="BH925" s="17" t="str">
        <f t="shared" si="929"/>
        <v/>
      </c>
      <c r="BI925" s="17" t="str">
        <f t="shared" si="929"/>
        <v/>
      </c>
    </row>
    <row r="926" spans="1:61" s="13" customFormat="1" ht="23.25" customHeight="1" x14ac:dyDescent="0.2">
      <c r="A926" s="1">
        <f ca="1">IF(COUNTIF($D926:$L926," ")=10,"",IF(VLOOKUP(MAX($A$1:A925),$A$1:C925,3,FALSE)=0,"",MAX($A$1:A925)+1))</f>
        <v>919</v>
      </c>
      <c r="B926" s="13" t="str">
        <f>$B919</f>
        <v/>
      </c>
      <c r="C926" s="2" t="str">
        <f>IF($B926="","",$R$8)</f>
        <v/>
      </c>
      <c r="D926" s="23" t="str">
        <f t="shared" ref="D926:K926" si="945">IF($B926&gt;"",IF(ISERROR(SEARCH($B926,S$8))," ",MID(S$8,FIND("%курс ",S$8,FIND($B926,S$8))+6,3)&amp;"
("&amp;MID(S$8,FIND("ауд.",S$8,FIND($B926,S$8))+4,FIND("№",S$8,FIND("ауд.",S$8,FIND($B926,S$8)))-(FIND("ауд.",S$8,FIND($B926,S$8))+4))&amp;")"),"")</f>
        <v/>
      </c>
      <c r="E926" s="23" t="str">
        <f t="shared" si="945"/>
        <v/>
      </c>
      <c r="F926" s="23" t="str">
        <f t="shared" si="945"/>
        <v/>
      </c>
      <c r="G926" s="23" t="str">
        <f t="shared" si="945"/>
        <v/>
      </c>
      <c r="H926" s="23" t="str">
        <f t="shared" si="945"/>
        <v/>
      </c>
      <c r="I926" s="23" t="str">
        <f t="shared" si="945"/>
        <v/>
      </c>
      <c r="J926" s="23" t="str">
        <f t="shared" si="945"/>
        <v/>
      </c>
      <c r="K926" s="23" t="str">
        <f t="shared" si="945"/>
        <v/>
      </c>
      <c r="L926" s="23"/>
      <c r="O926" s="16"/>
      <c r="P926" s="16"/>
      <c r="R926" s="30"/>
      <c r="S926" s="30"/>
      <c r="T926" s="30"/>
      <c r="U926" s="30"/>
      <c r="V926" s="30"/>
      <c r="W926" s="30"/>
      <c r="X926" s="30"/>
      <c r="Y926" s="30"/>
      <c r="Z926" s="30"/>
      <c r="AA926" s="30"/>
      <c r="AB926" s="30"/>
      <c r="AD926" s="31" t="str">
        <f t="shared" si="938"/>
        <v/>
      </c>
      <c r="AE926" s="31" t="str">
        <f t="shared" si="938"/>
        <v/>
      </c>
      <c r="AF926" s="31" t="str">
        <f t="shared" si="938"/>
        <v/>
      </c>
      <c r="AG926" s="31" t="str">
        <f t="shared" si="938"/>
        <v/>
      </c>
      <c r="AH926" s="31" t="str">
        <f t="shared" si="938"/>
        <v/>
      </c>
      <c r="AI926" s="31" t="str">
        <f t="shared" si="938"/>
        <v/>
      </c>
      <c r="AJ926" s="31" t="str">
        <f t="shared" si="938"/>
        <v/>
      </c>
      <c r="AK926" s="31" t="e">
        <f>IF(#REF!=" ","",IF(#REF!="","",CONCATENATE($C926," ",#REF!," ",MID(#REF!,6,3))))</f>
        <v>#REF!</v>
      </c>
      <c r="AL926" s="31" t="str">
        <f t="shared" si="939"/>
        <v/>
      </c>
      <c r="AM926" s="31" t="str">
        <f t="shared" si="939"/>
        <v/>
      </c>
      <c r="AN926" s="32" t="e">
        <f t="shared" si="936"/>
        <v>#VALUE!</v>
      </c>
      <c r="AO926" s="32" t="str">
        <f t="shared" si="928"/>
        <v/>
      </c>
      <c r="AP926" s="32" t="str">
        <f t="shared" si="928"/>
        <v/>
      </c>
      <c r="AQ926" s="32" t="str">
        <f t="shared" si="928"/>
        <v/>
      </c>
      <c r="AR926" s="32" t="str">
        <f t="shared" si="928"/>
        <v/>
      </c>
      <c r="AS926" s="32" t="str">
        <f t="shared" si="928"/>
        <v/>
      </c>
      <c r="AT926" s="32" t="str">
        <f t="shared" si="928"/>
        <v/>
      </c>
      <c r="AU926" s="32" t="str">
        <f t="shared" si="928"/>
        <v/>
      </c>
      <c r="AV926" s="32" t="e">
        <f t="shared" si="928"/>
        <v>#REF!</v>
      </c>
      <c r="AW926" s="32" t="str">
        <f t="shared" si="928"/>
        <v/>
      </c>
      <c r="AX926" s="32" t="str">
        <f t="shared" si="928"/>
        <v/>
      </c>
      <c r="AZ926" s="17" t="str">
        <f t="shared" si="929"/>
        <v/>
      </c>
      <c r="BA926" s="17" t="str">
        <f t="shared" si="929"/>
        <v/>
      </c>
      <c r="BB926" s="17" t="str">
        <f t="shared" si="929"/>
        <v/>
      </c>
      <c r="BC926" s="17" t="str">
        <f t="shared" si="929"/>
        <v/>
      </c>
      <c r="BD926" s="17" t="str">
        <f t="shared" si="929"/>
        <v/>
      </c>
      <c r="BE926" s="17" t="str">
        <f t="shared" si="929"/>
        <v/>
      </c>
      <c r="BF926" s="17" t="str">
        <f t="shared" si="929"/>
        <v/>
      </c>
      <c r="BG926" s="17" t="e">
        <f t="shared" si="929"/>
        <v>#REF!</v>
      </c>
      <c r="BH926" s="17" t="str">
        <f t="shared" si="929"/>
        <v/>
      </c>
      <c r="BI926" s="17" t="str">
        <f t="shared" si="929"/>
        <v/>
      </c>
    </row>
    <row r="927" spans="1:61" s="13" customFormat="1" ht="23.25" customHeight="1" x14ac:dyDescent="0.2">
      <c r="C927" s="2" t="str">
        <f>IF($B927="","",$R$7)</f>
        <v/>
      </c>
      <c r="D927" s="23" t="str">
        <f t="shared" ref="D927:K927" si="946">IF($B927&gt;"",IF(ISERROR(SEARCH($B927,S$7))," ",MID(S$7,FIND("%курс ",S$7,FIND($B927,S$7))+6,3)&amp;"
("&amp;MID(S$7,FIND("ауд.",S$7,FIND($B927,S$7))+4,FIND("№",S$7,FIND("ауд.",S$7,FIND($B927,S$7)))-(FIND("ауд.",S$7,FIND($B927,S$7))+4))&amp;")"),"")</f>
        <v/>
      </c>
      <c r="E927" s="23" t="str">
        <f t="shared" si="946"/>
        <v/>
      </c>
      <c r="F927" s="23" t="str">
        <f t="shared" si="946"/>
        <v/>
      </c>
      <c r="G927" s="23" t="str">
        <f t="shared" si="946"/>
        <v/>
      </c>
      <c r="H927" s="23" t="str">
        <f t="shared" si="946"/>
        <v/>
      </c>
      <c r="I927" s="23" t="str">
        <f t="shared" si="946"/>
        <v/>
      </c>
      <c r="J927" s="23" t="str">
        <f t="shared" si="946"/>
        <v/>
      </c>
      <c r="K927" s="23" t="str">
        <f t="shared" si="946"/>
        <v/>
      </c>
      <c r="L927" s="23"/>
      <c r="O927" s="16"/>
      <c r="P927" s="16"/>
      <c r="R927" s="30"/>
      <c r="S927" s="30"/>
      <c r="T927" s="30"/>
      <c r="U927" s="30"/>
      <c r="V927" s="30"/>
      <c r="W927" s="30"/>
      <c r="X927" s="30"/>
      <c r="Y927" s="30"/>
      <c r="Z927" s="30"/>
      <c r="AA927" s="30"/>
      <c r="AB927" s="30"/>
      <c r="AD927" s="37"/>
      <c r="AE927" s="37"/>
      <c r="AF927" s="37"/>
      <c r="AG927" s="37"/>
      <c r="AH927" s="37"/>
      <c r="AI927" s="37"/>
      <c r="AJ927" s="37"/>
      <c r="AK927" s="37"/>
      <c r="AL927" s="37"/>
      <c r="AM927" s="37"/>
      <c r="AN927" s="37"/>
      <c r="AO927" s="32" t="str">
        <f t="shared" si="928"/>
        <v/>
      </c>
      <c r="AP927" s="32" t="str">
        <f t="shared" si="928"/>
        <v/>
      </c>
      <c r="AQ927" s="32" t="str">
        <f t="shared" si="928"/>
        <v/>
      </c>
      <c r="AR927" s="32" t="str">
        <f t="shared" si="928"/>
        <v/>
      </c>
      <c r="AS927" s="32" t="str">
        <f t="shared" si="928"/>
        <v/>
      </c>
      <c r="AT927" s="32" t="str">
        <f t="shared" si="928"/>
        <v/>
      </c>
      <c r="AU927" s="32" t="str">
        <f t="shared" si="928"/>
        <v/>
      </c>
      <c r="AV927" s="32" t="str">
        <f t="shared" si="928"/>
        <v/>
      </c>
      <c r="AW927" s="32" t="str">
        <f t="shared" si="928"/>
        <v/>
      </c>
      <c r="AX927" s="32" t="str">
        <f t="shared" si="928"/>
        <v/>
      </c>
      <c r="AZ927" s="17" t="str">
        <f t="shared" si="929"/>
        <v/>
      </c>
      <c r="BA927" s="17" t="str">
        <f t="shared" si="929"/>
        <v/>
      </c>
      <c r="BB927" s="17" t="str">
        <f t="shared" si="929"/>
        <v/>
      </c>
      <c r="BC927" s="17" t="str">
        <f t="shared" si="929"/>
        <v/>
      </c>
      <c r="BD927" s="17" t="str">
        <f t="shared" si="929"/>
        <v/>
      </c>
      <c r="BE927" s="17" t="str">
        <f t="shared" si="929"/>
        <v/>
      </c>
      <c r="BF927" s="17" t="str">
        <f t="shared" si="929"/>
        <v/>
      </c>
      <c r="BG927" s="17" t="str">
        <f t="shared" si="929"/>
        <v/>
      </c>
      <c r="BH927" s="17" t="str">
        <f t="shared" si="929"/>
        <v/>
      </c>
      <c r="BI927" s="17" t="str">
        <f t="shared" si="929"/>
        <v/>
      </c>
    </row>
    <row r="928" spans="1:61" s="13" customFormat="1" ht="23.25" customHeight="1" x14ac:dyDescent="0.2">
      <c r="A928" s="1">
        <f ca="1">IF(COUNTIF($D929:$L935," ")=70,"",MAX($A$1:A927)+1)</f>
        <v>920</v>
      </c>
      <c r="B928" s="2" t="str">
        <f>IF($C928="","",$C928)</f>
        <v/>
      </c>
      <c r="C928" s="3" t="str">
        <f>IF(ISERROR(VLOOKUP((ROW()-1)/9+1,'[1]Преподавательский состав'!$A$2:$B$181,2,FALSE)),"",VLOOKUP((ROW()-1)/9+1,'[1]Преподавательский состав'!$A$2:$B$181,2,FALSE))</f>
        <v/>
      </c>
      <c r="D928" s="3" t="str">
        <f>IF($C928="","",T(" 8.00"))</f>
        <v/>
      </c>
      <c r="E928" s="3" t="str">
        <f>IF($C928="","",T(" 9.40"))</f>
        <v/>
      </c>
      <c r="F928" s="3" t="str">
        <f>IF($C928="","",T("11.20"))</f>
        <v/>
      </c>
      <c r="G928" s="3" t="str">
        <f>IF($C928="","",T("13.00"))</f>
        <v/>
      </c>
      <c r="H928" s="3" t="str">
        <f>IF($C928="","",T("13.30"))</f>
        <v/>
      </c>
      <c r="I928" s="3" t="str">
        <f>IF($C928="","",T("15.10"))</f>
        <v/>
      </c>
      <c r="J928" s="3" t="str">
        <f>IF($C928="","",T("16.50"))</f>
        <v/>
      </c>
      <c r="K928" s="3" t="str">
        <f>IF($C928="","",T("16.50"))</f>
        <v/>
      </c>
      <c r="L928" s="3"/>
      <c r="O928" s="16"/>
      <c r="P928" s="16"/>
      <c r="R928" s="30"/>
      <c r="S928" s="30"/>
      <c r="T928" s="30"/>
      <c r="U928" s="30"/>
      <c r="V928" s="30"/>
      <c r="W928" s="30"/>
      <c r="X928" s="30"/>
      <c r="Y928" s="30"/>
      <c r="Z928" s="30"/>
      <c r="AA928" s="30"/>
      <c r="AB928" s="30"/>
      <c r="AD928" s="32"/>
      <c r="AE928" s="32"/>
      <c r="AF928" s="32"/>
      <c r="AG928" s="32"/>
      <c r="AH928" s="32"/>
      <c r="AI928" s="32"/>
      <c r="AJ928" s="32"/>
      <c r="AK928" s="32"/>
      <c r="AL928" s="32"/>
      <c r="AM928" s="32"/>
      <c r="AN928" s="32" t="str">
        <f t="shared" ref="AN928:AN935" si="947">IF(COUNTBLANK(AD928:AM928)=10,"",MID($B928,1,FIND(" ",$B928)-1))</f>
        <v/>
      </c>
      <c r="AO928" s="32" t="str">
        <f t="shared" si="928"/>
        <v/>
      </c>
      <c r="AP928" s="32" t="str">
        <f t="shared" si="928"/>
        <v/>
      </c>
      <c r="AQ928" s="32" t="str">
        <f t="shared" si="928"/>
        <v/>
      </c>
      <c r="AR928" s="32" t="str">
        <f t="shared" si="928"/>
        <v/>
      </c>
      <c r="AS928" s="32" t="str">
        <f t="shared" si="928"/>
        <v/>
      </c>
      <c r="AT928" s="32" t="str">
        <f t="shared" si="928"/>
        <v/>
      </c>
      <c r="AU928" s="32" t="str">
        <f t="shared" si="928"/>
        <v/>
      </c>
      <c r="AV928" s="32" t="str">
        <f t="shared" si="928"/>
        <v/>
      </c>
      <c r="AW928" s="32" t="str">
        <f t="shared" si="928"/>
        <v/>
      </c>
      <c r="AX928" s="32" t="str">
        <f t="shared" si="928"/>
        <v/>
      </c>
      <c r="AZ928" s="17" t="str">
        <f t="shared" si="929"/>
        <v/>
      </c>
      <c r="BA928" s="17" t="str">
        <f t="shared" si="929"/>
        <v/>
      </c>
      <c r="BB928" s="17" t="str">
        <f t="shared" si="929"/>
        <v/>
      </c>
      <c r="BC928" s="17" t="str">
        <f t="shared" si="929"/>
        <v/>
      </c>
      <c r="BD928" s="17" t="str">
        <f t="shared" si="929"/>
        <v/>
      </c>
      <c r="BE928" s="17" t="str">
        <f t="shared" si="929"/>
        <v/>
      </c>
      <c r="BF928" s="17" t="str">
        <f t="shared" si="929"/>
        <v/>
      </c>
      <c r="BG928" s="17" t="str">
        <f t="shared" si="929"/>
        <v/>
      </c>
      <c r="BH928" s="17" t="str">
        <f t="shared" si="929"/>
        <v/>
      </c>
      <c r="BI928" s="17" t="str">
        <f t="shared" si="929"/>
        <v/>
      </c>
    </row>
    <row r="929" spans="1:61" s="13" customFormat="1" ht="23.25" customHeight="1" x14ac:dyDescent="0.2">
      <c r="A929" s="1">
        <f ca="1">IF(COUNTIF($D929:$L929," ")=10,"",IF(VLOOKUP(MAX($A$1:A928),$A$1:C928,3,FALSE)=0,"",MAX($A$1:A928)+1))</f>
        <v>921</v>
      </c>
      <c r="B929" s="13" t="str">
        <f>$B928</f>
        <v/>
      </c>
      <c r="C929" s="2" t="str">
        <f>IF($B929="","",$R$2)</f>
        <v/>
      </c>
      <c r="D929" s="14" t="str">
        <f t="shared" ref="D929:K929" si="948">IF($B929&gt;"",IF(ISERROR(SEARCH($B929,S$2))," ",MID(S$2,FIND("%курс ",S$2,FIND($B929,S$2))+6,3)&amp;"
("&amp;MID(S$2,FIND("ауд.",S$2,FIND($B929,S$2))+4,FIND("№",S$2,FIND("ауд.",S$2,FIND($B929,S$2)))-(FIND("ауд.",S$2,FIND($B929,S$2))+4))&amp;")"),"")</f>
        <v/>
      </c>
      <c r="E929" s="14" t="str">
        <f t="shared" si="948"/>
        <v/>
      </c>
      <c r="F929" s="14" t="str">
        <f t="shared" si="948"/>
        <v/>
      </c>
      <c r="G929" s="14" t="str">
        <f t="shared" si="948"/>
        <v/>
      </c>
      <c r="H929" s="14" t="str">
        <f t="shared" si="948"/>
        <v/>
      </c>
      <c r="I929" s="14" t="str">
        <f t="shared" si="948"/>
        <v/>
      </c>
      <c r="J929" s="14" t="str">
        <f t="shared" si="948"/>
        <v/>
      </c>
      <c r="K929" s="14" t="str">
        <f t="shared" si="948"/>
        <v/>
      </c>
      <c r="L929" s="14"/>
      <c r="O929" s="16"/>
      <c r="P929" s="16"/>
      <c r="R929" s="30"/>
      <c r="S929" s="30"/>
      <c r="T929" s="30"/>
      <c r="U929" s="30"/>
      <c r="V929" s="30"/>
      <c r="W929" s="30"/>
      <c r="X929" s="30"/>
      <c r="Y929" s="30"/>
      <c r="Z929" s="30"/>
      <c r="AA929" s="30"/>
      <c r="AB929" s="30"/>
      <c r="AD929" s="31" t="str">
        <f t="shared" ref="AD929:AJ935" si="949">IF(D929=" ","",IF(D929="","",CONCATENATE($C929," ",D$1," ",MID(D929,6,3))))</f>
        <v/>
      </c>
      <c r="AE929" s="31" t="str">
        <f t="shared" si="949"/>
        <v/>
      </c>
      <c r="AF929" s="31" t="str">
        <f t="shared" si="949"/>
        <v/>
      </c>
      <c r="AG929" s="31" t="str">
        <f t="shared" si="949"/>
        <v/>
      </c>
      <c r="AH929" s="31" t="str">
        <f t="shared" si="949"/>
        <v/>
      </c>
      <c r="AI929" s="31" t="str">
        <f t="shared" si="949"/>
        <v/>
      </c>
      <c r="AJ929" s="31" t="str">
        <f t="shared" si="949"/>
        <v/>
      </c>
      <c r="AK929" s="31" t="e">
        <f>IF(#REF!=" ","",IF(#REF!="","",CONCATENATE($C929," ",#REF!," ",MID(#REF!,6,3))))</f>
        <v>#REF!</v>
      </c>
      <c r="AL929" s="31" t="str">
        <f t="shared" ref="AL929:AM935" si="950">IF(K929=" ","",IF(K929="","",CONCATENATE($C929," ",K$1," ",MID(K929,6,3))))</f>
        <v/>
      </c>
      <c r="AM929" s="31" t="str">
        <f t="shared" si="950"/>
        <v/>
      </c>
      <c r="AN929" s="32" t="e">
        <f t="shared" si="947"/>
        <v>#VALUE!</v>
      </c>
      <c r="AO929" s="32" t="str">
        <f t="shared" si="928"/>
        <v/>
      </c>
      <c r="AP929" s="32" t="str">
        <f t="shared" si="928"/>
        <v/>
      </c>
      <c r="AQ929" s="32" t="str">
        <f t="shared" si="928"/>
        <v/>
      </c>
      <c r="AR929" s="32" t="str">
        <f t="shared" si="928"/>
        <v/>
      </c>
      <c r="AS929" s="32" t="str">
        <f t="shared" si="928"/>
        <v/>
      </c>
      <c r="AT929" s="32" t="str">
        <f t="shared" si="928"/>
        <v/>
      </c>
      <c r="AU929" s="32" t="str">
        <f t="shared" si="928"/>
        <v/>
      </c>
      <c r="AV929" s="32" t="e">
        <f t="shared" si="928"/>
        <v>#REF!</v>
      </c>
      <c r="AW929" s="32" t="str">
        <f t="shared" si="928"/>
        <v/>
      </c>
      <c r="AX929" s="32" t="str">
        <f t="shared" si="928"/>
        <v/>
      </c>
      <c r="AZ929" s="17" t="str">
        <f t="shared" si="929"/>
        <v/>
      </c>
      <c r="BA929" s="17" t="str">
        <f t="shared" si="929"/>
        <v/>
      </c>
      <c r="BB929" s="17" t="str">
        <f t="shared" si="929"/>
        <v/>
      </c>
      <c r="BC929" s="17" t="str">
        <f t="shared" si="929"/>
        <v/>
      </c>
      <c r="BD929" s="17" t="str">
        <f t="shared" si="929"/>
        <v/>
      </c>
      <c r="BE929" s="17" t="str">
        <f t="shared" si="929"/>
        <v/>
      </c>
      <c r="BF929" s="17" t="str">
        <f t="shared" si="929"/>
        <v/>
      </c>
      <c r="BG929" s="17" t="e">
        <f t="shared" si="929"/>
        <v>#REF!</v>
      </c>
      <c r="BH929" s="17" t="str">
        <f t="shared" si="929"/>
        <v/>
      </c>
      <c r="BI929" s="17" t="str">
        <f t="shared" si="929"/>
        <v/>
      </c>
    </row>
    <row r="930" spans="1:61" s="13" customFormat="1" ht="23.25" customHeight="1" x14ac:dyDescent="0.2">
      <c r="A930" s="1">
        <f ca="1">IF(COUNTIF($D930:$L930," ")=10,"",IF(VLOOKUP(MAX($A$1:A929),$A$1:C929,3,FALSE)=0,"",MAX($A$1:A929)+1))</f>
        <v>922</v>
      </c>
      <c r="B930" s="13" t="str">
        <f>$B928</f>
        <v/>
      </c>
      <c r="C930" s="2" t="str">
        <f>IF($B930="","",$R$3)</f>
        <v/>
      </c>
      <c r="D930" s="14" t="str">
        <f t="shared" ref="D930:K930" si="951">IF($B930&gt;"",IF(ISERROR(SEARCH($B930,S$3))," ",MID(S$3,FIND("%курс ",S$3,FIND($B930,S$3))+6,3)&amp;"
("&amp;MID(S$3,FIND("ауд.",S$3,FIND($B930,S$3))+4,FIND("№",S$3,FIND("ауд.",S$3,FIND($B930,S$3)))-(FIND("ауд.",S$3,FIND($B930,S$3))+4))&amp;")"),"")</f>
        <v/>
      </c>
      <c r="E930" s="14" t="str">
        <f t="shared" si="951"/>
        <v/>
      </c>
      <c r="F930" s="14" t="str">
        <f t="shared" si="951"/>
        <v/>
      </c>
      <c r="G930" s="14" t="str">
        <f t="shared" si="951"/>
        <v/>
      </c>
      <c r="H930" s="14" t="str">
        <f t="shared" si="951"/>
        <v/>
      </c>
      <c r="I930" s="14" t="str">
        <f t="shared" si="951"/>
        <v/>
      </c>
      <c r="J930" s="14" t="str">
        <f t="shared" si="951"/>
        <v/>
      </c>
      <c r="K930" s="14" t="str">
        <f t="shared" si="951"/>
        <v/>
      </c>
      <c r="L930" s="14"/>
      <c r="O930" s="16"/>
      <c r="P930" s="16"/>
      <c r="R930" s="30"/>
      <c r="S930" s="30"/>
      <c r="T930" s="30"/>
      <c r="U930" s="30"/>
      <c r="V930" s="30"/>
      <c r="W930" s="30"/>
      <c r="X930" s="30"/>
      <c r="Y930" s="30"/>
      <c r="Z930" s="30"/>
      <c r="AA930" s="30"/>
      <c r="AB930" s="30"/>
      <c r="AD930" s="31" t="str">
        <f t="shared" si="949"/>
        <v/>
      </c>
      <c r="AE930" s="31" t="str">
        <f t="shared" si="949"/>
        <v/>
      </c>
      <c r="AF930" s="31" t="str">
        <f t="shared" si="949"/>
        <v/>
      </c>
      <c r="AG930" s="31" t="str">
        <f t="shared" si="949"/>
        <v/>
      </c>
      <c r="AH930" s="31" t="str">
        <f t="shared" si="949"/>
        <v/>
      </c>
      <c r="AI930" s="31" t="str">
        <f t="shared" si="949"/>
        <v/>
      </c>
      <c r="AJ930" s="31" t="str">
        <f t="shared" si="949"/>
        <v/>
      </c>
      <c r="AK930" s="31" t="e">
        <f>IF(#REF!=" ","",IF(#REF!="","",CONCATENATE($C930," ",#REF!," ",MID(#REF!,6,3))))</f>
        <v>#REF!</v>
      </c>
      <c r="AL930" s="31" t="str">
        <f t="shared" si="950"/>
        <v/>
      </c>
      <c r="AM930" s="31" t="str">
        <f t="shared" si="950"/>
        <v/>
      </c>
      <c r="AN930" s="32" t="e">
        <f t="shared" si="947"/>
        <v>#VALUE!</v>
      </c>
      <c r="AO930" s="32" t="str">
        <f t="shared" si="928"/>
        <v/>
      </c>
      <c r="AP930" s="32" t="str">
        <f t="shared" si="928"/>
        <v/>
      </c>
      <c r="AQ930" s="32" t="str">
        <f t="shared" si="928"/>
        <v/>
      </c>
      <c r="AR930" s="32" t="str">
        <f t="shared" si="928"/>
        <v/>
      </c>
      <c r="AS930" s="32" t="str">
        <f t="shared" si="928"/>
        <v/>
      </c>
      <c r="AT930" s="32" t="str">
        <f t="shared" si="928"/>
        <v/>
      </c>
      <c r="AU930" s="32" t="str">
        <f t="shared" si="928"/>
        <v/>
      </c>
      <c r="AV930" s="32" t="e">
        <f t="shared" si="928"/>
        <v>#REF!</v>
      </c>
      <c r="AW930" s="32" t="str">
        <f t="shared" si="928"/>
        <v/>
      </c>
      <c r="AX930" s="32" t="str">
        <f t="shared" si="928"/>
        <v/>
      </c>
      <c r="AZ930" s="17" t="str">
        <f t="shared" si="929"/>
        <v/>
      </c>
      <c r="BA930" s="17" t="str">
        <f t="shared" si="929"/>
        <v/>
      </c>
      <c r="BB930" s="17" t="str">
        <f t="shared" si="929"/>
        <v/>
      </c>
      <c r="BC930" s="17" t="str">
        <f t="shared" si="929"/>
        <v/>
      </c>
      <c r="BD930" s="17" t="str">
        <f t="shared" si="929"/>
        <v/>
      </c>
      <c r="BE930" s="17" t="str">
        <f t="shared" si="929"/>
        <v/>
      </c>
      <c r="BF930" s="17" t="str">
        <f t="shared" si="929"/>
        <v/>
      </c>
      <c r="BG930" s="17" t="e">
        <f t="shared" si="929"/>
        <v>#REF!</v>
      </c>
      <c r="BH930" s="17" t="str">
        <f t="shared" si="929"/>
        <v/>
      </c>
      <c r="BI930" s="17" t="str">
        <f t="shared" si="929"/>
        <v/>
      </c>
    </row>
    <row r="931" spans="1:61" s="13" customFormat="1" ht="23.25" customHeight="1" x14ac:dyDescent="0.2">
      <c r="A931" s="1">
        <f ca="1">IF(COUNTIF($D931:$L931," ")=10,"",IF(VLOOKUP(MAX($A$1:A930),$A$1:C930,3,FALSE)=0,"",MAX($A$1:A930)+1))</f>
        <v>923</v>
      </c>
      <c r="B931" s="13" t="str">
        <f>$B928</f>
        <v/>
      </c>
      <c r="C931" s="2" t="str">
        <f>IF($B931="","",$R$4)</f>
        <v/>
      </c>
      <c r="D931" s="14" t="str">
        <f t="shared" ref="D931:K931" si="952">IF($B931&gt;"",IF(ISERROR(SEARCH($B931,S$4))," ",MID(S$4,FIND("%курс ",S$4,FIND($B931,S$4))+6,3)&amp;"
("&amp;MID(S$4,FIND("ауд.",S$4,FIND($B931,S$4))+4,FIND("№",S$4,FIND("ауд.",S$4,FIND($B931,S$4)))-(FIND("ауд.",S$4,FIND($B931,S$4))+4))&amp;")"),"")</f>
        <v/>
      </c>
      <c r="E931" s="14" t="str">
        <f t="shared" si="952"/>
        <v/>
      </c>
      <c r="F931" s="14" t="str">
        <f t="shared" si="952"/>
        <v/>
      </c>
      <c r="G931" s="14" t="str">
        <f t="shared" si="952"/>
        <v/>
      </c>
      <c r="H931" s="14" t="str">
        <f t="shared" si="952"/>
        <v/>
      </c>
      <c r="I931" s="14" t="str">
        <f t="shared" si="952"/>
        <v/>
      </c>
      <c r="J931" s="14" t="str">
        <f t="shared" si="952"/>
        <v/>
      </c>
      <c r="K931" s="14" t="str">
        <f t="shared" si="952"/>
        <v/>
      </c>
      <c r="L931" s="14"/>
      <c r="O931" s="16"/>
      <c r="P931" s="16"/>
      <c r="R931" s="30"/>
      <c r="S931" s="30"/>
      <c r="T931" s="30"/>
      <c r="U931" s="30"/>
      <c r="V931" s="30"/>
      <c r="W931" s="30"/>
      <c r="X931" s="30"/>
      <c r="Y931" s="30"/>
      <c r="Z931" s="30"/>
      <c r="AA931" s="30"/>
      <c r="AB931" s="30"/>
      <c r="AD931" s="31" t="str">
        <f t="shared" si="949"/>
        <v/>
      </c>
      <c r="AE931" s="31" t="str">
        <f t="shared" si="949"/>
        <v/>
      </c>
      <c r="AF931" s="31" t="str">
        <f t="shared" si="949"/>
        <v/>
      </c>
      <c r="AG931" s="31" t="str">
        <f t="shared" si="949"/>
        <v/>
      </c>
      <c r="AH931" s="31" t="str">
        <f t="shared" si="949"/>
        <v/>
      </c>
      <c r="AI931" s="31" t="str">
        <f t="shared" si="949"/>
        <v/>
      </c>
      <c r="AJ931" s="31" t="str">
        <f t="shared" si="949"/>
        <v/>
      </c>
      <c r="AK931" s="31" t="e">
        <f>IF(#REF!=" ","",IF(#REF!="","",CONCATENATE($C931," ",#REF!," ",MID(#REF!,6,3))))</f>
        <v>#REF!</v>
      </c>
      <c r="AL931" s="31" t="str">
        <f t="shared" si="950"/>
        <v/>
      </c>
      <c r="AM931" s="31" t="str">
        <f t="shared" si="950"/>
        <v/>
      </c>
      <c r="AN931" s="32" t="e">
        <f t="shared" si="947"/>
        <v>#VALUE!</v>
      </c>
      <c r="AO931" s="32" t="str">
        <f t="shared" si="928"/>
        <v/>
      </c>
      <c r="AP931" s="32" t="str">
        <f t="shared" si="928"/>
        <v/>
      </c>
      <c r="AQ931" s="32" t="str">
        <f t="shared" si="928"/>
        <v/>
      </c>
      <c r="AR931" s="32" t="str">
        <f t="shared" si="928"/>
        <v/>
      </c>
      <c r="AS931" s="32" t="str">
        <f t="shared" si="928"/>
        <v/>
      </c>
      <c r="AT931" s="32" t="str">
        <f t="shared" si="928"/>
        <v/>
      </c>
      <c r="AU931" s="32" t="str">
        <f t="shared" si="928"/>
        <v/>
      </c>
      <c r="AV931" s="32" t="e">
        <f t="shared" si="928"/>
        <v>#REF!</v>
      </c>
      <c r="AW931" s="32" t="str">
        <f t="shared" si="928"/>
        <v/>
      </c>
      <c r="AX931" s="32" t="str">
        <f t="shared" si="928"/>
        <v/>
      </c>
      <c r="AZ931" s="17" t="str">
        <f t="shared" si="929"/>
        <v/>
      </c>
      <c r="BA931" s="17" t="str">
        <f t="shared" si="929"/>
        <v/>
      </c>
      <c r="BB931" s="17" t="str">
        <f t="shared" si="929"/>
        <v/>
      </c>
      <c r="BC931" s="17" t="str">
        <f t="shared" si="929"/>
        <v/>
      </c>
      <c r="BD931" s="17" t="str">
        <f t="shared" si="929"/>
        <v/>
      </c>
      <c r="BE931" s="17" t="str">
        <f t="shared" si="929"/>
        <v/>
      </c>
      <c r="BF931" s="17" t="str">
        <f t="shared" si="929"/>
        <v/>
      </c>
      <c r="BG931" s="17" t="e">
        <f t="shared" si="929"/>
        <v>#REF!</v>
      </c>
      <c r="BH931" s="17" t="str">
        <f t="shared" si="929"/>
        <v/>
      </c>
      <c r="BI931" s="17" t="str">
        <f t="shared" si="929"/>
        <v/>
      </c>
    </row>
    <row r="932" spans="1:61" s="13" customFormat="1" ht="23.25" customHeight="1" x14ac:dyDescent="0.2">
      <c r="A932" s="1">
        <f ca="1">IF(COUNTIF($D932:$L932," ")=10,"",IF(VLOOKUP(MAX($A$1:A931),$A$1:C931,3,FALSE)=0,"",MAX($A$1:A931)+1))</f>
        <v>924</v>
      </c>
      <c r="B932" s="13" t="str">
        <f>$B928</f>
        <v/>
      </c>
      <c r="C932" s="2" t="str">
        <f>IF($B932="","",$R$5)</f>
        <v/>
      </c>
      <c r="D932" s="23" t="str">
        <f t="shared" ref="D932:K932" si="953">IF($B932&gt;"",IF(ISERROR(SEARCH($B932,S$5))," ",MID(S$5,FIND("%курс ",S$5,FIND($B932,S$5))+6,3)&amp;"
("&amp;MID(S$5,FIND("ауд.",S$5,FIND($B932,S$5))+4,FIND("№",S$5,FIND("ауд.",S$5,FIND($B932,S$5)))-(FIND("ауд.",S$5,FIND($B932,S$5))+4))&amp;")"),"")</f>
        <v/>
      </c>
      <c r="E932" s="23" t="str">
        <f t="shared" si="953"/>
        <v/>
      </c>
      <c r="F932" s="23" t="str">
        <f t="shared" si="953"/>
        <v/>
      </c>
      <c r="G932" s="23" t="str">
        <f t="shared" si="953"/>
        <v/>
      </c>
      <c r="H932" s="23" t="str">
        <f t="shared" si="953"/>
        <v/>
      </c>
      <c r="I932" s="23" t="str">
        <f t="shared" si="953"/>
        <v/>
      </c>
      <c r="J932" s="23" t="str">
        <f t="shared" si="953"/>
        <v/>
      </c>
      <c r="K932" s="23" t="str">
        <f t="shared" si="953"/>
        <v/>
      </c>
      <c r="L932" s="23"/>
      <c r="O932" s="16"/>
      <c r="P932" s="16"/>
      <c r="R932" s="30"/>
      <c r="S932" s="30"/>
      <c r="T932" s="30"/>
      <c r="U932" s="30"/>
      <c r="V932" s="30"/>
      <c r="W932" s="30"/>
      <c r="X932" s="30"/>
      <c r="Y932" s="30"/>
      <c r="Z932" s="30"/>
      <c r="AA932" s="30"/>
      <c r="AB932" s="30"/>
      <c r="AD932" s="31" t="str">
        <f t="shared" si="949"/>
        <v/>
      </c>
      <c r="AE932" s="31" t="str">
        <f t="shared" si="949"/>
        <v/>
      </c>
      <c r="AF932" s="31" t="str">
        <f t="shared" si="949"/>
        <v/>
      </c>
      <c r="AG932" s="31" t="str">
        <f t="shared" si="949"/>
        <v/>
      </c>
      <c r="AH932" s="31" t="str">
        <f t="shared" si="949"/>
        <v/>
      </c>
      <c r="AI932" s="31" t="str">
        <f t="shared" si="949"/>
        <v/>
      </c>
      <c r="AJ932" s="31" t="str">
        <f t="shared" si="949"/>
        <v/>
      </c>
      <c r="AK932" s="31" t="e">
        <f>IF(#REF!=" ","",IF(#REF!="","",CONCATENATE($C932," ",#REF!," ",MID(#REF!,6,3))))</f>
        <v>#REF!</v>
      </c>
      <c r="AL932" s="31" t="str">
        <f t="shared" si="950"/>
        <v/>
      </c>
      <c r="AM932" s="31" t="str">
        <f t="shared" si="950"/>
        <v/>
      </c>
      <c r="AN932" s="32" t="e">
        <f t="shared" si="947"/>
        <v>#VALUE!</v>
      </c>
      <c r="AO932" s="32" t="str">
        <f t="shared" si="928"/>
        <v/>
      </c>
      <c r="AP932" s="32" t="str">
        <f t="shared" si="928"/>
        <v/>
      </c>
      <c r="AQ932" s="32" t="str">
        <f t="shared" si="928"/>
        <v/>
      </c>
      <c r="AR932" s="32" t="str">
        <f t="shared" si="928"/>
        <v/>
      </c>
      <c r="AS932" s="32" t="str">
        <f t="shared" si="928"/>
        <v/>
      </c>
      <c r="AT932" s="32" t="str">
        <f t="shared" si="928"/>
        <v/>
      </c>
      <c r="AU932" s="32" t="str">
        <f t="shared" si="928"/>
        <v/>
      </c>
      <c r="AV932" s="32" t="e">
        <f t="shared" si="928"/>
        <v>#REF!</v>
      </c>
      <c r="AW932" s="32" t="str">
        <f t="shared" si="928"/>
        <v/>
      </c>
      <c r="AX932" s="32" t="str">
        <f t="shared" si="928"/>
        <v/>
      </c>
      <c r="AZ932" s="17" t="str">
        <f t="shared" si="929"/>
        <v/>
      </c>
      <c r="BA932" s="17" t="str">
        <f t="shared" si="929"/>
        <v/>
      </c>
      <c r="BB932" s="17" t="str">
        <f t="shared" si="929"/>
        <v/>
      </c>
      <c r="BC932" s="17" t="str">
        <f t="shared" si="929"/>
        <v/>
      </c>
      <c r="BD932" s="17" t="str">
        <f t="shared" si="929"/>
        <v/>
      </c>
      <c r="BE932" s="17" t="str">
        <f t="shared" si="929"/>
        <v/>
      </c>
      <c r="BF932" s="17" t="str">
        <f t="shared" si="929"/>
        <v/>
      </c>
      <c r="BG932" s="17" t="e">
        <f t="shared" si="929"/>
        <v>#REF!</v>
      </c>
      <c r="BH932" s="17" t="str">
        <f t="shared" si="929"/>
        <v/>
      </c>
      <c r="BI932" s="17" t="str">
        <f t="shared" si="929"/>
        <v/>
      </c>
    </row>
    <row r="933" spans="1:61" s="13" customFormat="1" ht="23.25" customHeight="1" x14ac:dyDescent="0.2">
      <c r="A933" s="1">
        <f ca="1">IF(COUNTIF($D933:$L933," ")=10,"",IF(VLOOKUP(MAX($A$1:A932),$A$1:C932,3,FALSE)=0,"",MAX($A$1:A932)+1))</f>
        <v>925</v>
      </c>
      <c r="B933" s="13" t="str">
        <f>$B928</f>
        <v/>
      </c>
      <c r="C933" s="2" t="str">
        <f>IF($B933="","",$R$6)</f>
        <v/>
      </c>
      <c r="D933" s="23" t="str">
        <f t="shared" ref="D933:K933" si="954">IF($B933&gt;"",IF(ISERROR(SEARCH($B933,S$6))," ",MID(S$6,FIND("%курс ",S$6,FIND($B933,S$6))+6,3)&amp;"
("&amp;MID(S$6,FIND("ауд.",S$6,FIND($B933,S$6))+4,FIND("№",S$6,FIND("ауд.",S$6,FIND($B933,S$6)))-(FIND("ауд.",S$6,FIND($B933,S$6))+4))&amp;")"),"")</f>
        <v/>
      </c>
      <c r="E933" s="23" t="str">
        <f t="shared" si="954"/>
        <v/>
      </c>
      <c r="F933" s="23" t="str">
        <f t="shared" si="954"/>
        <v/>
      </c>
      <c r="G933" s="23" t="str">
        <f t="shared" si="954"/>
        <v/>
      </c>
      <c r="H933" s="23" t="str">
        <f t="shared" si="954"/>
        <v/>
      </c>
      <c r="I933" s="23" t="str">
        <f t="shared" si="954"/>
        <v/>
      </c>
      <c r="J933" s="23" t="str">
        <f t="shared" si="954"/>
        <v/>
      </c>
      <c r="K933" s="23" t="str">
        <f t="shared" si="954"/>
        <v/>
      </c>
      <c r="L933" s="23"/>
      <c r="O933" s="16"/>
      <c r="P933" s="16"/>
      <c r="R933" s="30"/>
      <c r="S933" s="30"/>
      <c r="T933" s="30"/>
      <c r="U933" s="30"/>
      <c r="V933" s="30"/>
      <c r="W933" s="30"/>
      <c r="X933" s="30"/>
      <c r="Y933" s="30"/>
      <c r="Z933" s="30"/>
      <c r="AA933" s="30"/>
      <c r="AB933" s="30"/>
      <c r="AD933" s="31" t="str">
        <f t="shared" si="949"/>
        <v/>
      </c>
      <c r="AE933" s="31" t="str">
        <f t="shared" si="949"/>
        <v/>
      </c>
      <c r="AF933" s="31" t="str">
        <f t="shared" si="949"/>
        <v/>
      </c>
      <c r="AG933" s="31" t="str">
        <f t="shared" si="949"/>
        <v/>
      </c>
      <c r="AH933" s="31" t="str">
        <f t="shared" si="949"/>
        <v/>
      </c>
      <c r="AI933" s="31" t="str">
        <f t="shared" si="949"/>
        <v/>
      </c>
      <c r="AJ933" s="31" t="str">
        <f t="shared" si="949"/>
        <v/>
      </c>
      <c r="AK933" s="31" t="e">
        <f>IF(#REF!=" ","",IF(#REF!="","",CONCATENATE($C933," ",#REF!," ",MID(#REF!,6,3))))</f>
        <v>#REF!</v>
      </c>
      <c r="AL933" s="31" t="str">
        <f t="shared" si="950"/>
        <v/>
      </c>
      <c r="AM933" s="31" t="str">
        <f t="shared" si="950"/>
        <v/>
      </c>
      <c r="AN933" s="32" t="e">
        <f t="shared" si="947"/>
        <v>#VALUE!</v>
      </c>
      <c r="AO933" s="32" t="str">
        <f t="shared" si="928"/>
        <v/>
      </c>
      <c r="AP933" s="32" t="str">
        <f t="shared" si="928"/>
        <v/>
      </c>
      <c r="AQ933" s="32" t="str">
        <f t="shared" si="928"/>
        <v/>
      </c>
      <c r="AR933" s="32" t="str">
        <f t="shared" si="928"/>
        <v/>
      </c>
      <c r="AS933" s="32" t="str">
        <f t="shared" si="928"/>
        <v/>
      </c>
      <c r="AT933" s="32" t="str">
        <f t="shared" si="928"/>
        <v/>
      </c>
      <c r="AU933" s="32" t="str">
        <f t="shared" si="928"/>
        <v/>
      </c>
      <c r="AV933" s="32" t="e">
        <f t="shared" si="928"/>
        <v>#REF!</v>
      </c>
      <c r="AW933" s="32" t="str">
        <f t="shared" si="928"/>
        <v/>
      </c>
      <c r="AX933" s="32" t="str">
        <f t="shared" si="928"/>
        <v/>
      </c>
      <c r="AZ933" s="17" t="str">
        <f t="shared" si="929"/>
        <v/>
      </c>
      <c r="BA933" s="17" t="str">
        <f t="shared" si="929"/>
        <v/>
      </c>
      <c r="BB933" s="17" t="str">
        <f t="shared" si="929"/>
        <v/>
      </c>
      <c r="BC933" s="17" t="str">
        <f t="shared" si="929"/>
        <v/>
      </c>
      <c r="BD933" s="17" t="str">
        <f t="shared" si="929"/>
        <v/>
      </c>
      <c r="BE933" s="17" t="str">
        <f t="shared" si="929"/>
        <v/>
      </c>
      <c r="BF933" s="17" t="str">
        <f t="shared" si="929"/>
        <v/>
      </c>
      <c r="BG933" s="17" t="e">
        <f t="shared" si="929"/>
        <v>#REF!</v>
      </c>
      <c r="BH933" s="17" t="str">
        <f t="shared" si="929"/>
        <v/>
      </c>
      <c r="BI933" s="17" t="str">
        <f t="shared" si="929"/>
        <v/>
      </c>
    </row>
    <row r="934" spans="1:61" s="13" customFormat="1" ht="23.25" customHeight="1" x14ac:dyDescent="0.2">
      <c r="A934" s="1">
        <f ca="1">IF(COUNTIF($D934:$L934," ")=10,"",IF(VLOOKUP(MAX($A$1:A933),$A$1:C933,3,FALSE)=0,"",MAX($A$1:A933)+1))</f>
        <v>926</v>
      </c>
      <c r="B934" s="13" t="str">
        <f>$B928</f>
        <v/>
      </c>
      <c r="C934" s="2" t="str">
        <f>IF($B934="","",$R$7)</f>
        <v/>
      </c>
      <c r="D934" s="23" t="str">
        <f t="shared" ref="D934:K934" si="955">IF($B934&gt;"",IF(ISERROR(SEARCH($B934,S$7))," ",MID(S$7,FIND("%курс ",S$7,FIND($B934,S$7))+6,3)&amp;"
("&amp;MID(S$7,FIND("ауд.",S$7,FIND($B934,S$7))+4,FIND("№",S$7,FIND("ауд.",S$7,FIND($B934,S$7)))-(FIND("ауд.",S$7,FIND($B934,S$7))+4))&amp;")"),"")</f>
        <v/>
      </c>
      <c r="E934" s="23" t="str">
        <f t="shared" si="955"/>
        <v/>
      </c>
      <c r="F934" s="23" t="str">
        <f t="shared" si="955"/>
        <v/>
      </c>
      <c r="G934" s="23" t="str">
        <f t="shared" si="955"/>
        <v/>
      </c>
      <c r="H934" s="23" t="str">
        <f t="shared" si="955"/>
        <v/>
      </c>
      <c r="I934" s="23" t="str">
        <f t="shared" si="955"/>
        <v/>
      </c>
      <c r="J934" s="23" t="str">
        <f t="shared" si="955"/>
        <v/>
      </c>
      <c r="K934" s="23" t="str">
        <f t="shared" si="955"/>
        <v/>
      </c>
      <c r="L934" s="23"/>
      <c r="O934" s="16"/>
      <c r="P934" s="16"/>
      <c r="R934" s="30"/>
      <c r="S934" s="30"/>
      <c r="T934" s="30"/>
      <c r="U934" s="30"/>
      <c r="V934" s="30"/>
      <c r="W934" s="30"/>
      <c r="X934" s="30"/>
      <c r="Y934" s="30"/>
      <c r="Z934" s="30"/>
      <c r="AA934" s="30"/>
      <c r="AB934" s="30"/>
      <c r="AD934" s="31" t="str">
        <f t="shared" si="949"/>
        <v/>
      </c>
      <c r="AE934" s="31" t="str">
        <f t="shared" si="949"/>
        <v/>
      </c>
      <c r="AF934" s="31" t="str">
        <f t="shared" si="949"/>
        <v/>
      </c>
      <c r="AG934" s="31" t="str">
        <f t="shared" si="949"/>
        <v/>
      </c>
      <c r="AH934" s="31" t="str">
        <f t="shared" si="949"/>
        <v/>
      </c>
      <c r="AI934" s="31" t="str">
        <f t="shared" si="949"/>
        <v/>
      </c>
      <c r="AJ934" s="31" t="str">
        <f t="shared" si="949"/>
        <v/>
      </c>
      <c r="AK934" s="31" t="e">
        <f>IF(#REF!=" ","",IF(#REF!="","",CONCATENATE($C934," ",#REF!," ",MID(#REF!,6,3))))</f>
        <v>#REF!</v>
      </c>
      <c r="AL934" s="31" t="str">
        <f t="shared" si="950"/>
        <v/>
      </c>
      <c r="AM934" s="31" t="str">
        <f t="shared" si="950"/>
        <v/>
      </c>
      <c r="AN934" s="32" t="e">
        <f t="shared" si="947"/>
        <v>#VALUE!</v>
      </c>
      <c r="AO934" s="32" t="str">
        <f t="shared" si="928"/>
        <v/>
      </c>
      <c r="AP934" s="32" t="str">
        <f t="shared" si="928"/>
        <v/>
      </c>
      <c r="AQ934" s="32" t="str">
        <f t="shared" si="928"/>
        <v/>
      </c>
      <c r="AR934" s="32" t="str">
        <f t="shared" si="928"/>
        <v/>
      </c>
      <c r="AS934" s="32" t="str">
        <f t="shared" si="928"/>
        <v/>
      </c>
      <c r="AT934" s="32" t="str">
        <f t="shared" si="928"/>
        <v/>
      </c>
      <c r="AU934" s="32" t="str">
        <f t="shared" si="928"/>
        <v/>
      </c>
      <c r="AV934" s="32" t="e">
        <f t="shared" si="928"/>
        <v>#REF!</v>
      </c>
      <c r="AW934" s="32" t="str">
        <f t="shared" si="928"/>
        <v/>
      </c>
      <c r="AX934" s="32" t="str">
        <f t="shared" si="928"/>
        <v/>
      </c>
      <c r="AZ934" s="17" t="str">
        <f t="shared" si="929"/>
        <v/>
      </c>
      <c r="BA934" s="17" t="str">
        <f t="shared" si="929"/>
        <v/>
      </c>
      <c r="BB934" s="17" t="str">
        <f t="shared" si="929"/>
        <v/>
      </c>
      <c r="BC934" s="17" t="str">
        <f t="shared" si="929"/>
        <v/>
      </c>
      <c r="BD934" s="17" t="str">
        <f t="shared" si="929"/>
        <v/>
      </c>
      <c r="BE934" s="17" t="str">
        <f t="shared" si="929"/>
        <v/>
      </c>
      <c r="BF934" s="17" t="str">
        <f t="shared" si="929"/>
        <v/>
      </c>
      <c r="BG934" s="17" t="e">
        <f t="shared" si="929"/>
        <v>#REF!</v>
      </c>
      <c r="BH934" s="17" t="str">
        <f t="shared" si="929"/>
        <v/>
      </c>
      <c r="BI934" s="17" t="str">
        <f t="shared" si="929"/>
        <v/>
      </c>
    </row>
    <row r="935" spans="1:61" s="13" customFormat="1" ht="23.25" customHeight="1" x14ac:dyDescent="0.2">
      <c r="A935" s="1">
        <f ca="1">IF(COUNTIF($D935:$L935," ")=10,"",IF(VLOOKUP(MAX($A$1:A934),$A$1:C934,3,FALSE)=0,"",MAX($A$1:A934)+1))</f>
        <v>927</v>
      </c>
      <c r="B935" s="13" t="str">
        <f>$B928</f>
        <v/>
      </c>
      <c r="C935" s="2" t="str">
        <f>IF($B935="","",$R$8)</f>
        <v/>
      </c>
      <c r="D935" s="23" t="str">
        <f t="shared" ref="D935:K935" si="956">IF($B935&gt;"",IF(ISERROR(SEARCH($B935,S$8))," ",MID(S$8,FIND("%курс ",S$8,FIND($B935,S$8))+6,3)&amp;"
("&amp;MID(S$8,FIND("ауд.",S$8,FIND($B935,S$8))+4,FIND("№",S$8,FIND("ауд.",S$8,FIND($B935,S$8)))-(FIND("ауд.",S$8,FIND($B935,S$8))+4))&amp;")"),"")</f>
        <v/>
      </c>
      <c r="E935" s="23" t="str">
        <f t="shared" si="956"/>
        <v/>
      </c>
      <c r="F935" s="23" t="str">
        <f t="shared" si="956"/>
        <v/>
      </c>
      <c r="G935" s="23" t="str">
        <f t="shared" si="956"/>
        <v/>
      </c>
      <c r="H935" s="23" t="str">
        <f t="shared" si="956"/>
        <v/>
      </c>
      <c r="I935" s="23" t="str">
        <f t="shared" si="956"/>
        <v/>
      </c>
      <c r="J935" s="23" t="str">
        <f t="shared" si="956"/>
        <v/>
      </c>
      <c r="K935" s="23" t="str">
        <f t="shared" si="956"/>
        <v/>
      </c>
      <c r="L935" s="23"/>
      <c r="O935" s="16"/>
      <c r="P935" s="16"/>
      <c r="R935" s="30"/>
      <c r="S935" s="30"/>
      <c r="T935" s="30"/>
      <c r="U935" s="30"/>
      <c r="V935" s="30"/>
      <c r="W935" s="30"/>
      <c r="X935" s="30"/>
      <c r="Y935" s="30"/>
      <c r="Z935" s="30"/>
      <c r="AA935" s="30"/>
      <c r="AB935" s="30"/>
      <c r="AD935" s="31" t="str">
        <f t="shared" si="949"/>
        <v/>
      </c>
      <c r="AE935" s="31" t="str">
        <f t="shared" si="949"/>
        <v/>
      </c>
      <c r="AF935" s="31" t="str">
        <f t="shared" si="949"/>
        <v/>
      </c>
      <c r="AG935" s="31" t="str">
        <f t="shared" si="949"/>
        <v/>
      </c>
      <c r="AH935" s="31" t="str">
        <f t="shared" si="949"/>
        <v/>
      </c>
      <c r="AI935" s="31" t="str">
        <f t="shared" si="949"/>
        <v/>
      </c>
      <c r="AJ935" s="31" t="str">
        <f t="shared" si="949"/>
        <v/>
      </c>
      <c r="AK935" s="31" t="e">
        <f>IF(#REF!=" ","",IF(#REF!="","",CONCATENATE($C935," ",#REF!," ",MID(#REF!,6,3))))</f>
        <v>#REF!</v>
      </c>
      <c r="AL935" s="31" t="str">
        <f t="shared" si="950"/>
        <v/>
      </c>
      <c r="AM935" s="31" t="str">
        <f t="shared" si="950"/>
        <v/>
      </c>
      <c r="AN935" s="32" t="e">
        <f t="shared" si="947"/>
        <v>#VALUE!</v>
      </c>
      <c r="AO935" s="32" t="str">
        <f t="shared" si="928"/>
        <v/>
      </c>
      <c r="AP935" s="32" t="str">
        <f t="shared" si="928"/>
        <v/>
      </c>
      <c r="AQ935" s="32" t="str">
        <f t="shared" si="928"/>
        <v/>
      </c>
      <c r="AR935" s="32" t="str">
        <f t="shared" si="928"/>
        <v/>
      </c>
      <c r="AS935" s="32" t="str">
        <f t="shared" si="928"/>
        <v/>
      </c>
      <c r="AT935" s="32" t="str">
        <f t="shared" si="928"/>
        <v/>
      </c>
      <c r="AU935" s="32" t="str">
        <f t="shared" si="928"/>
        <v/>
      </c>
      <c r="AV935" s="32" t="e">
        <f t="shared" si="928"/>
        <v>#REF!</v>
      </c>
      <c r="AW935" s="32" t="str">
        <f t="shared" si="928"/>
        <v/>
      </c>
      <c r="AX935" s="32" t="str">
        <f t="shared" si="928"/>
        <v/>
      </c>
      <c r="AZ935" s="17" t="str">
        <f t="shared" si="929"/>
        <v/>
      </c>
      <c r="BA935" s="17" t="str">
        <f t="shared" si="929"/>
        <v/>
      </c>
      <c r="BB935" s="17" t="str">
        <f t="shared" si="929"/>
        <v/>
      </c>
      <c r="BC935" s="17" t="str">
        <f t="shared" si="929"/>
        <v/>
      </c>
      <c r="BD935" s="17" t="str">
        <f t="shared" si="929"/>
        <v/>
      </c>
      <c r="BE935" s="17" t="str">
        <f t="shared" si="929"/>
        <v/>
      </c>
      <c r="BF935" s="17" t="str">
        <f t="shared" si="929"/>
        <v/>
      </c>
      <c r="BG935" s="17" t="e">
        <f t="shared" si="929"/>
        <v>#REF!</v>
      </c>
      <c r="BH935" s="17" t="str">
        <f t="shared" si="929"/>
        <v/>
      </c>
      <c r="BI935" s="17" t="str">
        <f t="shared" si="929"/>
        <v/>
      </c>
    </row>
    <row r="936" spans="1:61" s="13" customFormat="1" ht="23.25" customHeight="1" x14ac:dyDescent="0.2">
      <c r="C936" s="2" t="str">
        <f>IF($B936="","",$R$2)</f>
        <v/>
      </c>
      <c r="D936" s="14" t="str">
        <f t="shared" ref="D936:K936" si="957">IF($B936&gt;"",IF(ISERROR(SEARCH($B936,S$2))," ",MID(S$2,FIND("%курс ",S$2,FIND($B936,S$2))+6,3)&amp;"
("&amp;MID(S$2,FIND("ауд.",S$2,FIND($B936,S$2))+4,FIND("№",S$2,FIND("ауд.",S$2,FIND($B936,S$2)))-(FIND("ауд.",S$2,FIND($B936,S$2))+4))&amp;")"),"")</f>
        <v/>
      </c>
      <c r="E936" s="14" t="str">
        <f t="shared" si="957"/>
        <v/>
      </c>
      <c r="F936" s="14" t="str">
        <f t="shared" si="957"/>
        <v/>
      </c>
      <c r="G936" s="14" t="str">
        <f t="shared" si="957"/>
        <v/>
      </c>
      <c r="H936" s="14" t="str">
        <f t="shared" si="957"/>
        <v/>
      </c>
      <c r="I936" s="14" t="str">
        <f t="shared" si="957"/>
        <v/>
      </c>
      <c r="J936" s="14" t="str">
        <f t="shared" si="957"/>
        <v/>
      </c>
      <c r="K936" s="14" t="str">
        <f t="shared" si="957"/>
        <v/>
      </c>
      <c r="L936" s="14"/>
      <c r="O936" s="16"/>
      <c r="P936" s="16"/>
      <c r="R936" s="30"/>
      <c r="S936" s="30"/>
      <c r="T936" s="30"/>
      <c r="U936" s="30"/>
      <c r="V936" s="30"/>
      <c r="W936" s="30"/>
      <c r="X936" s="30"/>
      <c r="Y936" s="30"/>
      <c r="Z936" s="30"/>
      <c r="AA936" s="30"/>
      <c r="AB936" s="30"/>
      <c r="AD936" s="37"/>
      <c r="AE936" s="37"/>
      <c r="AF936" s="37"/>
      <c r="AG936" s="37"/>
      <c r="AH936" s="37"/>
      <c r="AI936" s="37"/>
      <c r="AJ936" s="37"/>
      <c r="AK936" s="37"/>
      <c r="AL936" s="37"/>
      <c r="AM936" s="37"/>
      <c r="AN936" s="37"/>
      <c r="AO936" s="32" t="str">
        <f t="shared" si="928"/>
        <v/>
      </c>
      <c r="AP936" s="32" t="str">
        <f t="shared" si="928"/>
        <v/>
      </c>
      <c r="AQ936" s="32" t="str">
        <f t="shared" si="928"/>
        <v/>
      </c>
      <c r="AR936" s="32" t="str">
        <f t="shared" si="928"/>
        <v/>
      </c>
      <c r="AS936" s="32" t="str">
        <f t="shared" si="928"/>
        <v/>
      </c>
      <c r="AT936" s="32" t="str">
        <f t="shared" si="928"/>
        <v/>
      </c>
      <c r="AU936" s="32" t="str">
        <f t="shared" si="928"/>
        <v/>
      </c>
      <c r="AV936" s="32" t="str">
        <f t="shared" si="928"/>
        <v/>
      </c>
      <c r="AW936" s="32" t="str">
        <f t="shared" si="928"/>
        <v/>
      </c>
      <c r="AX936" s="32" t="str">
        <f t="shared" si="928"/>
        <v/>
      </c>
      <c r="AZ936" s="17" t="str">
        <f t="shared" si="929"/>
        <v/>
      </c>
      <c r="BA936" s="17" t="str">
        <f t="shared" si="929"/>
        <v/>
      </c>
      <c r="BB936" s="17" t="str">
        <f t="shared" si="929"/>
        <v/>
      </c>
      <c r="BC936" s="17" t="str">
        <f t="shared" si="929"/>
        <v/>
      </c>
      <c r="BD936" s="17" t="str">
        <f t="shared" si="929"/>
        <v/>
      </c>
      <c r="BE936" s="17" t="str">
        <f t="shared" si="929"/>
        <v/>
      </c>
      <c r="BF936" s="17" t="str">
        <f t="shared" si="929"/>
        <v/>
      </c>
      <c r="BG936" s="17" t="str">
        <f t="shared" si="929"/>
        <v/>
      </c>
      <c r="BH936" s="17" t="str">
        <f t="shared" si="929"/>
        <v/>
      </c>
      <c r="BI936" s="17" t="str">
        <f t="shared" si="929"/>
        <v/>
      </c>
    </row>
    <row r="937" spans="1:61" s="13" customFormat="1" ht="23.25" customHeight="1" x14ac:dyDescent="0.2">
      <c r="A937" s="1">
        <f ca="1">IF(COUNTIF($D938:$L944," ")=70,"",MAX($A$1:A936)+1)</f>
        <v>928</v>
      </c>
      <c r="B937" s="2" t="str">
        <f>IF($C937="","",$C937)</f>
        <v/>
      </c>
      <c r="C937" s="3" t="str">
        <f>IF(ISERROR(VLOOKUP((ROW()-1)/9+1,'[1]Преподавательский состав'!$A$2:$B$181,2,FALSE)),"",VLOOKUP((ROW()-1)/9+1,'[1]Преподавательский состав'!$A$2:$B$181,2,FALSE))</f>
        <v/>
      </c>
      <c r="D937" s="3" t="str">
        <f>IF($C937="","",T(" 8.00"))</f>
        <v/>
      </c>
      <c r="E937" s="3" t="str">
        <f>IF($C937="","",T(" 9.40"))</f>
        <v/>
      </c>
      <c r="F937" s="3" t="str">
        <f>IF($C937="","",T("11.20"))</f>
        <v/>
      </c>
      <c r="G937" s="3" t="str">
        <f>IF($C937="","",T("13.00"))</f>
        <v/>
      </c>
      <c r="H937" s="3" t="str">
        <f>IF($C937="","",T("13.30"))</f>
        <v/>
      </c>
      <c r="I937" s="3" t="str">
        <f>IF($C937="","",T("15.10"))</f>
        <v/>
      </c>
      <c r="J937" s="3" t="str">
        <f>IF($C937="","",T("16.50"))</f>
        <v/>
      </c>
      <c r="K937" s="3" t="str">
        <f>IF($C937="","",T("16.50"))</f>
        <v/>
      </c>
      <c r="L937" s="3"/>
      <c r="O937" s="16"/>
      <c r="P937" s="16"/>
      <c r="R937" s="30"/>
      <c r="S937" s="30"/>
      <c r="T937" s="30"/>
      <c r="U937" s="30"/>
      <c r="V937" s="30"/>
      <c r="W937" s="30"/>
      <c r="X937" s="30"/>
      <c r="Y937" s="30"/>
      <c r="Z937" s="30"/>
      <c r="AA937" s="30"/>
      <c r="AB937" s="30"/>
      <c r="AD937" s="32"/>
      <c r="AE937" s="32"/>
      <c r="AF937" s="32"/>
      <c r="AG937" s="32"/>
      <c r="AH937" s="32"/>
      <c r="AI937" s="32"/>
      <c r="AJ937" s="32"/>
      <c r="AK937" s="32"/>
      <c r="AL937" s="32"/>
      <c r="AM937" s="32"/>
      <c r="AN937" s="32" t="str">
        <f t="shared" ref="AN937:AN944" si="958">IF(COUNTBLANK(AD937:AM937)=10,"",MID($B937,1,FIND(" ",$B937)-1))</f>
        <v/>
      </c>
      <c r="AO937" s="32" t="str">
        <f t="shared" si="928"/>
        <v/>
      </c>
      <c r="AP937" s="32" t="str">
        <f t="shared" si="928"/>
        <v/>
      </c>
      <c r="AQ937" s="32" t="str">
        <f t="shared" si="928"/>
        <v/>
      </c>
      <c r="AR937" s="32" t="str">
        <f t="shared" si="928"/>
        <v/>
      </c>
      <c r="AS937" s="32" t="str">
        <f t="shared" si="928"/>
        <v/>
      </c>
      <c r="AT937" s="32" t="str">
        <f t="shared" ref="AT937:AX998" si="959">IF(AI937="","",CONCATENATE(AI937," ",$AN937))</f>
        <v/>
      </c>
      <c r="AU937" s="32" t="str">
        <f t="shared" si="959"/>
        <v/>
      </c>
      <c r="AV937" s="32" t="str">
        <f t="shared" si="959"/>
        <v/>
      </c>
      <c r="AW937" s="32" t="str">
        <f t="shared" si="959"/>
        <v/>
      </c>
      <c r="AX937" s="32" t="str">
        <f t="shared" si="959"/>
        <v/>
      </c>
      <c r="AZ937" s="17" t="str">
        <f t="shared" si="929"/>
        <v/>
      </c>
      <c r="BA937" s="17" t="str">
        <f t="shared" si="929"/>
        <v/>
      </c>
      <c r="BB937" s="17" t="str">
        <f t="shared" si="929"/>
        <v/>
      </c>
      <c r="BC937" s="17" t="str">
        <f t="shared" si="929"/>
        <v/>
      </c>
      <c r="BD937" s="17" t="str">
        <f t="shared" si="929"/>
        <v/>
      </c>
      <c r="BE937" s="17" t="str">
        <f t="shared" ref="BE937:BI998" si="960">IF(AI937="","",ROW())</f>
        <v/>
      </c>
      <c r="BF937" s="17" t="str">
        <f t="shared" si="960"/>
        <v/>
      </c>
      <c r="BG937" s="17" t="str">
        <f t="shared" si="960"/>
        <v/>
      </c>
      <c r="BH937" s="17" t="str">
        <f t="shared" si="960"/>
        <v/>
      </c>
      <c r="BI937" s="17" t="str">
        <f t="shared" si="960"/>
        <v/>
      </c>
    </row>
    <row r="938" spans="1:61" s="13" customFormat="1" ht="23.25" customHeight="1" x14ac:dyDescent="0.2">
      <c r="A938" s="1">
        <f ca="1">IF(COUNTIF($D938:$L938," ")=10,"",IF(VLOOKUP(MAX($A$1:A937),$A$1:C937,3,FALSE)=0,"",MAX($A$1:A937)+1))</f>
        <v>929</v>
      </c>
      <c r="B938" s="13" t="str">
        <f>$B937</f>
        <v/>
      </c>
      <c r="C938" s="2" t="str">
        <f>IF($B938="","",$R$2)</f>
        <v/>
      </c>
      <c r="D938" s="14" t="str">
        <f t="shared" ref="D938:K938" si="961">IF($B938&gt;"",IF(ISERROR(SEARCH($B938,S$2))," ",MID(S$2,FIND("%курс ",S$2,FIND($B938,S$2))+6,3)&amp;"
("&amp;MID(S$2,FIND("ауд.",S$2,FIND($B938,S$2))+4,FIND("№",S$2,FIND("ауд.",S$2,FIND($B938,S$2)))-(FIND("ауд.",S$2,FIND($B938,S$2))+4))&amp;")"),"")</f>
        <v/>
      </c>
      <c r="E938" s="14" t="str">
        <f t="shared" si="961"/>
        <v/>
      </c>
      <c r="F938" s="14" t="str">
        <f t="shared" si="961"/>
        <v/>
      </c>
      <c r="G938" s="14" t="str">
        <f t="shared" si="961"/>
        <v/>
      </c>
      <c r="H938" s="14" t="str">
        <f t="shared" si="961"/>
        <v/>
      </c>
      <c r="I938" s="14" t="str">
        <f t="shared" si="961"/>
        <v/>
      </c>
      <c r="J938" s="14" t="str">
        <f t="shared" si="961"/>
        <v/>
      </c>
      <c r="K938" s="14" t="str">
        <f t="shared" si="961"/>
        <v/>
      </c>
      <c r="L938" s="14"/>
      <c r="O938" s="16"/>
      <c r="P938" s="16"/>
      <c r="R938" s="30"/>
      <c r="S938" s="30"/>
      <c r="T938" s="30"/>
      <c r="U938" s="30"/>
      <c r="V938" s="30"/>
      <c r="W938" s="30"/>
      <c r="X938" s="30"/>
      <c r="Y938" s="30"/>
      <c r="Z938" s="30"/>
      <c r="AA938" s="30"/>
      <c r="AB938" s="30"/>
      <c r="AD938" s="31" t="str">
        <f t="shared" ref="AD938:AJ944" si="962">IF(D938=" ","",IF(D938="","",CONCATENATE($C938," ",D$1," ",MID(D938,6,3))))</f>
        <v/>
      </c>
      <c r="AE938" s="31" t="str">
        <f t="shared" si="962"/>
        <v/>
      </c>
      <c r="AF938" s="31" t="str">
        <f t="shared" si="962"/>
        <v/>
      </c>
      <c r="AG938" s="31" t="str">
        <f t="shared" si="962"/>
        <v/>
      </c>
      <c r="AH938" s="31" t="str">
        <f t="shared" si="962"/>
        <v/>
      </c>
      <c r="AI938" s="31" t="str">
        <f t="shared" si="962"/>
        <v/>
      </c>
      <c r="AJ938" s="31" t="str">
        <f t="shared" si="962"/>
        <v/>
      </c>
      <c r="AK938" s="31" t="e">
        <f>IF(#REF!=" ","",IF(#REF!="","",CONCATENATE($C938," ",#REF!," ",MID(#REF!,6,3))))</f>
        <v>#REF!</v>
      </c>
      <c r="AL938" s="31" t="str">
        <f t="shared" ref="AL938:AM944" si="963">IF(K938=" ","",IF(K938="","",CONCATENATE($C938," ",K$1," ",MID(K938,6,3))))</f>
        <v/>
      </c>
      <c r="AM938" s="31" t="str">
        <f t="shared" si="963"/>
        <v/>
      </c>
      <c r="AN938" s="32" t="e">
        <f t="shared" si="958"/>
        <v>#VALUE!</v>
      </c>
      <c r="AO938" s="32" t="str">
        <f t="shared" ref="AO938:AX999" si="964">IF(AD938="","",CONCATENATE(AD938," ",$AN938))</f>
        <v/>
      </c>
      <c r="AP938" s="32" t="str">
        <f t="shared" si="964"/>
        <v/>
      </c>
      <c r="AQ938" s="32" t="str">
        <f t="shared" si="964"/>
        <v/>
      </c>
      <c r="AR938" s="32" t="str">
        <f t="shared" si="964"/>
        <v/>
      </c>
      <c r="AS938" s="32" t="str">
        <f t="shared" si="964"/>
        <v/>
      </c>
      <c r="AT938" s="32" t="str">
        <f t="shared" si="959"/>
        <v/>
      </c>
      <c r="AU938" s="32" t="str">
        <f t="shared" si="959"/>
        <v/>
      </c>
      <c r="AV938" s="32" t="e">
        <f t="shared" si="959"/>
        <v>#REF!</v>
      </c>
      <c r="AW938" s="32" t="str">
        <f t="shared" si="959"/>
        <v/>
      </c>
      <c r="AX938" s="32" t="str">
        <f t="shared" si="959"/>
        <v/>
      </c>
      <c r="AZ938" s="17" t="str">
        <f t="shared" ref="AZ938:BI999" si="965">IF(AD938="","",ROW())</f>
        <v/>
      </c>
      <c r="BA938" s="17" t="str">
        <f t="shared" si="965"/>
        <v/>
      </c>
      <c r="BB938" s="17" t="str">
        <f t="shared" si="965"/>
        <v/>
      </c>
      <c r="BC938" s="17" t="str">
        <f t="shared" si="965"/>
        <v/>
      </c>
      <c r="BD938" s="17" t="str">
        <f t="shared" si="965"/>
        <v/>
      </c>
      <c r="BE938" s="17" t="str">
        <f t="shared" si="960"/>
        <v/>
      </c>
      <c r="BF938" s="17" t="str">
        <f t="shared" si="960"/>
        <v/>
      </c>
      <c r="BG938" s="17" t="e">
        <f t="shared" si="960"/>
        <v>#REF!</v>
      </c>
      <c r="BH938" s="17" t="str">
        <f t="shared" si="960"/>
        <v/>
      </c>
      <c r="BI938" s="17" t="str">
        <f t="shared" si="960"/>
        <v/>
      </c>
    </row>
    <row r="939" spans="1:61" s="13" customFormat="1" ht="23.25" customHeight="1" x14ac:dyDescent="0.2">
      <c r="A939" s="1">
        <f ca="1">IF(COUNTIF($D939:$L939," ")=10,"",IF(VLOOKUP(MAX($A$1:A938),$A$1:C938,3,FALSE)=0,"",MAX($A$1:A938)+1))</f>
        <v>930</v>
      </c>
      <c r="B939" s="13" t="str">
        <f>$B937</f>
        <v/>
      </c>
      <c r="C939" s="2" t="str">
        <f>IF($B939="","",$R$3)</f>
        <v/>
      </c>
      <c r="D939" s="14" t="str">
        <f t="shared" ref="D939:K939" si="966">IF($B939&gt;"",IF(ISERROR(SEARCH($B939,S$3))," ",MID(S$3,FIND("%курс ",S$3,FIND($B939,S$3))+6,3)&amp;"
("&amp;MID(S$3,FIND("ауд.",S$3,FIND($B939,S$3))+4,FIND("№",S$3,FIND("ауд.",S$3,FIND($B939,S$3)))-(FIND("ауд.",S$3,FIND($B939,S$3))+4))&amp;")"),"")</f>
        <v/>
      </c>
      <c r="E939" s="14" t="str">
        <f t="shared" si="966"/>
        <v/>
      </c>
      <c r="F939" s="14" t="str">
        <f t="shared" si="966"/>
        <v/>
      </c>
      <c r="G939" s="14" t="str">
        <f t="shared" si="966"/>
        <v/>
      </c>
      <c r="H939" s="14" t="str">
        <f t="shared" si="966"/>
        <v/>
      </c>
      <c r="I939" s="14" t="str">
        <f t="shared" si="966"/>
        <v/>
      </c>
      <c r="J939" s="14" t="str">
        <f t="shared" si="966"/>
        <v/>
      </c>
      <c r="K939" s="14" t="str">
        <f t="shared" si="966"/>
        <v/>
      </c>
      <c r="L939" s="14"/>
      <c r="O939" s="16"/>
      <c r="P939" s="16"/>
      <c r="R939" s="30"/>
      <c r="S939" s="30"/>
      <c r="T939" s="30"/>
      <c r="U939" s="30"/>
      <c r="V939" s="30"/>
      <c r="W939" s="30"/>
      <c r="X939" s="30"/>
      <c r="Y939" s="30"/>
      <c r="Z939" s="30"/>
      <c r="AA939" s="30"/>
      <c r="AB939" s="30"/>
      <c r="AD939" s="31" t="str">
        <f t="shared" si="962"/>
        <v/>
      </c>
      <c r="AE939" s="31" t="str">
        <f t="shared" si="962"/>
        <v/>
      </c>
      <c r="AF939" s="31" t="str">
        <f t="shared" si="962"/>
        <v/>
      </c>
      <c r="AG939" s="31" t="str">
        <f t="shared" si="962"/>
        <v/>
      </c>
      <c r="AH939" s="31" t="str">
        <f t="shared" si="962"/>
        <v/>
      </c>
      <c r="AI939" s="31" t="str">
        <f t="shared" si="962"/>
        <v/>
      </c>
      <c r="AJ939" s="31" t="str">
        <f t="shared" si="962"/>
        <v/>
      </c>
      <c r="AK939" s="31" t="e">
        <f>IF(#REF!=" ","",IF(#REF!="","",CONCATENATE($C939," ",#REF!," ",MID(#REF!,6,3))))</f>
        <v>#REF!</v>
      </c>
      <c r="AL939" s="31" t="str">
        <f t="shared" si="963"/>
        <v/>
      </c>
      <c r="AM939" s="31" t="str">
        <f t="shared" si="963"/>
        <v/>
      </c>
      <c r="AN939" s="32" t="e">
        <f t="shared" si="958"/>
        <v>#VALUE!</v>
      </c>
      <c r="AO939" s="32" t="str">
        <f t="shared" si="964"/>
        <v/>
      </c>
      <c r="AP939" s="32" t="str">
        <f t="shared" si="964"/>
        <v/>
      </c>
      <c r="AQ939" s="32" t="str">
        <f t="shared" si="964"/>
        <v/>
      </c>
      <c r="AR939" s="32" t="str">
        <f t="shared" si="964"/>
        <v/>
      </c>
      <c r="AS939" s="32" t="str">
        <f t="shared" si="964"/>
        <v/>
      </c>
      <c r="AT939" s="32" t="str">
        <f t="shared" si="959"/>
        <v/>
      </c>
      <c r="AU939" s="32" t="str">
        <f t="shared" si="959"/>
        <v/>
      </c>
      <c r="AV939" s="32" t="e">
        <f t="shared" si="959"/>
        <v>#REF!</v>
      </c>
      <c r="AW939" s="32" t="str">
        <f t="shared" si="959"/>
        <v/>
      </c>
      <c r="AX939" s="32" t="str">
        <f t="shared" si="959"/>
        <v/>
      </c>
      <c r="AZ939" s="17" t="str">
        <f t="shared" si="965"/>
        <v/>
      </c>
      <c r="BA939" s="17" t="str">
        <f t="shared" si="965"/>
        <v/>
      </c>
      <c r="BB939" s="17" t="str">
        <f t="shared" si="965"/>
        <v/>
      </c>
      <c r="BC939" s="17" t="str">
        <f t="shared" si="965"/>
        <v/>
      </c>
      <c r="BD939" s="17" t="str">
        <f t="shared" si="965"/>
        <v/>
      </c>
      <c r="BE939" s="17" t="str">
        <f t="shared" si="960"/>
        <v/>
      </c>
      <c r="BF939" s="17" t="str">
        <f t="shared" si="960"/>
        <v/>
      </c>
      <c r="BG939" s="17" t="e">
        <f t="shared" si="960"/>
        <v>#REF!</v>
      </c>
      <c r="BH939" s="17" t="str">
        <f t="shared" si="960"/>
        <v/>
      </c>
      <c r="BI939" s="17" t="str">
        <f t="shared" si="960"/>
        <v/>
      </c>
    </row>
    <row r="940" spans="1:61" s="13" customFormat="1" ht="23.25" customHeight="1" x14ac:dyDescent="0.2">
      <c r="A940" s="1">
        <f ca="1">IF(COUNTIF($D940:$L940," ")=10,"",IF(VLOOKUP(MAX($A$1:A939),$A$1:C939,3,FALSE)=0,"",MAX($A$1:A939)+1))</f>
        <v>931</v>
      </c>
      <c r="B940" s="13" t="str">
        <f>$B937</f>
        <v/>
      </c>
      <c r="C940" s="2" t="str">
        <f>IF($B940="","",$R$4)</f>
        <v/>
      </c>
      <c r="D940" s="14" t="str">
        <f t="shared" ref="D940:K940" si="967">IF($B940&gt;"",IF(ISERROR(SEARCH($B940,S$4))," ",MID(S$4,FIND("%курс ",S$4,FIND($B940,S$4))+6,3)&amp;"
("&amp;MID(S$4,FIND("ауд.",S$4,FIND($B940,S$4))+4,FIND("№",S$4,FIND("ауд.",S$4,FIND($B940,S$4)))-(FIND("ауд.",S$4,FIND($B940,S$4))+4))&amp;")"),"")</f>
        <v/>
      </c>
      <c r="E940" s="14" t="str">
        <f t="shared" si="967"/>
        <v/>
      </c>
      <c r="F940" s="14" t="str">
        <f t="shared" si="967"/>
        <v/>
      </c>
      <c r="G940" s="14" t="str">
        <f t="shared" si="967"/>
        <v/>
      </c>
      <c r="H940" s="14" t="str">
        <f t="shared" si="967"/>
        <v/>
      </c>
      <c r="I940" s="14" t="str">
        <f t="shared" si="967"/>
        <v/>
      </c>
      <c r="J940" s="14" t="str">
        <f t="shared" si="967"/>
        <v/>
      </c>
      <c r="K940" s="14" t="str">
        <f t="shared" si="967"/>
        <v/>
      </c>
      <c r="L940" s="14"/>
      <c r="O940" s="16"/>
      <c r="P940" s="16"/>
      <c r="R940" s="30"/>
      <c r="S940" s="30"/>
      <c r="T940" s="30"/>
      <c r="U940" s="30"/>
      <c r="V940" s="30"/>
      <c r="W940" s="30"/>
      <c r="X940" s="30"/>
      <c r="Y940" s="30"/>
      <c r="Z940" s="30"/>
      <c r="AA940" s="30"/>
      <c r="AB940" s="30"/>
      <c r="AD940" s="31" t="str">
        <f t="shared" si="962"/>
        <v/>
      </c>
      <c r="AE940" s="31" t="str">
        <f t="shared" si="962"/>
        <v/>
      </c>
      <c r="AF940" s="31" t="str">
        <f t="shared" si="962"/>
        <v/>
      </c>
      <c r="AG940" s="31" t="str">
        <f t="shared" si="962"/>
        <v/>
      </c>
      <c r="AH940" s="31" t="str">
        <f t="shared" si="962"/>
        <v/>
      </c>
      <c r="AI940" s="31" t="str">
        <f t="shared" si="962"/>
        <v/>
      </c>
      <c r="AJ940" s="31" t="str">
        <f t="shared" si="962"/>
        <v/>
      </c>
      <c r="AK940" s="31" t="e">
        <f>IF(#REF!=" ","",IF(#REF!="","",CONCATENATE($C940," ",#REF!," ",MID(#REF!,6,3))))</f>
        <v>#REF!</v>
      </c>
      <c r="AL940" s="31" t="str">
        <f t="shared" si="963"/>
        <v/>
      </c>
      <c r="AM940" s="31" t="str">
        <f t="shared" si="963"/>
        <v/>
      </c>
      <c r="AN940" s="32" t="e">
        <f t="shared" si="958"/>
        <v>#VALUE!</v>
      </c>
      <c r="AO940" s="32" t="str">
        <f t="shared" si="964"/>
        <v/>
      </c>
      <c r="AP940" s="32" t="str">
        <f t="shared" si="964"/>
        <v/>
      </c>
      <c r="AQ940" s="32" t="str">
        <f t="shared" si="964"/>
        <v/>
      </c>
      <c r="AR940" s="32" t="str">
        <f t="shared" si="964"/>
        <v/>
      </c>
      <c r="AS940" s="32" t="str">
        <f t="shared" si="964"/>
        <v/>
      </c>
      <c r="AT940" s="32" t="str">
        <f t="shared" si="959"/>
        <v/>
      </c>
      <c r="AU940" s="32" t="str">
        <f t="shared" si="959"/>
        <v/>
      </c>
      <c r="AV940" s="32" t="e">
        <f t="shared" si="959"/>
        <v>#REF!</v>
      </c>
      <c r="AW940" s="32" t="str">
        <f t="shared" si="959"/>
        <v/>
      </c>
      <c r="AX940" s="32" t="str">
        <f t="shared" si="959"/>
        <v/>
      </c>
      <c r="AZ940" s="17" t="str">
        <f t="shared" si="965"/>
        <v/>
      </c>
      <c r="BA940" s="17" t="str">
        <f t="shared" si="965"/>
        <v/>
      </c>
      <c r="BB940" s="17" t="str">
        <f t="shared" si="965"/>
        <v/>
      </c>
      <c r="BC940" s="17" t="str">
        <f t="shared" si="965"/>
        <v/>
      </c>
      <c r="BD940" s="17" t="str">
        <f t="shared" si="965"/>
        <v/>
      </c>
      <c r="BE940" s="17" t="str">
        <f t="shared" si="960"/>
        <v/>
      </c>
      <c r="BF940" s="17" t="str">
        <f t="shared" si="960"/>
        <v/>
      </c>
      <c r="BG940" s="17" t="e">
        <f t="shared" si="960"/>
        <v>#REF!</v>
      </c>
      <c r="BH940" s="17" t="str">
        <f t="shared" si="960"/>
        <v/>
      </c>
      <c r="BI940" s="17" t="str">
        <f t="shared" si="960"/>
        <v/>
      </c>
    </row>
    <row r="941" spans="1:61" s="13" customFormat="1" ht="23.25" customHeight="1" x14ac:dyDescent="0.2">
      <c r="A941" s="1">
        <f ca="1">IF(COUNTIF($D941:$L941," ")=10,"",IF(VLOOKUP(MAX($A$1:A940),$A$1:C940,3,FALSE)=0,"",MAX($A$1:A940)+1))</f>
        <v>932</v>
      </c>
      <c r="B941" s="13" t="str">
        <f>$B937</f>
        <v/>
      </c>
      <c r="C941" s="2" t="str">
        <f>IF($B941="","",$R$5)</f>
        <v/>
      </c>
      <c r="D941" s="23" t="str">
        <f t="shared" ref="D941:K941" si="968">IF($B941&gt;"",IF(ISERROR(SEARCH($B941,S$5))," ",MID(S$5,FIND("%курс ",S$5,FIND($B941,S$5))+6,3)&amp;"
("&amp;MID(S$5,FIND("ауд.",S$5,FIND($B941,S$5))+4,FIND("№",S$5,FIND("ауд.",S$5,FIND($B941,S$5)))-(FIND("ауд.",S$5,FIND($B941,S$5))+4))&amp;")"),"")</f>
        <v/>
      </c>
      <c r="E941" s="23" t="str">
        <f t="shared" si="968"/>
        <v/>
      </c>
      <c r="F941" s="23" t="str">
        <f t="shared" si="968"/>
        <v/>
      </c>
      <c r="G941" s="23" t="str">
        <f t="shared" si="968"/>
        <v/>
      </c>
      <c r="H941" s="23" t="str">
        <f t="shared" si="968"/>
        <v/>
      </c>
      <c r="I941" s="23" t="str">
        <f t="shared" si="968"/>
        <v/>
      </c>
      <c r="J941" s="23" t="str">
        <f t="shared" si="968"/>
        <v/>
      </c>
      <c r="K941" s="23" t="str">
        <f t="shared" si="968"/>
        <v/>
      </c>
      <c r="L941" s="23"/>
      <c r="O941" s="16"/>
      <c r="P941" s="16"/>
      <c r="R941" s="30"/>
      <c r="S941" s="30"/>
      <c r="T941" s="30"/>
      <c r="U941" s="30"/>
      <c r="V941" s="30"/>
      <c r="W941" s="30"/>
      <c r="X941" s="30"/>
      <c r="Y941" s="30"/>
      <c r="Z941" s="30"/>
      <c r="AA941" s="30"/>
      <c r="AB941" s="30"/>
      <c r="AD941" s="31" t="str">
        <f t="shared" si="962"/>
        <v/>
      </c>
      <c r="AE941" s="31" t="str">
        <f t="shared" si="962"/>
        <v/>
      </c>
      <c r="AF941" s="31" t="str">
        <f t="shared" si="962"/>
        <v/>
      </c>
      <c r="AG941" s="31" t="str">
        <f t="shared" si="962"/>
        <v/>
      </c>
      <c r="AH941" s="31" t="str">
        <f t="shared" si="962"/>
        <v/>
      </c>
      <c r="AI941" s="31" t="str">
        <f t="shared" si="962"/>
        <v/>
      </c>
      <c r="AJ941" s="31" t="str">
        <f t="shared" si="962"/>
        <v/>
      </c>
      <c r="AK941" s="31" t="e">
        <f>IF(#REF!=" ","",IF(#REF!="","",CONCATENATE($C941," ",#REF!," ",MID(#REF!,6,3))))</f>
        <v>#REF!</v>
      </c>
      <c r="AL941" s="31" t="str">
        <f t="shared" si="963"/>
        <v/>
      </c>
      <c r="AM941" s="31" t="str">
        <f t="shared" si="963"/>
        <v/>
      </c>
      <c r="AN941" s="32" t="e">
        <f t="shared" si="958"/>
        <v>#VALUE!</v>
      </c>
      <c r="AO941" s="32" t="str">
        <f t="shared" si="964"/>
        <v/>
      </c>
      <c r="AP941" s="32" t="str">
        <f t="shared" si="964"/>
        <v/>
      </c>
      <c r="AQ941" s="32" t="str">
        <f t="shared" si="964"/>
        <v/>
      </c>
      <c r="AR941" s="32" t="str">
        <f t="shared" si="964"/>
        <v/>
      </c>
      <c r="AS941" s="32" t="str">
        <f t="shared" si="964"/>
        <v/>
      </c>
      <c r="AT941" s="32" t="str">
        <f t="shared" si="959"/>
        <v/>
      </c>
      <c r="AU941" s="32" t="str">
        <f t="shared" si="959"/>
        <v/>
      </c>
      <c r="AV941" s="32" t="e">
        <f t="shared" si="959"/>
        <v>#REF!</v>
      </c>
      <c r="AW941" s="32" t="str">
        <f t="shared" si="959"/>
        <v/>
      </c>
      <c r="AX941" s="32" t="str">
        <f t="shared" si="959"/>
        <v/>
      </c>
      <c r="AZ941" s="17" t="str">
        <f t="shared" si="965"/>
        <v/>
      </c>
      <c r="BA941" s="17" t="str">
        <f t="shared" si="965"/>
        <v/>
      </c>
      <c r="BB941" s="17" t="str">
        <f t="shared" si="965"/>
        <v/>
      </c>
      <c r="BC941" s="17" t="str">
        <f t="shared" si="965"/>
        <v/>
      </c>
      <c r="BD941" s="17" t="str">
        <f t="shared" si="965"/>
        <v/>
      </c>
      <c r="BE941" s="17" t="str">
        <f t="shared" si="960"/>
        <v/>
      </c>
      <c r="BF941" s="17" t="str">
        <f t="shared" si="960"/>
        <v/>
      </c>
      <c r="BG941" s="17" t="e">
        <f t="shared" si="960"/>
        <v>#REF!</v>
      </c>
      <c r="BH941" s="17" t="str">
        <f t="shared" si="960"/>
        <v/>
      </c>
      <c r="BI941" s="17" t="str">
        <f t="shared" si="960"/>
        <v/>
      </c>
    </row>
    <row r="942" spans="1:61" s="13" customFormat="1" ht="23.25" customHeight="1" x14ac:dyDescent="0.2">
      <c r="A942" s="1">
        <f ca="1">IF(COUNTIF($D942:$L942," ")=10,"",IF(VLOOKUP(MAX($A$1:A941),$A$1:C941,3,FALSE)=0,"",MAX($A$1:A941)+1))</f>
        <v>933</v>
      </c>
      <c r="B942" s="13" t="str">
        <f>$B937</f>
        <v/>
      </c>
      <c r="C942" s="2" t="str">
        <f>IF($B942="","",$R$6)</f>
        <v/>
      </c>
      <c r="D942" s="23" t="str">
        <f t="shared" ref="D942:K942" si="969">IF($B942&gt;"",IF(ISERROR(SEARCH($B942,S$6))," ",MID(S$6,FIND("%курс ",S$6,FIND($B942,S$6))+6,3)&amp;"
("&amp;MID(S$6,FIND("ауд.",S$6,FIND($B942,S$6))+4,FIND("№",S$6,FIND("ауд.",S$6,FIND($B942,S$6)))-(FIND("ауд.",S$6,FIND($B942,S$6))+4))&amp;")"),"")</f>
        <v/>
      </c>
      <c r="E942" s="23" t="str">
        <f t="shared" si="969"/>
        <v/>
      </c>
      <c r="F942" s="23" t="str">
        <f t="shared" si="969"/>
        <v/>
      </c>
      <c r="G942" s="23" t="str">
        <f t="shared" si="969"/>
        <v/>
      </c>
      <c r="H942" s="23" t="str">
        <f t="shared" si="969"/>
        <v/>
      </c>
      <c r="I942" s="23" t="str">
        <f t="shared" si="969"/>
        <v/>
      </c>
      <c r="J942" s="23" t="str">
        <f t="shared" si="969"/>
        <v/>
      </c>
      <c r="K942" s="23" t="str">
        <f t="shared" si="969"/>
        <v/>
      </c>
      <c r="L942" s="23"/>
      <c r="O942" s="16"/>
      <c r="P942" s="16"/>
      <c r="R942" s="30"/>
      <c r="S942" s="30"/>
      <c r="T942" s="30"/>
      <c r="U942" s="30"/>
      <c r="V942" s="30"/>
      <c r="W942" s="30"/>
      <c r="X942" s="30"/>
      <c r="Y942" s="30"/>
      <c r="Z942" s="30"/>
      <c r="AA942" s="30"/>
      <c r="AB942" s="30"/>
      <c r="AD942" s="31" t="str">
        <f t="shared" si="962"/>
        <v/>
      </c>
      <c r="AE942" s="31" t="str">
        <f t="shared" si="962"/>
        <v/>
      </c>
      <c r="AF942" s="31" t="str">
        <f t="shared" si="962"/>
        <v/>
      </c>
      <c r="AG942" s="31" t="str">
        <f t="shared" si="962"/>
        <v/>
      </c>
      <c r="AH942" s="31" t="str">
        <f t="shared" si="962"/>
        <v/>
      </c>
      <c r="AI942" s="31" t="str">
        <f t="shared" si="962"/>
        <v/>
      </c>
      <c r="AJ942" s="31" t="str">
        <f t="shared" si="962"/>
        <v/>
      </c>
      <c r="AK942" s="31" t="e">
        <f>IF(#REF!=" ","",IF(#REF!="","",CONCATENATE($C942," ",#REF!," ",MID(#REF!,6,3))))</f>
        <v>#REF!</v>
      </c>
      <c r="AL942" s="31" t="str">
        <f t="shared" si="963"/>
        <v/>
      </c>
      <c r="AM942" s="31" t="str">
        <f t="shared" si="963"/>
        <v/>
      </c>
      <c r="AN942" s="32" t="e">
        <f t="shared" si="958"/>
        <v>#VALUE!</v>
      </c>
      <c r="AO942" s="32" t="str">
        <f t="shared" si="964"/>
        <v/>
      </c>
      <c r="AP942" s="32" t="str">
        <f t="shared" si="964"/>
        <v/>
      </c>
      <c r="AQ942" s="32" t="str">
        <f t="shared" si="964"/>
        <v/>
      </c>
      <c r="AR942" s="32" t="str">
        <f t="shared" si="964"/>
        <v/>
      </c>
      <c r="AS942" s="32" t="str">
        <f t="shared" si="964"/>
        <v/>
      </c>
      <c r="AT942" s="32" t="str">
        <f t="shared" si="959"/>
        <v/>
      </c>
      <c r="AU942" s="32" t="str">
        <f t="shared" si="959"/>
        <v/>
      </c>
      <c r="AV942" s="32" t="e">
        <f t="shared" si="959"/>
        <v>#REF!</v>
      </c>
      <c r="AW942" s="32" t="str">
        <f t="shared" si="959"/>
        <v/>
      </c>
      <c r="AX942" s="32" t="str">
        <f t="shared" si="959"/>
        <v/>
      </c>
      <c r="AZ942" s="17" t="str">
        <f t="shared" si="965"/>
        <v/>
      </c>
      <c r="BA942" s="17" t="str">
        <f t="shared" si="965"/>
        <v/>
      </c>
      <c r="BB942" s="17" t="str">
        <f t="shared" si="965"/>
        <v/>
      </c>
      <c r="BC942" s="17" t="str">
        <f t="shared" si="965"/>
        <v/>
      </c>
      <c r="BD942" s="17" t="str">
        <f t="shared" si="965"/>
        <v/>
      </c>
      <c r="BE942" s="17" t="str">
        <f t="shared" si="960"/>
        <v/>
      </c>
      <c r="BF942" s="17" t="str">
        <f t="shared" si="960"/>
        <v/>
      </c>
      <c r="BG942" s="17" t="e">
        <f t="shared" si="960"/>
        <v>#REF!</v>
      </c>
      <c r="BH942" s="17" t="str">
        <f t="shared" si="960"/>
        <v/>
      </c>
      <c r="BI942" s="17" t="str">
        <f t="shared" si="960"/>
        <v/>
      </c>
    </row>
    <row r="943" spans="1:61" s="13" customFormat="1" ht="23.25" customHeight="1" x14ac:dyDescent="0.2">
      <c r="A943" s="1">
        <f ca="1">IF(COUNTIF($D943:$L943," ")=10,"",IF(VLOOKUP(MAX($A$1:A942),$A$1:C942,3,FALSE)=0,"",MAX($A$1:A942)+1))</f>
        <v>934</v>
      </c>
      <c r="B943" s="13" t="str">
        <f>$B937</f>
        <v/>
      </c>
      <c r="C943" s="2" t="str">
        <f>IF($B943="","",$R$7)</f>
        <v/>
      </c>
      <c r="D943" s="23" t="str">
        <f t="shared" ref="D943:K943" si="970">IF($B943&gt;"",IF(ISERROR(SEARCH($B943,S$7))," ",MID(S$7,FIND("%курс ",S$7,FIND($B943,S$7))+6,3)&amp;"
("&amp;MID(S$7,FIND("ауд.",S$7,FIND($B943,S$7))+4,FIND("№",S$7,FIND("ауд.",S$7,FIND($B943,S$7)))-(FIND("ауд.",S$7,FIND($B943,S$7))+4))&amp;")"),"")</f>
        <v/>
      </c>
      <c r="E943" s="23" t="str">
        <f t="shared" si="970"/>
        <v/>
      </c>
      <c r="F943" s="23" t="str">
        <f t="shared" si="970"/>
        <v/>
      </c>
      <c r="G943" s="23" t="str">
        <f t="shared" si="970"/>
        <v/>
      </c>
      <c r="H943" s="23" t="str">
        <f t="shared" si="970"/>
        <v/>
      </c>
      <c r="I943" s="23" t="str">
        <f t="shared" si="970"/>
        <v/>
      </c>
      <c r="J943" s="23" t="str">
        <f t="shared" si="970"/>
        <v/>
      </c>
      <c r="K943" s="23" t="str">
        <f t="shared" si="970"/>
        <v/>
      </c>
      <c r="L943" s="23"/>
      <c r="O943" s="16"/>
      <c r="P943" s="16"/>
      <c r="R943" s="30"/>
      <c r="S943" s="30"/>
      <c r="T943" s="30"/>
      <c r="U943" s="30"/>
      <c r="V943" s="30"/>
      <c r="W943" s="30"/>
      <c r="X943" s="30"/>
      <c r="Y943" s="30"/>
      <c r="Z943" s="30"/>
      <c r="AA943" s="30"/>
      <c r="AB943" s="30"/>
      <c r="AD943" s="31" t="str">
        <f t="shared" si="962"/>
        <v/>
      </c>
      <c r="AE943" s="31" t="str">
        <f t="shared" si="962"/>
        <v/>
      </c>
      <c r="AF943" s="31" t="str">
        <f t="shared" si="962"/>
        <v/>
      </c>
      <c r="AG943" s="31" t="str">
        <f t="shared" si="962"/>
        <v/>
      </c>
      <c r="AH943" s="31" t="str">
        <f t="shared" si="962"/>
        <v/>
      </c>
      <c r="AI943" s="31" t="str">
        <f t="shared" si="962"/>
        <v/>
      </c>
      <c r="AJ943" s="31" t="str">
        <f t="shared" si="962"/>
        <v/>
      </c>
      <c r="AK943" s="31" t="e">
        <f>IF(#REF!=" ","",IF(#REF!="","",CONCATENATE($C943," ",#REF!," ",MID(#REF!,6,3))))</f>
        <v>#REF!</v>
      </c>
      <c r="AL943" s="31" t="str">
        <f t="shared" si="963"/>
        <v/>
      </c>
      <c r="AM943" s="31" t="str">
        <f t="shared" si="963"/>
        <v/>
      </c>
      <c r="AN943" s="32" t="e">
        <f t="shared" si="958"/>
        <v>#VALUE!</v>
      </c>
      <c r="AO943" s="32" t="str">
        <f t="shared" si="964"/>
        <v/>
      </c>
      <c r="AP943" s="32" t="str">
        <f t="shared" si="964"/>
        <v/>
      </c>
      <c r="AQ943" s="32" t="str">
        <f t="shared" si="964"/>
        <v/>
      </c>
      <c r="AR943" s="32" t="str">
        <f t="shared" si="964"/>
        <v/>
      </c>
      <c r="AS943" s="32" t="str">
        <f t="shared" si="964"/>
        <v/>
      </c>
      <c r="AT943" s="32" t="str">
        <f t="shared" si="959"/>
        <v/>
      </c>
      <c r="AU943" s="32" t="str">
        <f t="shared" si="959"/>
        <v/>
      </c>
      <c r="AV943" s="32" t="e">
        <f t="shared" si="959"/>
        <v>#REF!</v>
      </c>
      <c r="AW943" s="32" t="str">
        <f t="shared" si="959"/>
        <v/>
      </c>
      <c r="AX943" s="32" t="str">
        <f t="shared" si="959"/>
        <v/>
      </c>
      <c r="AZ943" s="17" t="str">
        <f t="shared" si="965"/>
        <v/>
      </c>
      <c r="BA943" s="17" t="str">
        <f t="shared" si="965"/>
        <v/>
      </c>
      <c r="BB943" s="17" t="str">
        <f t="shared" si="965"/>
        <v/>
      </c>
      <c r="BC943" s="17" t="str">
        <f t="shared" si="965"/>
        <v/>
      </c>
      <c r="BD943" s="17" t="str">
        <f t="shared" si="965"/>
        <v/>
      </c>
      <c r="BE943" s="17" t="str">
        <f t="shared" si="960"/>
        <v/>
      </c>
      <c r="BF943" s="17" t="str">
        <f t="shared" si="960"/>
        <v/>
      </c>
      <c r="BG943" s="17" t="e">
        <f t="shared" si="960"/>
        <v>#REF!</v>
      </c>
      <c r="BH943" s="17" t="str">
        <f t="shared" si="960"/>
        <v/>
      </c>
      <c r="BI943" s="17" t="str">
        <f t="shared" si="960"/>
        <v/>
      </c>
    </row>
    <row r="944" spans="1:61" s="13" customFormat="1" ht="23.25" customHeight="1" x14ac:dyDescent="0.2">
      <c r="A944" s="1">
        <f ca="1">IF(COUNTIF($D944:$L944," ")=10,"",IF(VLOOKUP(MAX($A$1:A943),$A$1:C943,3,FALSE)=0,"",MAX($A$1:A943)+1))</f>
        <v>935</v>
      </c>
      <c r="B944" s="13" t="str">
        <f>$B937</f>
        <v/>
      </c>
      <c r="C944" s="2" t="str">
        <f>IF($B944="","",$R$8)</f>
        <v/>
      </c>
      <c r="D944" s="23" t="str">
        <f t="shared" ref="D944:K944" si="971">IF($B944&gt;"",IF(ISERROR(SEARCH($B944,S$8))," ",MID(S$8,FIND("%курс ",S$8,FIND($B944,S$8))+6,3)&amp;"
("&amp;MID(S$8,FIND("ауд.",S$8,FIND($B944,S$8))+4,FIND("№",S$8,FIND("ауд.",S$8,FIND($B944,S$8)))-(FIND("ауд.",S$8,FIND($B944,S$8))+4))&amp;")"),"")</f>
        <v/>
      </c>
      <c r="E944" s="23" t="str">
        <f t="shared" si="971"/>
        <v/>
      </c>
      <c r="F944" s="23" t="str">
        <f t="shared" si="971"/>
        <v/>
      </c>
      <c r="G944" s="23" t="str">
        <f t="shared" si="971"/>
        <v/>
      </c>
      <c r="H944" s="23" t="str">
        <f t="shared" si="971"/>
        <v/>
      </c>
      <c r="I944" s="23" t="str">
        <f t="shared" si="971"/>
        <v/>
      </c>
      <c r="J944" s="23" t="str">
        <f t="shared" si="971"/>
        <v/>
      </c>
      <c r="K944" s="23" t="str">
        <f t="shared" si="971"/>
        <v/>
      </c>
      <c r="L944" s="23"/>
      <c r="O944" s="16"/>
      <c r="P944" s="16"/>
      <c r="R944" s="30"/>
      <c r="S944" s="30"/>
      <c r="T944" s="30"/>
      <c r="U944" s="30"/>
      <c r="V944" s="30"/>
      <c r="W944" s="30"/>
      <c r="X944" s="30"/>
      <c r="Y944" s="30"/>
      <c r="Z944" s="30"/>
      <c r="AA944" s="30"/>
      <c r="AB944" s="30"/>
      <c r="AD944" s="31" t="str">
        <f t="shared" si="962"/>
        <v/>
      </c>
      <c r="AE944" s="31" t="str">
        <f t="shared" si="962"/>
        <v/>
      </c>
      <c r="AF944" s="31" t="str">
        <f t="shared" si="962"/>
        <v/>
      </c>
      <c r="AG944" s="31" t="str">
        <f t="shared" si="962"/>
        <v/>
      </c>
      <c r="AH944" s="31" t="str">
        <f t="shared" si="962"/>
        <v/>
      </c>
      <c r="AI944" s="31" t="str">
        <f t="shared" si="962"/>
        <v/>
      </c>
      <c r="AJ944" s="31" t="str">
        <f t="shared" si="962"/>
        <v/>
      </c>
      <c r="AK944" s="31" t="e">
        <f>IF(#REF!=" ","",IF(#REF!="","",CONCATENATE($C944," ",#REF!," ",MID(#REF!,6,3))))</f>
        <v>#REF!</v>
      </c>
      <c r="AL944" s="31" t="str">
        <f t="shared" si="963"/>
        <v/>
      </c>
      <c r="AM944" s="31" t="str">
        <f t="shared" si="963"/>
        <v/>
      </c>
      <c r="AN944" s="32" t="e">
        <f t="shared" si="958"/>
        <v>#VALUE!</v>
      </c>
      <c r="AO944" s="32" t="str">
        <f t="shared" si="964"/>
        <v/>
      </c>
      <c r="AP944" s="32" t="str">
        <f t="shared" si="964"/>
        <v/>
      </c>
      <c r="AQ944" s="32" t="str">
        <f t="shared" si="964"/>
        <v/>
      </c>
      <c r="AR944" s="32" t="str">
        <f t="shared" si="964"/>
        <v/>
      </c>
      <c r="AS944" s="32" t="str">
        <f t="shared" si="964"/>
        <v/>
      </c>
      <c r="AT944" s="32" t="str">
        <f t="shared" si="959"/>
        <v/>
      </c>
      <c r="AU944" s="32" t="str">
        <f t="shared" si="959"/>
        <v/>
      </c>
      <c r="AV944" s="32" t="e">
        <f t="shared" si="959"/>
        <v>#REF!</v>
      </c>
      <c r="AW944" s="32" t="str">
        <f t="shared" si="959"/>
        <v/>
      </c>
      <c r="AX944" s="32" t="str">
        <f t="shared" si="959"/>
        <v/>
      </c>
      <c r="AZ944" s="17" t="str">
        <f t="shared" si="965"/>
        <v/>
      </c>
      <c r="BA944" s="17" t="str">
        <f t="shared" si="965"/>
        <v/>
      </c>
      <c r="BB944" s="17" t="str">
        <f t="shared" si="965"/>
        <v/>
      </c>
      <c r="BC944" s="17" t="str">
        <f t="shared" si="965"/>
        <v/>
      </c>
      <c r="BD944" s="17" t="str">
        <f t="shared" si="965"/>
        <v/>
      </c>
      <c r="BE944" s="17" t="str">
        <f t="shared" si="960"/>
        <v/>
      </c>
      <c r="BF944" s="17" t="str">
        <f t="shared" si="960"/>
        <v/>
      </c>
      <c r="BG944" s="17" t="e">
        <f t="shared" si="960"/>
        <v>#REF!</v>
      </c>
      <c r="BH944" s="17" t="str">
        <f t="shared" si="960"/>
        <v/>
      </c>
      <c r="BI944" s="17" t="str">
        <f t="shared" si="960"/>
        <v/>
      </c>
    </row>
    <row r="945" spans="1:61" s="13" customFormat="1" ht="23.25" customHeight="1" x14ac:dyDescent="0.2">
      <c r="C945" s="2" t="str">
        <f>IF($B945="","",$R$4)</f>
        <v/>
      </c>
      <c r="D945" s="14" t="str">
        <f t="shared" ref="D945:K945" si="972">IF($B945&gt;"",IF(ISERROR(SEARCH($B945,S$4))," ",MID(S$4,FIND("%курс ",S$4,FIND($B945,S$4))+6,3)&amp;"
("&amp;MID(S$4,FIND("ауд.",S$4,FIND($B945,S$4))+4,FIND("№",S$4,FIND("ауд.",S$4,FIND($B945,S$4)))-(FIND("ауд.",S$4,FIND($B945,S$4))+4))&amp;")"),"")</f>
        <v/>
      </c>
      <c r="E945" s="14" t="str">
        <f t="shared" si="972"/>
        <v/>
      </c>
      <c r="F945" s="14" t="str">
        <f t="shared" si="972"/>
        <v/>
      </c>
      <c r="G945" s="14" t="str">
        <f t="shared" si="972"/>
        <v/>
      </c>
      <c r="H945" s="14" t="str">
        <f t="shared" si="972"/>
        <v/>
      </c>
      <c r="I945" s="14" t="str">
        <f t="shared" si="972"/>
        <v/>
      </c>
      <c r="J945" s="14" t="str">
        <f t="shared" si="972"/>
        <v/>
      </c>
      <c r="K945" s="14" t="str">
        <f t="shared" si="972"/>
        <v/>
      </c>
      <c r="L945" s="14"/>
      <c r="O945" s="16"/>
      <c r="P945" s="16"/>
      <c r="R945" s="30"/>
      <c r="S945" s="30"/>
      <c r="T945" s="30"/>
      <c r="U945" s="30"/>
      <c r="V945" s="30"/>
      <c r="W945" s="30"/>
      <c r="X945" s="30"/>
      <c r="Y945" s="30"/>
      <c r="Z945" s="30"/>
      <c r="AA945" s="30"/>
      <c r="AB945" s="30"/>
      <c r="AD945" s="37"/>
      <c r="AE945" s="37"/>
      <c r="AF945" s="37"/>
      <c r="AG945" s="37"/>
      <c r="AH945" s="37"/>
      <c r="AI945" s="37"/>
      <c r="AJ945" s="37"/>
      <c r="AK945" s="37"/>
      <c r="AL945" s="37"/>
      <c r="AM945" s="37"/>
      <c r="AN945" s="37"/>
      <c r="AO945" s="32" t="str">
        <f t="shared" si="964"/>
        <v/>
      </c>
      <c r="AP945" s="32" t="str">
        <f t="shared" si="964"/>
        <v/>
      </c>
      <c r="AQ945" s="32" t="str">
        <f t="shared" si="964"/>
        <v/>
      </c>
      <c r="AR945" s="32" t="str">
        <f t="shared" si="964"/>
        <v/>
      </c>
      <c r="AS945" s="32" t="str">
        <f t="shared" si="964"/>
        <v/>
      </c>
      <c r="AT945" s="32" t="str">
        <f t="shared" si="959"/>
        <v/>
      </c>
      <c r="AU945" s="32" t="str">
        <f t="shared" si="959"/>
        <v/>
      </c>
      <c r="AV945" s="32" t="str">
        <f t="shared" si="959"/>
        <v/>
      </c>
      <c r="AW945" s="32" t="str">
        <f t="shared" si="959"/>
        <v/>
      </c>
      <c r="AX945" s="32" t="str">
        <f t="shared" si="959"/>
        <v/>
      </c>
      <c r="AZ945" s="17" t="str">
        <f t="shared" si="965"/>
        <v/>
      </c>
      <c r="BA945" s="17" t="str">
        <f t="shared" si="965"/>
        <v/>
      </c>
      <c r="BB945" s="17" t="str">
        <f t="shared" si="965"/>
        <v/>
      </c>
      <c r="BC945" s="17" t="str">
        <f t="shared" si="965"/>
        <v/>
      </c>
      <c r="BD945" s="17" t="str">
        <f t="shared" si="965"/>
        <v/>
      </c>
      <c r="BE945" s="17" t="str">
        <f t="shared" si="960"/>
        <v/>
      </c>
      <c r="BF945" s="17" t="str">
        <f t="shared" si="960"/>
        <v/>
      </c>
      <c r="BG945" s="17" t="str">
        <f t="shared" si="960"/>
        <v/>
      </c>
      <c r="BH945" s="17" t="str">
        <f t="shared" si="960"/>
        <v/>
      </c>
      <c r="BI945" s="17" t="str">
        <f t="shared" si="960"/>
        <v/>
      </c>
    </row>
    <row r="946" spans="1:61" s="13" customFormat="1" ht="23.25" customHeight="1" x14ac:dyDescent="0.2">
      <c r="A946" s="1">
        <f ca="1">IF(COUNTIF($D947:$L953," ")=70,"",MAX($A$1:A945)+1)</f>
        <v>936</v>
      </c>
      <c r="B946" s="2" t="str">
        <f>IF($C946="","",$C946)</f>
        <v/>
      </c>
      <c r="C946" s="3" t="str">
        <f>IF(ISERROR(VLOOKUP((ROW()-1)/9+1,'[1]Преподавательский состав'!$A$2:$B$181,2,FALSE)),"",VLOOKUP((ROW()-1)/9+1,'[1]Преподавательский состав'!$A$2:$B$181,2,FALSE))</f>
        <v/>
      </c>
      <c r="D946" s="3" t="str">
        <f>IF($C946="","",T(" 8.00"))</f>
        <v/>
      </c>
      <c r="E946" s="3" t="str">
        <f>IF($C946="","",T(" 9.40"))</f>
        <v/>
      </c>
      <c r="F946" s="3" t="str">
        <f>IF($C946="","",T("11.20"))</f>
        <v/>
      </c>
      <c r="G946" s="3" t="str">
        <f>IF($C946="","",T("13.00"))</f>
        <v/>
      </c>
      <c r="H946" s="3" t="str">
        <f>IF($C946="","",T("13.30"))</f>
        <v/>
      </c>
      <c r="I946" s="3" t="str">
        <f>IF($C946="","",T("15.10"))</f>
        <v/>
      </c>
      <c r="J946" s="3" t="str">
        <f>IF($C946="","",T("16.50"))</f>
        <v/>
      </c>
      <c r="K946" s="3" t="str">
        <f>IF($C946="","",T("16.50"))</f>
        <v/>
      </c>
      <c r="L946" s="3"/>
      <c r="O946" s="16"/>
      <c r="P946" s="16"/>
      <c r="R946" s="30"/>
      <c r="S946" s="30"/>
      <c r="T946" s="30"/>
      <c r="U946" s="30"/>
      <c r="V946" s="30"/>
      <c r="W946" s="30"/>
      <c r="X946" s="30"/>
      <c r="Y946" s="30"/>
      <c r="Z946" s="30"/>
      <c r="AA946" s="30"/>
      <c r="AB946" s="30"/>
      <c r="AD946" s="32"/>
      <c r="AE946" s="32"/>
      <c r="AF946" s="32"/>
      <c r="AG946" s="32"/>
      <c r="AH946" s="32"/>
      <c r="AI946" s="32"/>
      <c r="AJ946" s="32"/>
      <c r="AK946" s="32"/>
      <c r="AL946" s="32"/>
      <c r="AM946" s="32"/>
      <c r="AN946" s="32" t="str">
        <f t="shared" ref="AN946:AN953" si="973">IF(COUNTBLANK(AD946:AM946)=10,"",MID($B946,1,FIND(" ",$B946)-1))</f>
        <v/>
      </c>
      <c r="AO946" s="32" t="str">
        <f t="shared" si="964"/>
        <v/>
      </c>
      <c r="AP946" s="32" t="str">
        <f t="shared" si="964"/>
        <v/>
      </c>
      <c r="AQ946" s="32" t="str">
        <f t="shared" si="964"/>
        <v/>
      </c>
      <c r="AR946" s="32" t="str">
        <f t="shared" si="964"/>
        <v/>
      </c>
      <c r="AS946" s="32" t="str">
        <f t="shared" si="964"/>
        <v/>
      </c>
      <c r="AT946" s="32" t="str">
        <f t="shared" si="959"/>
        <v/>
      </c>
      <c r="AU946" s="32" t="str">
        <f t="shared" si="959"/>
        <v/>
      </c>
      <c r="AV946" s="32" t="str">
        <f t="shared" si="959"/>
        <v/>
      </c>
      <c r="AW946" s="32" t="str">
        <f t="shared" si="959"/>
        <v/>
      </c>
      <c r="AX946" s="32" t="str">
        <f t="shared" si="959"/>
        <v/>
      </c>
      <c r="AZ946" s="17" t="str">
        <f t="shared" si="965"/>
        <v/>
      </c>
      <c r="BA946" s="17" t="str">
        <f t="shared" si="965"/>
        <v/>
      </c>
      <c r="BB946" s="17" t="str">
        <f t="shared" si="965"/>
        <v/>
      </c>
      <c r="BC946" s="17" t="str">
        <f t="shared" si="965"/>
        <v/>
      </c>
      <c r="BD946" s="17" t="str">
        <f t="shared" si="965"/>
        <v/>
      </c>
      <c r="BE946" s="17" t="str">
        <f t="shared" si="960"/>
        <v/>
      </c>
      <c r="BF946" s="17" t="str">
        <f t="shared" si="960"/>
        <v/>
      </c>
      <c r="BG946" s="17" t="str">
        <f t="shared" si="960"/>
        <v/>
      </c>
      <c r="BH946" s="17" t="str">
        <f t="shared" si="960"/>
        <v/>
      </c>
      <c r="BI946" s="17" t="str">
        <f t="shared" si="960"/>
        <v/>
      </c>
    </row>
    <row r="947" spans="1:61" s="13" customFormat="1" ht="23.25" customHeight="1" x14ac:dyDescent="0.2">
      <c r="A947" s="1">
        <f ca="1">IF(COUNTIF($D947:$L947," ")=10,"",IF(VLOOKUP(MAX($A$1:A946),$A$1:C946,3,FALSE)=0,"",MAX($A$1:A946)+1))</f>
        <v>937</v>
      </c>
      <c r="B947" s="13" t="str">
        <f>$B946</f>
        <v/>
      </c>
      <c r="C947" s="2" t="str">
        <f>IF($B947="","",$R$2)</f>
        <v/>
      </c>
      <c r="D947" s="14" t="str">
        <f t="shared" ref="D947:K947" si="974">IF($B947&gt;"",IF(ISERROR(SEARCH($B947,S$2))," ",MID(S$2,FIND("%курс ",S$2,FIND($B947,S$2))+6,3)&amp;"
("&amp;MID(S$2,FIND("ауд.",S$2,FIND($B947,S$2))+4,FIND("№",S$2,FIND("ауд.",S$2,FIND($B947,S$2)))-(FIND("ауд.",S$2,FIND($B947,S$2))+4))&amp;")"),"")</f>
        <v/>
      </c>
      <c r="E947" s="14" t="str">
        <f t="shared" si="974"/>
        <v/>
      </c>
      <c r="F947" s="14" t="str">
        <f t="shared" si="974"/>
        <v/>
      </c>
      <c r="G947" s="14" t="str">
        <f t="shared" si="974"/>
        <v/>
      </c>
      <c r="H947" s="14" t="str">
        <f t="shared" si="974"/>
        <v/>
      </c>
      <c r="I947" s="14" t="str">
        <f t="shared" si="974"/>
        <v/>
      </c>
      <c r="J947" s="14" t="str">
        <f t="shared" si="974"/>
        <v/>
      </c>
      <c r="K947" s="14" t="str">
        <f t="shared" si="974"/>
        <v/>
      </c>
      <c r="L947" s="14"/>
      <c r="O947" s="16"/>
      <c r="P947" s="16"/>
      <c r="R947" s="30"/>
      <c r="S947" s="30"/>
      <c r="T947" s="30"/>
      <c r="U947" s="30"/>
      <c r="V947" s="30"/>
      <c r="W947" s="30"/>
      <c r="X947" s="30"/>
      <c r="Y947" s="30"/>
      <c r="Z947" s="30"/>
      <c r="AA947" s="30"/>
      <c r="AB947" s="30"/>
      <c r="AD947" s="31" t="str">
        <f t="shared" ref="AD947:AJ953" si="975">IF(D947=" ","",IF(D947="","",CONCATENATE($C947," ",D$1," ",MID(D947,6,3))))</f>
        <v/>
      </c>
      <c r="AE947" s="31" t="str">
        <f t="shared" si="975"/>
        <v/>
      </c>
      <c r="AF947" s="31" t="str">
        <f t="shared" si="975"/>
        <v/>
      </c>
      <c r="AG947" s="31" t="str">
        <f t="shared" si="975"/>
        <v/>
      </c>
      <c r="AH947" s="31" t="str">
        <f t="shared" si="975"/>
        <v/>
      </c>
      <c r="AI947" s="31" t="str">
        <f t="shared" si="975"/>
        <v/>
      </c>
      <c r="AJ947" s="31" t="str">
        <f t="shared" si="975"/>
        <v/>
      </c>
      <c r="AK947" s="31" t="e">
        <f>IF(#REF!=" ","",IF(#REF!="","",CONCATENATE($C947," ",#REF!," ",MID(#REF!,6,3))))</f>
        <v>#REF!</v>
      </c>
      <c r="AL947" s="31" t="str">
        <f t="shared" ref="AL947:AM953" si="976">IF(K947=" ","",IF(K947="","",CONCATENATE($C947," ",K$1," ",MID(K947,6,3))))</f>
        <v/>
      </c>
      <c r="AM947" s="31" t="str">
        <f t="shared" si="976"/>
        <v/>
      </c>
      <c r="AN947" s="32" t="e">
        <f t="shared" si="973"/>
        <v>#VALUE!</v>
      </c>
      <c r="AO947" s="32" t="str">
        <f t="shared" si="964"/>
        <v/>
      </c>
      <c r="AP947" s="32" t="str">
        <f t="shared" si="964"/>
        <v/>
      </c>
      <c r="AQ947" s="32" t="str">
        <f t="shared" si="964"/>
        <v/>
      </c>
      <c r="AR947" s="32" t="str">
        <f t="shared" si="964"/>
        <v/>
      </c>
      <c r="AS947" s="32" t="str">
        <f t="shared" si="964"/>
        <v/>
      </c>
      <c r="AT947" s="32" t="str">
        <f t="shared" si="959"/>
        <v/>
      </c>
      <c r="AU947" s="32" t="str">
        <f t="shared" si="959"/>
        <v/>
      </c>
      <c r="AV947" s="32" t="e">
        <f t="shared" si="959"/>
        <v>#REF!</v>
      </c>
      <c r="AW947" s="32" t="str">
        <f t="shared" si="959"/>
        <v/>
      </c>
      <c r="AX947" s="32" t="str">
        <f t="shared" si="959"/>
        <v/>
      </c>
      <c r="AZ947" s="17" t="str">
        <f t="shared" si="965"/>
        <v/>
      </c>
      <c r="BA947" s="17" t="str">
        <f t="shared" si="965"/>
        <v/>
      </c>
      <c r="BB947" s="17" t="str">
        <f t="shared" si="965"/>
        <v/>
      </c>
      <c r="BC947" s="17" t="str">
        <f t="shared" si="965"/>
        <v/>
      </c>
      <c r="BD947" s="17" t="str">
        <f t="shared" si="965"/>
        <v/>
      </c>
      <c r="BE947" s="17" t="str">
        <f t="shared" si="960"/>
        <v/>
      </c>
      <c r="BF947" s="17" t="str">
        <f t="shared" si="960"/>
        <v/>
      </c>
      <c r="BG947" s="17" t="e">
        <f t="shared" si="960"/>
        <v>#REF!</v>
      </c>
      <c r="BH947" s="17" t="str">
        <f t="shared" si="960"/>
        <v/>
      </c>
      <c r="BI947" s="17" t="str">
        <f t="shared" si="960"/>
        <v/>
      </c>
    </row>
    <row r="948" spans="1:61" s="13" customFormat="1" ht="23.25" customHeight="1" x14ac:dyDescent="0.2">
      <c r="A948" s="1">
        <f ca="1">IF(COUNTIF($D948:$L948," ")=10,"",IF(VLOOKUP(MAX($A$1:A947),$A$1:C947,3,FALSE)=0,"",MAX($A$1:A947)+1))</f>
        <v>938</v>
      </c>
      <c r="B948" s="13" t="str">
        <f>$B946</f>
        <v/>
      </c>
      <c r="C948" s="2" t="str">
        <f>IF($B948="","",$R$3)</f>
        <v/>
      </c>
      <c r="D948" s="14" t="str">
        <f t="shared" ref="D948:K948" si="977">IF($B948&gt;"",IF(ISERROR(SEARCH($B948,S$3))," ",MID(S$3,FIND("%курс ",S$3,FIND($B948,S$3))+6,3)&amp;"
("&amp;MID(S$3,FIND("ауд.",S$3,FIND($B948,S$3))+4,FIND("№",S$3,FIND("ауд.",S$3,FIND($B948,S$3)))-(FIND("ауд.",S$3,FIND($B948,S$3))+4))&amp;")"),"")</f>
        <v/>
      </c>
      <c r="E948" s="14" t="str">
        <f t="shared" si="977"/>
        <v/>
      </c>
      <c r="F948" s="14" t="str">
        <f t="shared" si="977"/>
        <v/>
      </c>
      <c r="G948" s="14" t="str">
        <f t="shared" si="977"/>
        <v/>
      </c>
      <c r="H948" s="14" t="str">
        <f t="shared" si="977"/>
        <v/>
      </c>
      <c r="I948" s="14" t="str">
        <f t="shared" si="977"/>
        <v/>
      </c>
      <c r="J948" s="14" t="str">
        <f t="shared" si="977"/>
        <v/>
      </c>
      <c r="K948" s="14" t="str">
        <f t="shared" si="977"/>
        <v/>
      </c>
      <c r="L948" s="14"/>
      <c r="O948" s="16"/>
      <c r="P948" s="16"/>
      <c r="R948" s="30"/>
      <c r="S948" s="30"/>
      <c r="T948" s="30"/>
      <c r="U948" s="30"/>
      <c r="V948" s="30"/>
      <c r="W948" s="30"/>
      <c r="X948" s="30"/>
      <c r="Y948" s="30"/>
      <c r="Z948" s="30"/>
      <c r="AA948" s="30"/>
      <c r="AB948" s="30"/>
      <c r="AD948" s="31" t="str">
        <f t="shared" si="975"/>
        <v/>
      </c>
      <c r="AE948" s="31" t="str">
        <f t="shared" si="975"/>
        <v/>
      </c>
      <c r="AF948" s="31" t="str">
        <f t="shared" si="975"/>
        <v/>
      </c>
      <c r="AG948" s="31" t="str">
        <f t="shared" si="975"/>
        <v/>
      </c>
      <c r="AH948" s="31" t="str">
        <f t="shared" si="975"/>
        <v/>
      </c>
      <c r="AI948" s="31" t="str">
        <f t="shared" si="975"/>
        <v/>
      </c>
      <c r="AJ948" s="31" t="str">
        <f t="shared" si="975"/>
        <v/>
      </c>
      <c r="AK948" s="31" t="e">
        <f>IF(#REF!=" ","",IF(#REF!="","",CONCATENATE($C948," ",#REF!," ",MID(#REF!,6,3))))</f>
        <v>#REF!</v>
      </c>
      <c r="AL948" s="31" t="str">
        <f t="shared" si="976"/>
        <v/>
      </c>
      <c r="AM948" s="31" t="str">
        <f t="shared" si="976"/>
        <v/>
      </c>
      <c r="AN948" s="32" t="e">
        <f t="shared" si="973"/>
        <v>#VALUE!</v>
      </c>
      <c r="AO948" s="32" t="str">
        <f t="shared" si="964"/>
        <v/>
      </c>
      <c r="AP948" s="32" t="str">
        <f t="shared" si="964"/>
        <v/>
      </c>
      <c r="AQ948" s="32" t="str">
        <f t="shared" si="964"/>
        <v/>
      </c>
      <c r="AR948" s="32" t="str">
        <f t="shared" si="964"/>
        <v/>
      </c>
      <c r="AS948" s="32" t="str">
        <f t="shared" si="964"/>
        <v/>
      </c>
      <c r="AT948" s="32" t="str">
        <f t="shared" si="959"/>
        <v/>
      </c>
      <c r="AU948" s="32" t="str">
        <f t="shared" si="959"/>
        <v/>
      </c>
      <c r="AV948" s="32" t="e">
        <f t="shared" si="959"/>
        <v>#REF!</v>
      </c>
      <c r="AW948" s="32" t="str">
        <f t="shared" si="959"/>
        <v/>
      </c>
      <c r="AX948" s="32" t="str">
        <f t="shared" si="959"/>
        <v/>
      </c>
      <c r="AZ948" s="17" t="str">
        <f t="shared" si="965"/>
        <v/>
      </c>
      <c r="BA948" s="17" t="str">
        <f t="shared" si="965"/>
        <v/>
      </c>
      <c r="BB948" s="17" t="str">
        <f t="shared" si="965"/>
        <v/>
      </c>
      <c r="BC948" s="17" t="str">
        <f t="shared" si="965"/>
        <v/>
      </c>
      <c r="BD948" s="17" t="str">
        <f t="shared" si="965"/>
        <v/>
      </c>
      <c r="BE948" s="17" t="str">
        <f t="shared" si="960"/>
        <v/>
      </c>
      <c r="BF948" s="17" t="str">
        <f t="shared" si="960"/>
        <v/>
      </c>
      <c r="BG948" s="17" t="e">
        <f t="shared" si="960"/>
        <v>#REF!</v>
      </c>
      <c r="BH948" s="17" t="str">
        <f t="shared" si="960"/>
        <v/>
      </c>
      <c r="BI948" s="17" t="str">
        <f t="shared" si="960"/>
        <v/>
      </c>
    </row>
    <row r="949" spans="1:61" s="13" customFormat="1" ht="23.25" customHeight="1" x14ac:dyDescent="0.2">
      <c r="A949" s="1">
        <f ca="1">IF(COUNTIF($D949:$L949," ")=10,"",IF(VLOOKUP(MAX($A$1:A948),$A$1:C948,3,FALSE)=0,"",MAX($A$1:A948)+1))</f>
        <v>939</v>
      </c>
      <c r="B949" s="13" t="str">
        <f>$B946</f>
        <v/>
      </c>
      <c r="C949" s="2" t="str">
        <f>IF($B949="","",$R$4)</f>
        <v/>
      </c>
      <c r="D949" s="14" t="str">
        <f t="shared" ref="D949:K949" si="978">IF($B949&gt;"",IF(ISERROR(SEARCH($B949,S$4))," ",MID(S$4,FIND("%курс ",S$4,FIND($B949,S$4))+6,3)&amp;"
("&amp;MID(S$4,FIND("ауд.",S$4,FIND($B949,S$4))+4,FIND("№",S$4,FIND("ауд.",S$4,FIND($B949,S$4)))-(FIND("ауд.",S$4,FIND($B949,S$4))+4))&amp;")"),"")</f>
        <v/>
      </c>
      <c r="E949" s="14" t="str">
        <f t="shared" si="978"/>
        <v/>
      </c>
      <c r="F949" s="14" t="str">
        <f t="shared" si="978"/>
        <v/>
      </c>
      <c r="G949" s="14" t="str">
        <f t="shared" si="978"/>
        <v/>
      </c>
      <c r="H949" s="14" t="str">
        <f t="shared" si="978"/>
        <v/>
      </c>
      <c r="I949" s="14" t="str">
        <f t="shared" si="978"/>
        <v/>
      </c>
      <c r="J949" s="14" t="str">
        <f t="shared" si="978"/>
        <v/>
      </c>
      <c r="K949" s="14" t="str">
        <f t="shared" si="978"/>
        <v/>
      </c>
      <c r="L949" s="14"/>
      <c r="O949" s="16"/>
      <c r="P949" s="16"/>
      <c r="R949" s="30"/>
      <c r="S949" s="30"/>
      <c r="T949" s="30"/>
      <c r="U949" s="30"/>
      <c r="V949" s="30"/>
      <c r="W949" s="30"/>
      <c r="X949" s="30"/>
      <c r="Y949" s="30"/>
      <c r="Z949" s="30"/>
      <c r="AA949" s="30"/>
      <c r="AB949" s="30"/>
      <c r="AD949" s="31" t="str">
        <f t="shared" si="975"/>
        <v/>
      </c>
      <c r="AE949" s="31" t="str">
        <f t="shared" si="975"/>
        <v/>
      </c>
      <c r="AF949" s="31" t="str">
        <f t="shared" si="975"/>
        <v/>
      </c>
      <c r="AG949" s="31" t="str">
        <f t="shared" si="975"/>
        <v/>
      </c>
      <c r="AH949" s="31" t="str">
        <f t="shared" si="975"/>
        <v/>
      </c>
      <c r="AI949" s="31" t="str">
        <f t="shared" si="975"/>
        <v/>
      </c>
      <c r="AJ949" s="31" t="str">
        <f t="shared" si="975"/>
        <v/>
      </c>
      <c r="AK949" s="31" t="e">
        <f>IF(#REF!=" ","",IF(#REF!="","",CONCATENATE($C949," ",#REF!," ",MID(#REF!,6,3))))</f>
        <v>#REF!</v>
      </c>
      <c r="AL949" s="31" t="str">
        <f t="shared" si="976"/>
        <v/>
      </c>
      <c r="AM949" s="31" t="str">
        <f t="shared" si="976"/>
        <v/>
      </c>
      <c r="AN949" s="32" t="e">
        <f t="shared" si="973"/>
        <v>#VALUE!</v>
      </c>
      <c r="AO949" s="32" t="str">
        <f t="shared" si="964"/>
        <v/>
      </c>
      <c r="AP949" s="32" t="str">
        <f t="shared" si="964"/>
        <v/>
      </c>
      <c r="AQ949" s="32" t="str">
        <f t="shared" si="964"/>
        <v/>
      </c>
      <c r="AR949" s="32" t="str">
        <f t="shared" si="964"/>
        <v/>
      </c>
      <c r="AS949" s="32" t="str">
        <f t="shared" si="964"/>
        <v/>
      </c>
      <c r="AT949" s="32" t="str">
        <f t="shared" si="959"/>
        <v/>
      </c>
      <c r="AU949" s="32" t="str">
        <f t="shared" si="959"/>
        <v/>
      </c>
      <c r="AV949" s="32" t="e">
        <f t="shared" si="959"/>
        <v>#REF!</v>
      </c>
      <c r="AW949" s="32" t="str">
        <f t="shared" si="959"/>
        <v/>
      </c>
      <c r="AX949" s="32" t="str">
        <f t="shared" si="959"/>
        <v/>
      </c>
      <c r="AZ949" s="17" t="str">
        <f t="shared" si="965"/>
        <v/>
      </c>
      <c r="BA949" s="17" t="str">
        <f t="shared" si="965"/>
        <v/>
      </c>
      <c r="BB949" s="17" t="str">
        <f t="shared" si="965"/>
        <v/>
      </c>
      <c r="BC949" s="17" t="str">
        <f t="shared" si="965"/>
        <v/>
      </c>
      <c r="BD949" s="17" t="str">
        <f t="shared" si="965"/>
        <v/>
      </c>
      <c r="BE949" s="17" t="str">
        <f t="shared" si="960"/>
        <v/>
      </c>
      <c r="BF949" s="17" t="str">
        <f t="shared" si="960"/>
        <v/>
      </c>
      <c r="BG949" s="17" t="e">
        <f t="shared" si="960"/>
        <v>#REF!</v>
      </c>
      <c r="BH949" s="17" t="str">
        <f t="shared" si="960"/>
        <v/>
      </c>
      <c r="BI949" s="17" t="str">
        <f t="shared" si="960"/>
        <v/>
      </c>
    </row>
    <row r="950" spans="1:61" s="13" customFormat="1" ht="23.25" customHeight="1" x14ac:dyDescent="0.2">
      <c r="A950" s="1">
        <f ca="1">IF(COUNTIF($D950:$L950," ")=10,"",IF(VLOOKUP(MAX($A$1:A949),$A$1:C949,3,FALSE)=0,"",MAX($A$1:A949)+1))</f>
        <v>940</v>
      </c>
      <c r="B950" s="13" t="str">
        <f>$B946</f>
        <v/>
      </c>
      <c r="C950" s="2" t="str">
        <f>IF($B950="","",$R$5)</f>
        <v/>
      </c>
      <c r="D950" s="23" t="str">
        <f t="shared" ref="D950:K950" si="979">IF($B950&gt;"",IF(ISERROR(SEARCH($B950,S$5))," ",MID(S$5,FIND("%курс ",S$5,FIND($B950,S$5))+6,3)&amp;"
("&amp;MID(S$5,FIND("ауд.",S$5,FIND($B950,S$5))+4,FIND("№",S$5,FIND("ауд.",S$5,FIND($B950,S$5)))-(FIND("ауд.",S$5,FIND($B950,S$5))+4))&amp;")"),"")</f>
        <v/>
      </c>
      <c r="E950" s="23" t="str">
        <f t="shared" si="979"/>
        <v/>
      </c>
      <c r="F950" s="23" t="str">
        <f t="shared" si="979"/>
        <v/>
      </c>
      <c r="G950" s="23" t="str">
        <f t="shared" si="979"/>
        <v/>
      </c>
      <c r="H950" s="23" t="str">
        <f t="shared" si="979"/>
        <v/>
      </c>
      <c r="I950" s="23" t="str">
        <f t="shared" si="979"/>
        <v/>
      </c>
      <c r="J950" s="23" t="str">
        <f t="shared" si="979"/>
        <v/>
      </c>
      <c r="K950" s="23" t="str">
        <f t="shared" si="979"/>
        <v/>
      </c>
      <c r="L950" s="23"/>
      <c r="O950" s="16"/>
      <c r="P950" s="16"/>
      <c r="R950" s="30"/>
      <c r="S950" s="30"/>
      <c r="T950" s="30"/>
      <c r="U950" s="30"/>
      <c r="V950" s="30"/>
      <c r="W950" s="30"/>
      <c r="X950" s="30"/>
      <c r="Y950" s="30"/>
      <c r="Z950" s="30"/>
      <c r="AA950" s="30"/>
      <c r="AB950" s="30"/>
      <c r="AD950" s="31" t="str">
        <f t="shared" si="975"/>
        <v/>
      </c>
      <c r="AE950" s="31" t="str">
        <f t="shared" si="975"/>
        <v/>
      </c>
      <c r="AF950" s="31" t="str">
        <f t="shared" si="975"/>
        <v/>
      </c>
      <c r="AG950" s="31" t="str">
        <f t="shared" si="975"/>
        <v/>
      </c>
      <c r="AH950" s="31" t="str">
        <f t="shared" si="975"/>
        <v/>
      </c>
      <c r="AI950" s="31" t="str">
        <f t="shared" si="975"/>
        <v/>
      </c>
      <c r="AJ950" s="31" t="str">
        <f t="shared" si="975"/>
        <v/>
      </c>
      <c r="AK950" s="31" t="e">
        <f>IF(#REF!=" ","",IF(#REF!="","",CONCATENATE($C950," ",#REF!," ",MID(#REF!,6,3))))</f>
        <v>#REF!</v>
      </c>
      <c r="AL950" s="31" t="str">
        <f t="shared" si="976"/>
        <v/>
      </c>
      <c r="AM950" s="31" t="str">
        <f t="shared" si="976"/>
        <v/>
      </c>
      <c r="AN950" s="32" t="e">
        <f t="shared" si="973"/>
        <v>#VALUE!</v>
      </c>
      <c r="AO950" s="32" t="str">
        <f t="shared" si="964"/>
        <v/>
      </c>
      <c r="AP950" s="32" t="str">
        <f t="shared" si="964"/>
        <v/>
      </c>
      <c r="AQ950" s="32" t="str">
        <f t="shared" si="964"/>
        <v/>
      </c>
      <c r="AR950" s="32" t="str">
        <f t="shared" si="964"/>
        <v/>
      </c>
      <c r="AS950" s="32" t="str">
        <f t="shared" si="964"/>
        <v/>
      </c>
      <c r="AT950" s="32" t="str">
        <f t="shared" si="959"/>
        <v/>
      </c>
      <c r="AU950" s="32" t="str">
        <f t="shared" si="959"/>
        <v/>
      </c>
      <c r="AV950" s="32" t="e">
        <f t="shared" si="959"/>
        <v>#REF!</v>
      </c>
      <c r="AW950" s="32" t="str">
        <f t="shared" si="959"/>
        <v/>
      </c>
      <c r="AX950" s="32" t="str">
        <f t="shared" si="959"/>
        <v/>
      </c>
      <c r="AZ950" s="17" t="str">
        <f t="shared" si="965"/>
        <v/>
      </c>
      <c r="BA950" s="17" t="str">
        <f t="shared" si="965"/>
        <v/>
      </c>
      <c r="BB950" s="17" t="str">
        <f t="shared" si="965"/>
        <v/>
      </c>
      <c r="BC950" s="17" t="str">
        <f t="shared" si="965"/>
        <v/>
      </c>
      <c r="BD950" s="17" t="str">
        <f t="shared" si="965"/>
        <v/>
      </c>
      <c r="BE950" s="17" t="str">
        <f t="shared" si="960"/>
        <v/>
      </c>
      <c r="BF950" s="17" t="str">
        <f t="shared" si="960"/>
        <v/>
      </c>
      <c r="BG950" s="17" t="e">
        <f t="shared" si="960"/>
        <v>#REF!</v>
      </c>
      <c r="BH950" s="17" t="str">
        <f t="shared" si="960"/>
        <v/>
      </c>
      <c r="BI950" s="17" t="str">
        <f t="shared" si="960"/>
        <v/>
      </c>
    </row>
    <row r="951" spans="1:61" s="13" customFormat="1" ht="23.25" customHeight="1" x14ac:dyDescent="0.2">
      <c r="A951" s="1">
        <f ca="1">IF(COUNTIF($D951:$L951," ")=10,"",IF(VLOOKUP(MAX($A$1:A950),$A$1:C950,3,FALSE)=0,"",MAX($A$1:A950)+1))</f>
        <v>941</v>
      </c>
      <c r="B951" s="13" t="str">
        <f>$B946</f>
        <v/>
      </c>
      <c r="C951" s="2" t="str">
        <f>IF($B951="","",$R$6)</f>
        <v/>
      </c>
      <c r="D951" s="23" t="str">
        <f t="shared" ref="D951:K951" si="980">IF($B951&gt;"",IF(ISERROR(SEARCH($B951,S$6))," ",MID(S$6,FIND("%курс ",S$6,FIND($B951,S$6))+6,3)&amp;"
("&amp;MID(S$6,FIND("ауд.",S$6,FIND($B951,S$6))+4,FIND("№",S$6,FIND("ауд.",S$6,FIND($B951,S$6)))-(FIND("ауд.",S$6,FIND($B951,S$6))+4))&amp;")"),"")</f>
        <v/>
      </c>
      <c r="E951" s="23" t="str">
        <f t="shared" si="980"/>
        <v/>
      </c>
      <c r="F951" s="23" t="str">
        <f t="shared" si="980"/>
        <v/>
      </c>
      <c r="G951" s="23" t="str">
        <f t="shared" si="980"/>
        <v/>
      </c>
      <c r="H951" s="23" t="str">
        <f t="shared" si="980"/>
        <v/>
      </c>
      <c r="I951" s="23" t="str">
        <f t="shared" si="980"/>
        <v/>
      </c>
      <c r="J951" s="23" t="str">
        <f t="shared" si="980"/>
        <v/>
      </c>
      <c r="K951" s="23" t="str">
        <f t="shared" si="980"/>
        <v/>
      </c>
      <c r="L951" s="23"/>
      <c r="O951" s="16"/>
      <c r="P951" s="16"/>
      <c r="R951" s="30"/>
      <c r="S951" s="30"/>
      <c r="T951" s="30"/>
      <c r="U951" s="30"/>
      <c r="V951" s="30"/>
      <c r="W951" s="30"/>
      <c r="X951" s="30"/>
      <c r="Y951" s="30"/>
      <c r="Z951" s="30"/>
      <c r="AA951" s="30"/>
      <c r="AB951" s="30"/>
      <c r="AD951" s="31" t="str">
        <f t="shared" si="975"/>
        <v/>
      </c>
      <c r="AE951" s="31" t="str">
        <f t="shared" si="975"/>
        <v/>
      </c>
      <c r="AF951" s="31" t="str">
        <f t="shared" si="975"/>
        <v/>
      </c>
      <c r="AG951" s="31" t="str">
        <f t="shared" si="975"/>
        <v/>
      </c>
      <c r="AH951" s="31" t="str">
        <f t="shared" si="975"/>
        <v/>
      </c>
      <c r="AI951" s="31" t="str">
        <f t="shared" si="975"/>
        <v/>
      </c>
      <c r="AJ951" s="31" t="str">
        <f t="shared" si="975"/>
        <v/>
      </c>
      <c r="AK951" s="31" t="e">
        <f>IF(#REF!=" ","",IF(#REF!="","",CONCATENATE($C951," ",#REF!," ",MID(#REF!,6,3))))</f>
        <v>#REF!</v>
      </c>
      <c r="AL951" s="31" t="str">
        <f t="shared" si="976"/>
        <v/>
      </c>
      <c r="AM951" s="31" t="str">
        <f t="shared" si="976"/>
        <v/>
      </c>
      <c r="AN951" s="32" t="e">
        <f t="shared" si="973"/>
        <v>#VALUE!</v>
      </c>
      <c r="AO951" s="32" t="str">
        <f t="shared" si="964"/>
        <v/>
      </c>
      <c r="AP951" s="32" t="str">
        <f t="shared" si="964"/>
        <v/>
      </c>
      <c r="AQ951" s="32" t="str">
        <f t="shared" si="964"/>
        <v/>
      </c>
      <c r="AR951" s="32" t="str">
        <f t="shared" si="964"/>
        <v/>
      </c>
      <c r="AS951" s="32" t="str">
        <f t="shared" si="964"/>
        <v/>
      </c>
      <c r="AT951" s="32" t="str">
        <f t="shared" si="959"/>
        <v/>
      </c>
      <c r="AU951" s="32" t="str">
        <f t="shared" si="959"/>
        <v/>
      </c>
      <c r="AV951" s="32" t="e">
        <f t="shared" si="959"/>
        <v>#REF!</v>
      </c>
      <c r="AW951" s="32" t="str">
        <f t="shared" si="959"/>
        <v/>
      </c>
      <c r="AX951" s="32" t="str">
        <f t="shared" si="959"/>
        <v/>
      </c>
      <c r="AZ951" s="17" t="str">
        <f t="shared" si="965"/>
        <v/>
      </c>
      <c r="BA951" s="17" t="str">
        <f t="shared" si="965"/>
        <v/>
      </c>
      <c r="BB951" s="17" t="str">
        <f t="shared" si="965"/>
        <v/>
      </c>
      <c r="BC951" s="17" t="str">
        <f t="shared" si="965"/>
        <v/>
      </c>
      <c r="BD951" s="17" t="str">
        <f t="shared" si="965"/>
        <v/>
      </c>
      <c r="BE951" s="17" t="str">
        <f t="shared" si="960"/>
        <v/>
      </c>
      <c r="BF951" s="17" t="str">
        <f t="shared" si="960"/>
        <v/>
      </c>
      <c r="BG951" s="17" t="e">
        <f t="shared" si="960"/>
        <v>#REF!</v>
      </c>
      <c r="BH951" s="17" t="str">
        <f t="shared" si="960"/>
        <v/>
      </c>
      <c r="BI951" s="17" t="str">
        <f t="shared" si="960"/>
        <v/>
      </c>
    </row>
    <row r="952" spans="1:61" s="13" customFormat="1" ht="23.25" customHeight="1" x14ac:dyDescent="0.2">
      <c r="A952" s="1">
        <f ca="1">IF(COUNTIF($D952:$L952," ")=10,"",IF(VLOOKUP(MAX($A$1:A951),$A$1:C951,3,FALSE)=0,"",MAX($A$1:A951)+1))</f>
        <v>942</v>
      </c>
      <c r="B952" s="13" t="str">
        <f>$B946</f>
        <v/>
      </c>
      <c r="C952" s="2" t="str">
        <f>IF($B952="","",$R$7)</f>
        <v/>
      </c>
      <c r="D952" s="23" t="str">
        <f t="shared" ref="D952:K952" si="981">IF($B952&gt;"",IF(ISERROR(SEARCH($B952,S$7))," ",MID(S$7,FIND("%курс ",S$7,FIND($B952,S$7))+6,3)&amp;"
("&amp;MID(S$7,FIND("ауд.",S$7,FIND($B952,S$7))+4,FIND("№",S$7,FIND("ауд.",S$7,FIND($B952,S$7)))-(FIND("ауд.",S$7,FIND($B952,S$7))+4))&amp;")"),"")</f>
        <v/>
      </c>
      <c r="E952" s="23" t="str">
        <f t="shared" si="981"/>
        <v/>
      </c>
      <c r="F952" s="23" t="str">
        <f t="shared" si="981"/>
        <v/>
      </c>
      <c r="G952" s="23" t="str">
        <f t="shared" si="981"/>
        <v/>
      </c>
      <c r="H952" s="23" t="str">
        <f t="shared" si="981"/>
        <v/>
      </c>
      <c r="I952" s="23" t="str">
        <f t="shared" si="981"/>
        <v/>
      </c>
      <c r="J952" s="23" t="str">
        <f t="shared" si="981"/>
        <v/>
      </c>
      <c r="K952" s="23" t="str">
        <f t="shared" si="981"/>
        <v/>
      </c>
      <c r="L952" s="23"/>
      <c r="O952" s="16"/>
      <c r="P952" s="16"/>
      <c r="R952" s="30"/>
      <c r="S952" s="30"/>
      <c r="T952" s="30"/>
      <c r="U952" s="30"/>
      <c r="V952" s="30"/>
      <c r="W952" s="30"/>
      <c r="X952" s="30"/>
      <c r="Y952" s="30"/>
      <c r="Z952" s="30"/>
      <c r="AA952" s="30"/>
      <c r="AB952" s="30"/>
      <c r="AD952" s="31" t="str">
        <f t="shared" si="975"/>
        <v/>
      </c>
      <c r="AE952" s="31" t="str">
        <f t="shared" si="975"/>
        <v/>
      </c>
      <c r="AF952" s="31" t="str">
        <f t="shared" si="975"/>
        <v/>
      </c>
      <c r="AG952" s="31" t="str">
        <f t="shared" si="975"/>
        <v/>
      </c>
      <c r="AH952" s="31" t="str">
        <f t="shared" si="975"/>
        <v/>
      </c>
      <c r="AI952" s="31" t="str">
        <f t="shared" si="975"/>
        <v/>
      </c>
      <c r="AJ952" s="31" t="str">
        <f t="shared" si="975"/>
        <v/>
      </c>
      <c r="AK952" s="31" t="e">
        <f>IF(#REF!=" ","",IF(#REF!="","",CONCATENATE($C952," ",#REF!," ",MID(#REF!,6,3))))</f>
        <v>#REF!</v>
      </c>
      <c r="AL952" s="31" t="str">
        <f t="shared" si="976"/>
        <v/>
      </c>
      <c r="AM952" s="31" t="str">
        <f t="shared" si="976"/>
        <v/>
      </c>
      <c r="AN952" s="32" t="e">
        <f t="shared" si="973"/>
        <v>#VALUE!</v>
      </c>
      <c r="AO952" s="32" t="str">
        <f t="shared" si="964"/>
        <v/>
      </c>
      <c r="AP952" s="32" t="str">
        <f t="shared" si="964"/>
        <v/>
      </c>
      <c r="AQ952" s="32" t="str">
        <f t="shared" si="964"/>
        <v/>
      </c>
      <c r="AR952" s="32" t="str">
        <f t="shared" si="964"/>
        <v/>
      </c>
      <c r="AS952" s="32" t="str">
        <f t="shared" si="964"/>
        <v/>
      </c>
      <c r="AT952" s="32" t="str">
        <f t="shared" si="959"/>
        <v/>
      </c>
      <c r="AU952" s="32" t="str">
        <f t="shared" si="959"/>
        <v/>
      </c>
      <c r="AV952" s="32" t="e">
        <f t="shared" si="959"/>
        <v>#REF!</v>
      </c>
      <c r="AW952" s="32" t="str">
        <f t="shared" si="959"/>
        <v/>
      </c>
      <c r="AX952" s="32" t="str">
        <f t="shared" si="959"/>
        <v/>
      </c>
      <c r="AZ952" s="17" t="str">
        <f t="shared" si="965"/>
        <v/>
      </c>
      <c r="BA952" s="17" t="str">
        <f t="shared" si="965"/>
        <v/>
      </c>
      <c r="BB952" s="17" t="str">
        <f t="shared" si="965"/>
        <v/>
      </c>
      <c r="BC952" s="17" t="str">
        <f t="shared" si="965"/>
        <v/>
      </c>
      <c r="BD952" s="17" t="str">
        <f t="shared" si="965"/>
        <v/>
      </c>
      <c r="BE952" s="17" t="str">
        <f t="shared" si="960"/>
        <v/>
      </c>
      <c r="BF952" s="17" t="str">
        <f t="shared" si="960"/>
        <v/>
      </c>
      <c r="BG952" s="17" t="e">
        <f t="shared" si="960"/>
        <v>#REF!</v>
      </c>
      <c r="BH952" s="17" t="str">
        <f t="shared" si="960"/>
        <v/>
      </c>
      <c r="BI952" s="17" t="str">
        <f t="shared" si="960"/>
        <v/>
      </c>
    </row>
    <row r="953" spans="1:61" s="13" customFormat="1" ht="23.25" customHeight="1" x14ac:dyDescent="0.2">
      <c r="A953" s="1">
        <f ca="1">IF(COUNTIF($D953:$L953," ")=10,"",IF(VLOOKUP(MAX($A$1:A952),$A$1:C952,3,FALSE)=0,"",MAX($A$1:A952)+1))</f>
        <v>943</v>
      </c>
      <c r="B953" s="13" t="str">
        <f>$B946</f>
        <v/>
      </c>
      <c r="C953" s="2" t="str">
        <f>IF($B953="","",$R$8)</f>
        <v/>
      </c>
      <c r="D953" s="23" t="str">
        <f t="shared" ref="D953:K953" si="982">IF($B953&gt;"",IF(ISERROR(SEARCH($B953,S$8))," ",MID(S$8,FIND("%курс ",S$8,FIND($B953,S$8))+6,3)&amp;"
("&amp;MID(S$8,FIND("ауд.",S$8,FIND($B953,S$8))+4,FIND("№",S$8,FIND("ауд.",S$8,FIND($B953,S$8)))-(FIND("ауд.",S$8,FIND($B953,S$8))+4))&amp;")"),"")</f>
        <v/>
      </c>
      <c r="E953" s="23" t="str">
        <f t="shared" si="982"/>
        <v/>
      </c>
      <c r="F953" s="23" t="str">
        <f t="shared" si="982"/>
        <v/>
      </c>
      <c r="G953" s="23" t="str">
        <f t="shared" si="982"/>
        <v/>
      </c>
      <c r="H953" s="23" t="str">
        <f t="shared" si="982"/>
        <v/>
      </c>
      <c r="I953" s="23" t="str">
        <f t="shared" si="982"/>
        <v/>
      </c>
      <c r="J953" s="23" t="str">
        <f t="shared" si="982"/>
        <v/>
      </c>
      <c r="K953" s="23" t="str">
        <f t="shared" si="982"/>
        <v/>
      </c>
      <c r="L953" s="23"/>
      <c r="O953" s="16"/>
      <c r="P953" s="16"/>
      <c r="R953" s="30"/>
      <c r="S953" s="30"/>
      <c r="T953" s="30"/>
      <c r="U953" s="30"/>
      <c r="V953" s="30"/>
      <c r="W953" s="30"/>
      <c r="X953" s="30"/>
      <c r="Y953" s="30"/>
      <c r="Z953" s="30"/>
      <c r="AA953" s="30"/>
      <c r="AB953" s="30"/>
      <c r="AD953" s="31" t="str">
        <f t="shared" si="975"/>
        <v/>
      </c>
      <c r="AE953" s="31" t="str">
        <f t="shared" si="975"/>
        <v/>
      </c>
      <c r="AF953" s="31" t="str">
        <f t="shared" si="975"/>
        <v/>
      </c>
      <c r="AG953" s="31" t="str">
        <f t="shared" si="975"/>
        <v/>
      </c>
      <c r="AH953" s="31" t="str">
        <f t="shared" si="975"/>
        <v/>
      </c>
      <c r="AI953" s="31" t="str">
        <f t="shared" si="975"/>
        <v/>
      </c>
      <c r="AJ953" s="31" t="str">
        <f t="shared" si="975"/>
        <v/>
      </c>
      <c r="AK953" s="31" t="e">
        <f>IF(#REF!=" ","",IF(#REF!="","",CONCATENATE($C953," ",#REF!," ",MID(#REF!,6,3))))</f>
        <v>#REF!</v>
      </c>
      <c r="AL953" s="31" t="str">
        <f t="shared" si="976"/>
        <v/>
      </c>
      <c r="AM953" s="31" t="str">
        <f t="shared" si="976"/>
        <v/>
      </c>
      <c r="AN953" s="32" t="e">
        <f t="shared" si="973"/>
        <v>#VALUE!</v>
      </c>
      <c r="AO953" s="32" t="str">
        <f t="shared" si="964"/>
        <v/>
      </c>
      <c r="AP953" s="32" t="str">
        <f t="shared" si="964"/>
        <v/>
      </c>
      <c r="AQ953" s="32" t="str">
        <f t="shared" si="964"/>
        <v/>
      </c>
      <c r="AR953" s="32" t="str">
        <f t="shared" si="964"/>
        <v/>
      </c>
      <c r="AS953" s="32" t="str">
        <f t="shared" si="964"/>
        <v/>
      </c>
      <c r="AT953" s="32" t="str">
        <f t="shared" si="959"/>
        <v/>
      </c>
      <c r="AU953" s="32" t="str">
        <f t="shared" si="959"/>
        <v/>
      </c>
      <c r="AV953" s="32" t="e">
        <f t="shared" si="959"/>
        <v>#REF!</v>
      </c>
      <c r="AW953" s="32" t="str">
        <f t="shared" si="959"/>
        <v/>
      </c>
      <c r="AX953" s="32" t="str">
        <f t="shared" si="959"/>
        <v/>
      </c>
      <c r="AZ953" s="17" t="str">
        <f t="shared" si="965"/>
        <v/>
      </c>
      <c r="BA953" s="17" t="str">
        <f t="shared" si="965"/>
        <v/>
      </c>
      <c r="BB953" s="17" t="str">
        <f t="shared" si="965"/>
        <v/>
      </c>
      <c r="BC953" s="17" t="str">
        <f t="shared" si="965"/>
        <v/>
      </c>
      <c r="BD953" s="17" t="str">
        <f t="shared" si="965"/>
        <v/>
      </c>
      <c r="BE953" s="17" t="str">
        <f t="shared" si="960"/>
        <v/>
      </c>
      <c r="BF953" s="17" t="str">
        <f t="shared" si="960"/>
        <v/>
      </c>
      <c r="BG953" s="17" t="e">
        <f t="shared" si="960"/>
        <v>#REF!</v>
      </c>
      <c r="BH953" s="17" t="str">
        <f t="shared" si="960"/>
        <v/>
      </c>
      <c r="BI953" s="17" t="str">
        <f t="shared" si="960"/>
        <v/>
      </c>
    </row>
    <row r="954" spans="1:61" s="13" customFormat="1" ht="23.25" customHeight="1" x14ac:dyDescent="0.2">
      <c r="C954" s="2" t="str">
        <f>IF($B954="","",$R$6)</f>
        <v/>
      </c>
      <c r="D954" s="23" t="str">
        <f t="shared" ref="D954:K954" si="983">IF($B954&gt;"",IF(ISERROR(SEARCH($B954,S$6))," ",MID(S$6,FIND("%курс ",S$6,FIND($B954,S$6))+6,3)&amp;"
("&amp;MID(S$6,FIND("ауд.",S$6,FIND($B954,S$6))+4,FIND("№",S$6,FIND("ауд.",S$6,FIND($B954,S$6)))-(FIND("ауд.",S$6,FIND($B954,S$6))+4))&amp;")"),"")</f>
        <v/>
      </c>
      <c r="E954" s="23" t="str">
        <f t="shared" si="983"/>
        <v/>
      </c>
      <c r="F954" s="23" t="str">
        <f t="shared" si="983"/>
        <v/>
      </c>
      <c r="G954" s="23" t="str">
        <f t="shared" si="983"/>
        <v/>
      </c>
      <c r="H954" s="23" t="str">
        <f t="shared" si="983"/>
        <v/>
      </c>
      <c r="I954" s="23" t="str">
        <f t="shared" si="983"/>
        <v/>
      </c>
      <c r="J954" s="23" t="str">
        <f t="shared" si="983"/>
        <v/>
      </c>
      <c r="K954" s="23" t="str">
        <f t="shared" si="983"/>
        <v/>
      </c>
      <c r="L954" s="23"/>
      <c r="O954" s="16"/>
      <c r="P954" s="16"/>
      <c r="R954" s="30"/>
      <c r="S954" s="30"/>
      <c r="T954" s="30"/>
      <c r="U954" s="30"/>
      <c r="V954" s="30"/>
      <c r="W954" s="30"/>
      <c r="X954" s="30"/>
      <c r="Y954" s="30"/>
      <c r="Z954" s="30"/>
      <c r="AA954" s="30"/>
      <c r="AB954" s="30"/>
      <c r="AD954" s="37"/>
      <c r="AE954" s="37"/>
      <c r="AF954" s="37"/>
      <c r="AG954" s="37"/>
      <c r="AH954" s="37"/>
      <c r="AI954" s="37"/>
      <c r="AJ954" s="37"/>
      <c r="AK954" s="37"/>
      <c r="AL954" s="37"/>
      <c r="AM954" s="37"/>
      <c r="AN954" s="37"/>
      <c r="AO954" s="32" t="str">
        <f t="shared" si="964"/>
        <v/>
      </c>
      <c r="AP954" s="32" t="str">
        <f t="shared" si="964"/>
        <v/>
      </c>
      <c r="AQ954" s="32" t="str">
        <f t="shared" si="964"/>
        <v/>
      </c>
      <c r="AR954" s="32" t="str">
        <f t="shared" si="964"/>
        <v/>
      </c>
      <c r="AS954" s="32" t="str">
        <f t="shared" si="964"/>
        <v/>
      </c>
      <c r="AT954" s="32" t="str">
        <f t="shared" si="959"/>
        <v/>
      </c>
      <c r="AU954" s="32" t="str">
        <f t="shared" si="959"/>
        <v/>
      </c>
      <c r="AV954" s="32" t="str">
        <f t="shared" si="959"/>
        <v/>
      </c>
      <c r="AW954" s="32" t="str">
        <f t="shared" si="959"/>
        <v/>
      </c>
      <c r="AX954" s="32" t="str">
        <f t="shared" si="959"/>
        <v/>
      </c>
      <c r="AZ954" s="17" t="str">
        <f t="shared" si="965"/>
        <v/>
      </c>
      <c r="BA954" s="17" t="str">
        <f t="shared" si="965"/>
        <v/>
      </c>
      <c r="BB954" s="17" t="str">
        <f t="shared" si="965"/>
        <v/>
      </c>
      <c r="BC954" s="17" t="str">
        <f t="shared" si="965"/>
        <v/>
      </c>
      <c r="BD954" s="17" t="str">
        <f t="shared" si="965"/>
        <v/>
      </c>
      <c r="BE954" s="17" t="str">
        <f t="shared" si="960"/>
        <v/>
      </c>
      <c r="BF954" s="17" t="str">
        <f t="shared" si="960"/>
        <v/>
      </c>
      <c r="BG954" s="17" t="str">
        <f t="shared" si="960"/>
        <v/>
      </c>
      <c r="BH954" s="17" t="str">
        <f t="shared" si="960"/>
        <v/>
      </c>
      <c r="BI954" s="17" t="str">
        <f t="shared" si="960"/>
        <v/>
      </c>
    </row>
    <row r="955" spans="1:61" s="13" customFormat="1" ht="23.25" customHeight="1" x14ac:dyDescent="0.2">
      <c r="A955" s="1">
        <f ca="1">IF(COUNTIF($D956:$L962," ")=70,"",MAX($A$1:A954)+1)</f>
        <v>944</v>
      </c>
      <c r="B955" s="2" t="str">
        <f>IF($C955="","",$C955)</f>
        <v/>
      </c>
      <c r="C955" s="3" t="str">
        <f>IF(ISERROR(VLOOKUP((ROW()-1)/9+1,'[1]Преподавательский состав'!$A$2:$B$181,2,FALSE)),"",VLOOKUP((ROW()-1)/9+1,'[1]Преподавательский состав'!$A$2:$B$181,2,FALSE))</f>
        <v/>
      </c>
      <c r="D955" s="3" t="str">
        <f>IF($C955="","",T(" 8.00"))</f>
        <v/>
      </c>
      <c r="E955" s="3" t="str">
        <f>IF($C955="","",T(" 9.40"))</f>
        <v/>
      </c>
      <c r="F955" s="3" t="str">
        <f>IF($C955="","",T("11.20"))</f>
        <v/>
      </c>
      <c r="G955" s="3" t="str">
        <f>IF($C955="","",T("13.00"))</f>
        <v/>
      </c>
      <c r="H955" s="3" t="str">
        <f>IF($C955="","",T("13.30"))</f>
        <v/>
      </c>
      <c r="I955" s="3" t="str">
        <f>IF($C955="","",T("15.10"))</f>
        <v/>
      </c>
      <c r="J955" s="3" t="str">
        <f>IF($C955="","",T("16.50"))</f>
        <v/>
      </c>
      <c r="K955" s="3" t="str">
        <f>IF($C955="","",T("16.50"))</f>
        <v/>
      </c>
      <c r="L955" s="3"/>
      <c r="O955" s="16"/>
      <c r="P955" s="16"/>
      <c r="R955" s="30"/>
      <c r="S955" s="30"/>
      <c r="T955" s="30"/>
      <c r="U955" s="30"/>
      <c r="V955" s="30"/>
      <c r="W955" s="30"/>
      <c r="X955" s="30"/>
      <c r="Y955" s="30"/>
      <c r="Z955" s="30"/>
      <c r="AA955" s="30"/>
      <c r="AB955" s="30"/>
      <c r="AD955" s="32"/>
      <c r="AE955" s="32"/>
      <c r="AF955" s="32"/>
      <c r="AG955" s="32"/>
      <c r="AH955" s="32"/>
      <c r="AI955" s="32"/>
      <c r="AJ955" s="32"/>
      <c r="AK955" s="32"/>
      <c r="AL955" s="32"/>
      <c r="AM955" s="32"/>
      <c r="AN955" s="32" t="str">
        <f t="shared" ref="AN955:AN962" si="984">IF(COUNTBLANK(AD955:AM955)=10,"",MID($B955,1,FIND(" ",$B955)-1))</f>
        <v/>
      </c>
      <c r="AO955" s="32" t="str">
        <f t="shared" si="964"/>
        <v/>
      </c>
      <c r="AP955" s="32" t="str">
        <f t="shared" si="964"/>
        <v/>
      </c>
      <c r="AQ955" s="32" t="str">
        <f t="shared" si="964"/>
        <v/>
      </c>
      <c r="AR955" s="32" t="str">
        <f t="shared" si="964"/>
        <v/>
      </c>
      <c r="AS955" s="32" t="str">
        <f t="shared" si="964"/>
        <v/>
      </c>
      <c r="AT955" s="32" t="str">
        <f t="shared" si="959"/>
        <v/>
      </c>
      <c r="AU955" s="32" t="str">
        <f t="shared" si="959"/>
        <v/>
      </c>
      <c r="AV955" s="32" t="str">
        <f t="shared" si="959"/>
        <v/>
      </c>
      <c r="AW955" s="32" t="str">
        <f t="shared" si="959"/>
        <v/>
      </c>
      <c r="AX955" s="32" t="str">
        <f t="shared" si="959"/>
        <v/>
      </c>
      <c r="AZ955" s="17" t="str">
        <f t="shared" si="965"/>
        <v/>
      </c>
      <c r="BA955" s="17" t="str">
        <f t="shared" si="965"/>
        <v/>
      </c>
      <c r="BB955" s="17" t="str">
        <f t="shared" si="965"/>
        <v/>
      </c>
      <c r="BC955" s="17" t="str">
        <f t="shared" si="965"/>
        <v/>
      </c>
      <c r="BD955" s="17" t="str">
        <f t="shared" si="965"/>
        <v/>
      </c>
      <c r="BE955" s="17" t="str">
        <f t="shared" si="960"/>
        <v/>
      </c>
      <c r="BF955" s="17" t="str">
        <f t="shared" si="960"/>
        <v/>
      </c>
      <c r="BG955" s="17" t="str">
        <f t="shared" si="960"/>
        <v/>
      </c>
      <c r="BH955" s="17" t="str">
        <f t="shared" si="960"/>
        <v/>
      </c>
      <c r="BI955" s="17" t="str">
        <f t="shared" si="960"/>
        <v/>
      </c>
    </row>
    <row r="956" spans="1:61" s="13" customFormat="1" ht="23.25" customHeight="1" x14ac:dyDescent="0.2">
      <c r="A956" s="1">
        <f ca="1">IF(COUNTIF($D956:$L956," ")=10,"",IF(VLOOKUP(MAX($A$1:A955),$A$1:C955,3,FALSE)=0,"",MAX($A$1:A955)+1))</f>
        <v>945</v>
      </c>
      <c r="B956" s="13" t="str">
        <f>$B955</f>
        <v/>
      </c>
      <c r="C956" s="2" t="str">
        <f>IF($B956="","",$R$2)</f>
        <v/>
      </c>
      <c r="D956" s="14" t="str">
        <f t="shared" ref="D956:K956" si="985">IF($B956&gt;"",IF(ISERROR(SEARCH($B956,S$2))," ",MID(S$2,FIND("%курс ",S$2,FIND($B956,S$2))+6,3)&amp;"
("&amp;MID(S$2,FIND("ауд.",S$2,FIND($B956,S$2))+4,FIND("№",S$2,FIND("ауд.",S$2,FIND($B956,S$2)))-(FIND("ауд.",S$2,FIND($B956,S$2))+4))&amp;")"),"")</f>
        <v/>
      </c>
      <c r="E956" s="14" t="str">
        <f t="shared" si="985"/>
        <v/>
      </c>
      <c r="F956" s="14" t="str">
        <f t="shared" si="985"/>
        <v/>
      </c>
      <c r="G956" s="14" t="str">
        <f t="shared" si="985"/>
        <v/>
      </c>
      <c r="H956" s="14" t="str">
        <f t="shared" si="985"/>
        <v/>
      </c>
      <c r="I956" s="14" t="str">
        <f t="shared" si="985"/>
        <v/>
      </c>
      <c r="J956" s="14" t="str">
        <f t="shared" si="985"/>
        <v/>
      </c>
      <c r="K956" s="14" t="str">
        <f t="shared" si="985"/>
        <v/>
      </c>
      <c r="L956" s="14"/>
      <c r="O956" s="16"/>
      <c r="P956" s="16"/>
      <c r="R956" s="30"/>
      <c r="S956" s="30"/>
      <c r="T956" s="30"/>
      <c r="U956" s="30"/>
      <c r="V956" s="30"/>
      <c r="W956" s="30"/>
      <c r="X956" s="30"/>
      <c r="Y956" s="30"/>
      <c r="Z956" s="30"/>
      <c r="AA956" s="30"/>
      <c r="AB956" s="30"/>
      <c r="AD956" s="31" t="str">
        <f t="shared" ref="AD956:AJ962" si="986">IF(D956=" ","",IF(D956="","",CONCATENATE($C956," ",D$1," ",MID(D956,6,3))))</f>
        <v/>
      </c>
      <c r="AE956" s="31" t="str">
        <f t="shared" si="986"/>
        <v/>
      </c>
      <c r="AF956" s="31" t="str">
        <f t="shared" si="986"/>
        <v/>
      </c>
      <c r="AG956" s="31" t="str">
        <f t="shared" si="986"/>
        <v/>
      </c>
      <c r="AH956" s="31" t="str">
        <f t="shared" si="986"/>
        <v/>
      </c>
      <c r="AI956" s="31" t="str">
        <f t="shared" si="986"/>
        <v/>
      </c>
      <c r="AJ956" s="31" t="str">
        <f t="shared" si="986"/>
        <v/>
      </c>
      <c r="AK956" s="31" t="e">
        <f>IF(#REF!=" ","",IF(#REF!="","",CONCATENATE($C956," ",#REF!," ",MID(#REF!,6,3))))</f>
        <v>#REF!</v>
      </c>
      <c r="AL956" s="31" t="str">
        <f t="shared" ref="AL956:AM962" si="987">IF(K956=" ","",IF(K956="","",CONCATENATE($C956," ",K$1," ",MID(K956,6,3))))</f>
        <v/>
      </c>
      <c r="AM956" s="31" t="str">
        <f t="shared" si="987"/>
        <v/>
      </c>
      <c r="AN956" s="32" t="e">
        <f t="shared" si="984"/>
        <v>#VALUE!</v>
      </c>
      <c r="AO956" s="32" t="str">
        <f t="shared" si="964"/>
        <v/>
      </c>
      <c r="AP956" s="32" t="str">
        <f t="shared" si="964"/>
        <v/>
      </c>
      <c r="AQ956" s="32" t="str">
        <f t="shared" si="964"/>
        <v/>
      </c>
      <c r="AR956" s="32" t="str">
        <f t="shared" si="964"/>
        <v/>
      </c>
      <c r="AS956" s="32" t="str">
        <f t="shared" si="964"/>
        <v/>
      </c>
      <c r="AT956" s="32" t="str">
        <f t="shared" si="959"/>
        <v/>
      </c>
      <c r="AU956" s="32" t="str">
        <f t="shared" si="959"/>
        <v/>
      </c>
      <c r="AV956" s="32" t="e">
        <f t="shared" si="959"/>
        <v>#REF!</v>
      </c>
      <c r="AW956" s="32" t="str">
        <f t="shared" si="959"/>
        <v/>
      </c>
      <c r="AX956" s="32" t="str">
        <f t="shared" si="959"/>
        <v/>
      </c>
      <c r="AZ956" s="17" t="str">
        <f t="shared" si="965"/>
        <v/>
      </c>
      <c r="BA956" s="17" t="str">
        <f t="shared" si="965"/>
        <v/>
      </c>
      <c r="BB956" s="17" t="str">
        <f t="shared" si="965"/>
        <v/>
      </c>
      <c r="BC956" s="17" t="str">
        <f t="shared" si="965"/>
        <v/>
      </c>
      <c r="BD956" s="17" t="str">
        <f t="shared" si="965"/>
        <v/>
      </c>
      <c r="BE956" s="17" t="str">
        <f t="shared" si="960"/>
        <v/>
      </c>
      <c r="BF956" s="17" t="str">
        <f t="shared" si="960"/>
        <v/>
      </c>
      <c r="BG956" s="17" t="e">
        <f t="shared" si="960"/>
        <v>#REF!</v>
      </c>
      <c r="BH956" s="17" t="str">
        <f t="shared" si="960"/>
        <v/>
      </c>
      <c r="BI956" s="17" t="str">
        <f t="shared" si="960"/>
        <v/>
      </c>
    </row>
    <row r="957" spans="1:61" s="13" customFormat="1" ht="23.25" customHeight="1" x14ac:dyDescent="0.2">
      <c r="A957" s="1">
        <f ca="1">IF(COUNTIF($D957:$L957," ")=10,"",IF(VLOOKUP(MAX($A$1:A956),$A$1:C956,3,FALSE)=0,"",MAX($A$1:A956)+1))</f>
        <v>946</v>
      </c>
      <c r="B957" s="13" t="str">
        <f>$B955</f>
        <v/>
      </c>
      <c r="C957" s="2" t="str">
        <f>IF($B957="","",$R$3)</f>
        <v/>
      </c>
      <c r="D957" s="14" t="str">
        <f t="shared" ref="D957:K957" si="988">IF($B957&gt;"",IF(ISERROR(SEARCH($B957,S$3))," ",MID(S$3,FIND("%курс ",S$3,FIND($B957,S$3))+6,3)&amp;"
("&amp;MID(S$3,FIND("ауд.",S$3,FIND($B957,S$3))+4,FIND("№",S$3,FIND("ауд.",S$3,FIND($B957,S$3)))-(FIND("ауд.",S$3,FIND($B957,S$3))+4))&amp;")"),"")</f>
        <v/>
      </c>
      <c r="E957" s="14" t="str">
        <f t="shared" si="988"/>
        <v/>
      </c>
      <c r="F957" s="14" t="str">
        <f t="shared" si="988"/>
        <v/>
      </c>
      <c r="G957" s="14" t="str">
        <f t="shared" si="988"/>
        <v/>
      </c>
      <c r="H957" s="14" t="str">
        <f t="shared" si="988"/>
        <v/>
      </c>
      <c r="I957" s="14" t="str">
        <f t="shared" si="988"/>
        <v/>
      </c>
      <c r="J957" s="14" t="str">
        <f t="shared" si="988"/>
        <v/>
      </c>
      <c r="K957" s="14" t="str">
        <f t="shared" si="988"/>
        <v/>
      </c>
      <c r="L957" s="14"/>
      <c r="O957" s="16"/>
      <c r="P957" s="16"/>
      <c r="R957" s="30"/>
      <c r="S957" s="30"/>
      <c r="T957" s="30"/>
      <c r="U957" s="30"/>
      <c r="V957" s="30"/>
      <c r="W957" s="30"/>
      <c r="X957" s="30"/>
      <c r="Y957" s="30"/>
      <c r="Z957" s="30"/>
      <c r="AA957" s="30"/>
      <c r="AB957" s="30"/>
      <c r="AD957" s="31" t="str">
        <f t="shared" si="986"/>
        <v/>
      </c>
      <c r="AE957" s="31" t="str">
        <f t="shared" si="986"/>
        <v/>
      </c>
      <c r="AF957" s="31" t="str">
        <f t="shared" si="986"/>
        <v/>
      </c>
      <c r="AG957" s="31" t="str">
        <f t="shared" si="986"/>
        <v/>
      </c>
      <c r="AH957" s="31" t="str">
        <f t="shared" si="986"/>
        <v/>
      </c>
      <c r="AI957" s="31" t="str">
        <f t="shared" si="986"/>
        <v/>
      </c>
      <c r="AJ957" s="31" t="str">
        <f t="shared" si="986"/>
        <v/>
      </c>
      <c r="AK957" s="31" t="e">
        <f>IF(#REF!=" ","",IF(#REF!="","",CONCATENATE($C957," ",#REF!," ",MID(#REF!,6,3))))</f>
        <v>#REF!</v>
      </c>
      <c r="AL957" s="31" t="str">
        <f t="shared" si="987"/>
        <v/>
      </c>
      <c r="AM957" s="31" t="str">
        <f t="shared" si="987"/>
        <v/>
      </c>
      <c r="AN957" s="32" t="e">
        <f t="shared" si="984"/>
        <v>#VALUE!</v>
      </c>
      <c r="AO957" s="32" t="str">
        <f t="shared" si="964"/>
        <v/>
      </c>
      <c r="AP957" s="32" t="str">
        <f t="shared" si="964"/>
        <v/>
      </c>
      <c r="AQ957" s="32" t="str">
        <f t="shared" si="964"/>
        <v/>
      </c>
      <c r="AR957" s="32" t="str">
        <f t="shared" si="964"/>
        <v/>
      </c>
      <c r="AS957" s="32" t="str">
        <f t="shared" si="964"/>
        <v/>
      </c>
      <c r="AT957" s="32" t="str">
        <f t="shared" si="959"/>
        <v/>
      </c>
      <c r="AU957" s="32" t="str">
        <f t="shared" si="959"/>
        <v/>
      </c>
      <c r="AV957" s="32" t="e">
        <f t="shared" si="959"/>
        <v>#REF!</v>
      </c>
      <c r="AW957" s="32" t="str">
        <f t="shared" si="959"/>
        <v/>
      </c>
      <c r="AX957" s="32" t="str">
        <f t="shared" si="959"/>
        <v/>
      </c>
      <c r="AZ957" s="17" t="str">
        <f t="shared" si="965"/>
        <v/>
      </c>
      <c r="BA957" s="17" t="str">
        <f t="shared" si="965"/>
        <v/>
      </c>
      <c r="BB957" s="17" t="str">
        <f t="shared" si="965"/>
        <v/>
      </c>
      <c r="BC957" s="17" t="str">
        <f t="shared" si="965"/>
        <v/>
      </c>
      <c r="BD957" s="17" t="str">
        <f t="shared" si="965"/>
        <v/>
      </c>
      <c r="BE957" s="17" t="str">
        <f t="shared" si="960"/>
        <v/>
      </c>
      <c r="BF957" s="17" t="str">
        <f t="shared" si="960"/>
        <v/>
      </c>
      <c r="BG957" s="17" t="e">
        <f t="shared" si="960"/>
        <v>#REF!</v>
      </c>
      <c r="BH957" s="17" t="str">
        <f t="shared" si="960"/>
        <v/>
      </c>
      <c r="BI957" s="17" t="str">
        <f t="shared" si="960"/>
        <v/>
      </c>
    </row>
    <row r="958" spans="1:61" s="13" customFormat="1" ht="23.25" customHeight="1" x14ac:dyDescent="0.2">
      <c r="A958" s="1">
        <f ca="1">IF(COUNTIF($D958:$L958," ")=10,"",IF(VLOOKUP(MAX($A$1:A957),$A$1:C957,3,FALSE)=0,"",MAX($A$1:A957)+1))</f>
        <v>947</v>
      </c>
      <c r="B958" s="13" t="str">
        <f>$B955</f>
        <v/>
      </c>
      <c r="C958" s="2" t="str">
        <f>IF($B958="","",$R$4)</f>
        <v/>
      </c>
      <c r="D958" s="14" t="str">
        <f t="shared" ref="D958:K958" si="989">IF($B958&gt;"",IF(ISERROR(SEARCH($B958,S$4))," ",MID(S$4,FIND("%курс ",S$4,FIND($B958,S$4))+6,3)&amp;"
("&amp;MID(S$4,FIND("ауд.",S$4,FIND($B958,S$4))+4,FIND("№",S$4,FIND("ауд.",S$4,FIND($B958,S$4)))-(FIND("ауд.",S$4,FIND($B958,S$4))+4))&amp;")"),"")</f>
        <v/>
      </c>
      <c r="E958" s="14" t="str">
        <f t="shared" si="989"/>
        <v/>
      </c>
      <c r="F958" s="14" t="str">
        <f t="shared" si="989"/>
        <v/>
      </c>
      <c r="G958" s="14" t="str">
        <f t="shared" si="989"/>
        <v/>
      </c>
      <c r="H958" s="14" t="str">
        <f t="shared" si="989"/>
        <v/>
      </c>
      <c r="I958" s="14" t="str">
        <f t="shared" si="989"/>
        <v/>
      </c>
      <c r="J958" s="14" t="str">
        <f t="shared" si="989"/>
        <v/>
      </c>
      <c r="K958" s="14" t="str">
        <f t="shared" si="989"/>
        <v/>
      </c>
      <c r="L958" s="14"/>
      <c r="O958" s="16"/>
      <c r="P958" s="16"/>
      <c r="R958" s="30"/>
      <c r="S958" s="30"/>
      <c r="T958" s="30"/>
      <c r="U958" s="30"/>
      <c r="V958" s="30"/>
      <c r="W958" s="30"/>
      <c r="X958" s="30"/>
      <c r="Y958" s="30"/>
      <c r="Z958" s="30"/>
      <c r="AA958" s="30"/>
      <c r="AB958" s="30"/>
      <c r="AD958" s="31" t="str">
        <f t="shared" si="986"/>
        <v/>
      </c>
      <c r="AE958" s="31" t="str">
        <f t="shared" si="986"/>
        <v/>
      </c>
      <c r="AF958" s="31" t="str">
        <f t="shared" si="986"/>
        <v/>
      </c>
      <c r="AG958" s="31" t="str">
        <f t="shared" si="986"/>
        <v/>
      </c>
      <c r="AH958" s="31" t="str">
        <f t="shared" si="986"/>
        <v/>
      </c>
      <c r="AI958" s="31" t="str">
        <f t="shared" si="986"/>
        <v/>
      </c>
      <c r="AJ958" s="31" t="str">
        <f t="shared" si="986"/>
        <v/>
      </c>
      <c r="AK958" s="31" t="e">
        <f>IF(#REF!=" ","",IF(#REF!="","",CONCATENATE($C958," ",#REF!," ",MID(#REF!,6,3))))</f>
        <v>#REF!</v>
      </c>
      <c r="AL958" s="31" t="str">
        <f t="shared" si="987"/>
        <v/>
      </c>
      <c r="AM958" s="31" t="str">
        <f t="shared" si="987"/>
        <v/>
      </c>
      <c r="AN958" s="32" t="e">
        <f t="shared" si="984"/>
        <v>#VALUE!</v>
      </c>
      <c r="AO958" s="32" t="str">
        <f t="shared" si="964"/>
        <v/>
      </c>
      <c r="AP958" s="32" t="str">
        <f t="shared" si="964"/>
        <v/>
      </c>
      <c r="AQ958" s="32" t="str">
        <f t="shared" si="964"/>
        <v/>
      </c>
      <c r="AR958" s="32" t="str">
        <f t="shared" si="964"/>
        <v/>
      </c>
      <c r="AS958" s="32" t="str">
        <f t="shared" si="964"/>
        <v/>
      </c>
      <c r="AT958" s="32" t="str">
        <f t="shared" si="959"/>
        <v/>
      </c>
      <c r="AU958" s="32" t="str">
        <f t="shared" si="959"/>
        <v/>
      </c>
      <c r="AV958" s="32" t="e">
        <f t="shared" si="959"/>
        <v>#REF!</v>
      </c>
      <c r="AW958" s="32" t="str">
        <f t="shared" si="959"/>
        <v/>
      </c>
      <c r="AX958" s="32" t="str">
        <f t="shared" si="959"/>
        <v/>
      </c>
      <c r="AZ958" s="17" t="str">
        <f t="shared" si="965"/>
        <v/>
      </c>
      <c r="BA958" s="17" t="str">
        <f t="shared" si="965"/>
        <v/>
      </c>
      <c r="BB958" s="17" t="str">
        <f t="shared" si="965"/>
        <v/>
      </c>
      <c r="BC958" s="17" t="str">
        <f t="shared" si="965"/>
        <v/>
      </c>
      <c r="BD958" s="17" t="str">
        <f t="shared" si="965"/>
        <v/>
      </c>
      <c r="BE958" s="17" t="str">
        <f t="shared" si="960"/>
        <v/>
      </c>
      <c r="BF958" s="17" t="str">
        <f t="shared" si="960"/>
        <v/>
      </c>
      <c r="BG958" s="17" t="e">
        <f t="shared" si="960"/>
        <v>#REF!</v>
      </c>
      <c r="BH958" s="17" t="str">
        <f t="shared" si="960"/>
        <v/>
      </c>
      <c r="BI958" s="17" t="str">
        <f t="shared" si="960"/>
        <v/>
      </c>
    </row>
    <row r="959" spans="1:61" s="13" customFormat="1" ht="23.25" customHeight="1" x14ac:dyDescent="0.2">
      <c r="A959" s="1">
        <f ca="1">IF(COUNTIF($D959:$L959," ")=10,"",IF(VLOOKUP(MAX($A$1:A958),$A$1:C958,3,FALSE)=0,"",MAX($A$1:A958)+1))</f>
        <v>948</v>
      </c>
      <c r="B959" s="13" t="str">
        <f>$B955</f>
        <v/>
      </c>
      <c r="C959" s="2" t="str">
        <f>IF($B959="","",$R$5)</f>
        <v/>
      </c>
      <c r="D959" s="23" t="str">
        <f t="shared" ref="D959:K959" si="990">IF($B959&gt;"",IF(ISERROR(SEARCH($B959,S$5))," ",MID(S$5,FIND("%курс ",S$5,FIND($B959,S$5))+6,3)&amp;"
("&amp;MID(S$5,FIND("ауд.",S$5,FIND($B959,S$5))+4,FIND("№",S$5,FIND("ауд.",S$5,FIND($B959,S$5)))-(FIND("ауд.",S$5,FIND($B959,S$5))+4))&amp;")"),"")</f>
        <v/>
      </c>
      <c r="E959" s="23" t="str">
        <f t="shared" si="990"/>
        <v/>
      </c>
      <c r="F959" s="23" t="str">
        <f t="shared" si="990"/>
        <v/>
      </c>
      <c r="G959" s="23" t="str">
        <f t="shared" si="990"/>
        <v/>
      </c>
      <c r="H959" s="23" t="str">
        <f t="shared" si="990"/>
        <v/>
      </c>
      <c r="I959" s="23" t="str">
        <f t="shared" si="990"/>
        <v/>
      </c>
      <c r="J959" s="23" t="str">
        <f t="shared" si="990"/>
        <v/>
      </c>
      <c r="K959" s="23" t="str">
        <f t="shared" si="990"/>
        <v/>
      </c>
      <c r="L959" s="23"/>
      <c r="O959" s="16"/>
      <c r="P959" s="16"/>
      <c r="R959" s="30"/>
      <c r="S959" s="30"/>
      <c r="T959" s="30"/>
      <c r="U959" s="30"/>
      <c r="V959" s="30"/>
      <c r="W959" s="30"/>
      <c r="X959" s="30"/>
      <c r="Y959" s="30"/>
      <c r="Z959" s="30"/>
      <c r="AA959" s="30"/>
      <c r="AB959" s="30"/>
      <c r="AD959" s="31" t="str">
        <f t="shared" si="986"/>
        <v/>
      </c>
      <c r="AE959" s="31" t="str">
        <f t="shared" si="986"/>
        <v/>
      </c>
      <c r="AF959" s="31" t="str">
        <f t="shared" si="986"/>
        <v/>
      </c>
      <c r="AG959" s="31" t="str">
        <f t="shared" si="986"/>
        <v/>
      </c>
      <c r="AH959" s="31" t="str">
        <f t="shared" si="986"/>
        <v/>
      </c>
      <c r="AI959" s="31" t="str">
        <f t="shared" si="986"/>
        <v/>
      </c>
      <c r="AJ959" s="31" t="str">
        <f t="shared" si="986"/>
        <v/>
      </c>
      <c r="AK959" s="31" t="e">
        <f>IF(#REF!=" ","",IF(#REF!="","",CONCATENATE($C959," ",#REF!," ",MID(#REF!,6,3))))</f>
        <v>#REF!</v>
      </c>
      <c r="AL959" s="31" t="str">
        <f t="shared" si="987"/>
        <v/>
      </c>
      <c r="AM959" s="31" t="str">
        <f t="shared" si="987"/>
        <v/>
      </c>
      <c r="AN959" s="32" t="e">
        <f t="shared" si="984"/>
        <v>#VALUE!</v>
      </c>
      <c r="AO959" s="32" t="str">
        <f t="shared" si="964"/>
        <v/>
      </c>
      <c r="AP959" s="32" t="str">
        <f t="shared" si="964"/>
        <v/>
      </c>
      <c r="AQ959" s="32" t="str">
        <f t="shared" si="964"/>
        <v/>
      </c>
      <c r="AR959" s="32" t="str">
        <f t="shared" si="964"/>
        <v/>
      </c>
      <c r="AS959" s="32" t="str">
        <f t="shared" si="964"/>
        <v/>
      </c>
      <c r="AT959" s="32" t="str">
        <f t="shared" si="959"/>
        <v/>
      </c>
      <c r="AU959" s="32" t="str">
        <f t="shared" si="959"/>
        <v/>
      </c>
      <c r="AV959" s="32" t="e">
        <f t="shared" si="959"/>
        <v>#REF!</v>
      </c>
      <c r="AW959" s="32" t="str">
        <f t="shared" si="959"/>
        <v/>
      </c>
      <c r="AX959" s="32" t="str">
        <f t="shared" si="959"/>
        <v/>
      </c>
      <c r="AZ959" s="17" t="str">
        <f t="shared" si="965"/>
        <v/>
      </c>
      <c r="BA959" s="17" t="str">
        <f t="shared" si="965"/>
        <v/>
      </c>
      <c r="BB959" s="17" t="str">
        <f t="shared" si="965"/>
        <v/>
      </c>
      <c r="BC959" s="17" t="str">
        <f t="shared" si="965"/>
        <v/>
      </c>
      <c r="BD959" s="17" t="str">
        <f t="shared" si="965"/>
        <v/>
      </c>
      <c r="BE959" s="17" t="str">
        <f t="shared" si="960"/>
        <v/>
      </c>
      <c r="BF959" s="17" t="str">
        <f t="shared" si="960"/>
        <v/>
      </c>
      <c r="BG959" s="17" t="e">
        <f t="shared" si="960"/>
        <v>#REF!</v>
      </c>
      <c r="BH959" s="17" t="str">
        <f t="shared" si="960"/>
        <v/>
      </c>
      <c r="BI959" s="17" t="str">
        <f t="shared" si="960"/>
        <v/>
      </c>
    </row>
    <row r="960" spans="1:61" s="13" customFormat="1" ht="23.25" customHeight="1" x14ac:dyDescent="0.2">
      <c r="A960" s="1">
        <f ca="1">IF(COUNTIF($D960:$L960," ")=10,"",IF(VLOOKUP(MAX($A$1:A959),$A$1:C959,3,FALSE)=0,"",MAX($A$1:A959)+1))</f>
        <v>949</v>
      </c>
      <c r="B960" s="13" t="str">
        <f>$B955</f>
        <v/>
      </c>
      <c r="C960" s="2" t="str">
        <f>IF($B960="","",$R$6)</f>
        <v/>
      </c>
      <c r="D960" s="23" t="str">
        <f t="shared" ref="D960:K960" si="991">IF($B960&gt;"",IF(ISERROR(SEARCH($B960,S$6))," ",MID(S$6,FIND("%курс ",S$6,FIND($B960,S$6))+6,3)&amp;"
("&amp;MID(S$6,FIND("ауд.",S$6,FIND($B960,S$6))+4,FIND("№",S$6,FIND("ауд.",S$6,FIND($B960,S$6)))-(FIND("ауд.",S$6,FIND($B960,S$6))+4))&amp;")"),"")</f>
        <v/>
      </c>
      <c r="E960" s="23" t="str">
        <f t="shared" si="991"/>
        <v/>
      </c>
      <c r="F960" s="23" t="str">
        <f t="shared" si="991"/>
        <v/>
      </c>
      <c r="G960" s="23" t="str">
        <f t="shared" si="991"/>
        <v/>
      </c>
      <c r="H960" s="23" t="str">
        <f t="shared" si="991"/>
        <v/>
      </c>
      <c r="I960" s="23" t="str">
        <f t="shared" si="991"/>
        <v/>
      </c>
      <c r="J960" s="23" t="str">
        <f t="shared" si="991"/>
        <v/>
      </c>
      <c r="K960" s="23" t="str">
        <f t="shared" si="991"/>
        <v/>
      </c>
      <c r="L960" s="23"/>
      <c r="O960" s="16"/>
      <c r="P960" s="16"/>
      <c r="R960" s="30"/>
      <c r="S960" s="30"/>
      <c r="T960" s="30"/>
      <c r="U960" s="30"/>
      <c r="V960" s="30"/>
      <c r="W960" s="30"/>
      <c r="X960" s="30"/>
      <c r="Y960" s="30"/>
      <c r="Z960" s="30"/>
      <c r="AA960" s="30"/>
      <c r="AB960" s="30"/>
      <c r="AD960" s="31" t="str">
        <f t="shared" si="986"/>
        <v/>
      </c>
      <c r="AE960" s="31" t="str">
        <f t="shared" si="986"/>
        <v/>
      </c>
      <c r="AF960" s="31" t="str">
        <f t="shared" si="986"/>
        <v/>
      </c>
      <c r="AG960" s="31" t="str">
        <f t="shared" si="986"/>
        <v/>
      </c>
      <c r="AH960" s="31" t="str">
        <f t="shared" si="986"/>
        <v/>
      </c>
      <c r="AI960" s="31" t="str">
        <f t="shared" si="986"/>
        <v/>
      </c>
      <c r="AJ960" s="31" t="str">
        <f t="shared" si="986"/>
        <v/>
      </c>
      <c r="AK960" s="31" t="e">
        <f>IF(#REF!=" ","",IF(#REF!="","",CONCATENATE($C960," ",#REF!," ",MID(#REF!,6,3))))</f>
        <v>#REF!</v>
      </c>
      <c r="AL960" s="31" t="str">
        <f t="shared" si="987"/>
        <v/>
      </c>
      <c r="AM960" s="31" t="str">
        <f t="shared" si="987"/>
        <v/>
      </c>
      <c r="AN960" s="32" t="e">
        <f t="shared" si="984"/>
        <v>#VALUE!</v>
      </c>
      <c r="AO960" s="32" t="str">
        <f t="shared" si="964"/>
        <v/>
      </c>
      <c r="AP960" s="32" t="str">
        <f t="shared" si="964"/>
        <v/>
      </c>
      <c r="AQ960" s="32" t="str">
        <f t="shared" si="964"/>
        <v/>
      </c>
      <c r="AR960" s="32" t="str">
        <f t="shared" si="964"/>
        <v/>
      </c>
      <c r="AS960" s="32" t="str">
        <f t="shared" si="964"/>
        <v/>
      </c>
      <c r="AT960" s="32" t="str">
        <f t="shared" si="959"/>
        <v/>
      </c>
      <c r="AU960" s="32" t="str">
        <f t="shared" si="959"/>
        <v/>
      </c>
      <c r="AV960" s="32" t="e">
        <f t="shared" si="959"/>
        <v>#REF!</v>
      </c>
      <c r="AW960" s="32" t="str">
        <f t="shared" si="959"/>
        <v/>
      </c>
      <c r="AX960" s="32" t="str">
        <f t="shared" si="959"/>
        <v/>
      </c>
      <c r="AZ960" s="17" t="str">
        <f t="shared" si="965"/>
        <v/>
      </c>
      <c r="BA960" s="17" t="str">
        <f t="shared" si="965"/>
        <v/>
      </c>
      <c r="BB960" s="17" t="str">
        <f t="shared" si="965"/>
        <v/>
      </c>
      <c r="BC960" s="17" t="str">
        <f t="shared" si="965"/>
        <v/>
      </c>
      <c r="BD960" s="17" t="str">
        <f t="shared" si="965"/>
        <v/>
      </c>
      <c r="BE960" s="17" t="str">
        <f t="shared" si="960"/>
        <v/>
      </c>
      <c r="BF960" s="17" t="str">
        <f t="shared" si="960"/>
        <v/>
      </c>
      <c r="BG960" s="17" t="e">
        <f t="shared" si="960"/>
        <v>#REF!</v>
      </c>
      <c r="BH960" s="17" t="str">
        <f t="shared" si="960"/>
        <v/>
      </c>
      <c r="BI960" s="17" t="str">
        <f t="shared" si="960"/>
        <v/>
      </c>
    </row>
    <row r="961" spans="1:61" s="13" customFormat="1" ht="23.25" customHeight="1" x14ac:dyDescent="0.2">
      <c r="A961" s="1">
        <f ca="1">IF(COUNTIF($D961:$L961," ")=10,"",IF(VLOOKUP(MAX($A$1:A960),$A$1:C960,3,FALSE)=0,"",MAX($A$1:A960)+1))</f>
        <v>950</v>
      </c>
      <c r="B961" s="13" t="str">
        <f>$B955</f>
        <v/>
      </c>
      <c r="C961" s="2" t="str">
        <f>IF($B961="","",$R$7)</f>
        <v/>
      </c>
      <c r="D961" s="23" t="str">
        <f t="shared" ref="D961:K961" si="992">IF($B961&gt;"",IF(ISERROR(SEARCH($B961,S$7))," ",MID(S$7,FIND("%курс ",S$7,FIND($B961,S$7))+6,3)&amp;"
("&amp;MID(S$7,FIND("ауд.",S$7,FIND($B961,S$7))+4,FIND("№",S$7,FIND("ауд.",S$7,FIND($B961,S$7)))-(FIND("ауд.",S$7,FIND($B961,S$7))+4))&amp;")"),"")</f>
        <v/>
      </c>
      <c r="E961" s="23" t="str">
        <f t="shared" si="992"/>
        <v/>
      </c>
      <c r="F961" s="23" t="str">
        <f t="shared" si="992"/>
        <v/>
      </c>
      <c r="G961" s="23" t="str">
        <f t="shared" si="992"/>
        <v/>
      </c>
      <c r="H961" s="23" t="str">
        <f t="shared" si="992"/>
        <v/>
      </c>
      <c r="I961" s="23" t="str">
        <f t="shared" si="992"/>
        <v/>
      </c>
      <c r="J961" s="23" t="str">
        <f t="shared" si="992"/>
        <v/>
      </c>
      <c r="K961" s="23" t="str">
        <f t="shared" si="992"/>
        <v/>
      </c>
      <c r="L961" s="23"/>
      <c r="O961" s="16"/>
      <c r="P961" s="16"/>
      <c r="R961" s="30"/>
      <c r="S961" s="30"/>
      <c r="T961" s="30"/>
      <c r="U961" s="30"/>
      <c r="V961" s="30"/>
      <c r="W961" s="30"/>
      <c r="X961" s="30"/>
      <c r="Y961" s="30"/>
      <c r="Z961" s="30"/>
      <c r="AA961" s="30"/>
      <c r="AB961" s="30"/>
      <c r="AD961" s="31" t="str">
        <f t="shared" si="986"/>
        <v/>
      </c>
      <c r="AE961" s="31" t="str">
        <f t="shared" si="986"/>
        <v/>
      </c>
      <c r="AF961" s="31" t="str">
        <f t="shared" si="986"/>
        <v/>
      </c>
      <c r="AG961" s="31" t="str">
        <f t="shared" si="986"/>
        <v/>
      </c>
      <c r="AH961" s="31" t="str">
        <f t="shared" si="986"/>
        <v/>
      </c>
      <c r="AI961" s="31" t="str">
        <f t="shared" si="986"/>
        <v/>
      </c>
      <c r="AJ961" s="31" t="str">
        <f t="shared" si="986"/>
        <v/>
      </c>
      <c r="AK961" s="31" t="e">
        <f>IF(#REF!=" ","",IF(#REF!="","",CONCATENATE($C961," ",#REF!," ",MID(#REF!,6,3))))</f>
        <v>#REF!</v>
      </c>
      <c r="AL961" s="31" t="str">
        <f t="shared" si="987"/>
        <v/>
      </c>
      <c r="AM961" s="31" t="str">
        <f t="shared" si="987"/>
        <v/>
      </c>
      <c r="AN961" s="32" t="e">
        <f t="shared" si="984"/>
        <v>#VALUE!</v>
      </c>
      <c r="AO961" s="32" t="str">
        <f t="shared" si="964"/>
        <v/>
      </c>
      <c r="AP961" s="32" t="str">
        <f t="shared" si="964"/>
        <v/>
      </c>
      <c r="AQ961" s="32" t="str">
        <f t="shared" si="964"/>
        <v/>
      </c>
      <c r="AR961" s="32" t="str">
        <f t="shared" si="964"/>
        <v/>
      </c>
      <c r="AS961" s="32" t="str">
        <f t="shared" si="964"/>
        <v/>
      </c>
      <c r="AT961" s="32" t="str">
        <f t="shared" si="959"/>
        <v/>
      </c>
      <c r="AU961" s="32" t="str">
        <f t="shared" si="959"/>
        <v/>
      </c>
      <c r="AV961" s="32" t="e">
        <f t="shared" si="959"/>
        <v>#REF!</v>
      </c>
      <c r="AW961" s="32" t="str">
        <f t="shared" si="959"/>
        <v/>
      </c>
      <c r="AX961" s="32" t="str">
        <f t="shared" si="959"/>
        <v/>
      </c>
      <c r="AZ961" s="17" t="str">
        <f t="shared" si="965"/>
        <v/>
      </c>
      <c r="BA961" s="17" t="str">
        <f t="shared" si="965"/>
        <v/>
      </c>
      <c r="BB961" s="17" t="str">
        <f t="shared" si="965"/>
        <v/>
      </c>
      <c r="BC961" s="17" t="str">
        <f t="shared" si="965"/>
        <v/>
      </c>
      <c r="BD961" s="17" t="str">
        <f t="shared" si="965"/>
        <v/>
      </c>
      <c r="BE961" s="17" t="str">
        <f t="shared" si="960"/>
        <v/>
      </c>
      <c r="BF961" s="17" t="str">
        <f t="shared" si="960"/>
        <v/>
      </c>
      <c r="BG961" s="17" t="e">
        <f t="shared" si="960"/>
        <v>#REF!</v>
      </c>
      <c r="BH961" s="17" t="str">
        <f t="shared" si="960"/>
        <v/>
      </c>
      <c r="BI961" s="17" t="str">
        <f t="shared" si="960"/>
        <v/>
      </c>
    </row>
    <row r="962" spans="1:61" s="13" customFormat="1" ht="23.25" customHeight="1" x14ac:dyDescent="0.2">
      <c r="A962" s="1">
        <f ca="1">IF(COUNTIF($D962:$L962," ")=10,"",IF(VLOOKUP(MAX($A$1:A961),$A$1:C961,3,FALSE)=0,"",MAX($A$1:A961)+1))</f>
        <v>951</v>
      </c>
      <c r="B962" s="13" t="str">
        <f>$B955</f>
        <v/>
      </c>
      <c r="C962" s="2" t="str">
        <f>IF($B962="","",$R$8)</f>
        <v/>
      </c>
      <c r="D962" s="23" t="str">
        <f t="shared" ref="D962:K962" si="993">IF($B962&gt;"",IF(ISERROR(SEARCH($B962,S$8))," ",MID(S$8,FIND("%курс ",S$8,FIND($B962,S$8))+6,3)&amp;"
("&amp;MID(S$8,FIND("ауд.",S$8,FIND($B962,S$8))+4,FIND("№",S$8,FIND("ауд.",S$8,FIND($B962,S$8)))-(FIND("ауд.",S$8,FIND($B962,S$8))+4))&amp;")"),"")</f>
        <v/>
      </c>
      <c r="E962" s="23" t="str">
        <f t="shared" si="993"/>
        <v/>
      </c>
      <c r="F962" s="23" t="str">
        <f t="shared" si="993"/>
        <v/>
      </c>
      <c r="G962" s="23" t="str">
        <f t="shared" si="993"/>
        <v/>
      </c>
      <c r="H962" s="23" t="str">
        <f t="shared" si="993"/>
        <v/>
      </c>
      <c r="I962" s="23" t="str">
        <f t="shared" si="993"/>
        <v/>
      </c>
      <c r="J962" s="23" t="str">
        <f t="shared" si="993"/>
        <v/>
      </c>
      <c r="K962" s="23" t="str">
        <f t="shared" si="993"/>
        <v/>
      </c>
      <c r="L962" s="23"/>
      <c r="O962" s="16"/>
      <c r="P962" s="16"/>
      <c r="R962" s="30"/>
      <c r="S962" s="30"/>
      <c r="T962" s="30"/>
      <c r="U962" s="30"/>
      <c r="V962" s="30"/>
      <c r="W962" s="30"/>
      <c r="X962" s="30"/>
      <c r="Y962" s="30"/>
      <c r="Z962" s="30"/>
      <c r="AA962" s="30"/>
      <c r="AB962" s="30"/>
      <c r="AD962" s="31" t="str">
        <f t="shared" si="986"/>
        <v/>
      </c>
      <c r="AE962" s="31" t="str">
        <f t="shared" si="986"/>
        <v/>
      </c>
      <c r="AF962" s="31" t="str">
        <f t="shared" si="986"/>
        <v/>
      </c>
      <c r="AG962" s="31" t="str">
        <f t="shared" si="986"/>
        <v/>
      </c>
      <c r="AH962" s="31" t="str">
        <f t="shared" si="986"/>
        <v/>
      </c>
      <c r="AI962" s="31" t="str">
        <f t="shared" si="986"/>
        <v/>
      </c>
      <c r="AJ962" s="31" t="str">
        <f t="shared" si="986"/>
        <v/>
      </c>
      <c r="AK962" s="31" t="e">
        <f>IF(#REF!=" ","",IF(#REF!="","",CONCATENATE($C962," ",#REF!," ",MID(#REF!,6,3))))</f>
        <v>#REF!</v>
      </c>
      <c r="AL962" s="31" t="str">
        <f t="shared" si="987"/>
        <v/>
      </c>
      <c r="AM962" s="31" t="str">
        <f t="shared" si="987"/>
        <v/>
      </c>
      <c r="AN962" s="32" t="e">
        <f t="shared" si="984"/>
        <v>#VALUE!</v>
      </c>
      <c r="AO962" s="32" t="str">
        <f t="shared" si="964"/>
        <v/>
      </c>
      <c r="AP962" s="32" t="str">
        <f t="shared" si="964"/>
        <v/>
      </c>
      <c r="AQ962" s="32" t="str">
        <f t="shared" si="964"/>
        <v/>
      </c>
      <c r="AR962" s="32" t="str">
        <f t="shared" si="964"/>
        <v/>
      </c>
      <c r="AS962" s="32" t="str">
        <f t="shared" si="964"/>
        <v/>
      </c>
      <c r="AT962" s="32" t="str">
        <f t="shared" si="964"/>
        <v/>
      </c>
      <c r="AU962" s="32" t="str">
        <f t="shared" si="964"/>
        <v/>
      </c>
      <c r="AV962" s="32" t="e">
        <f t="shared" si="964"/>
        <v>#REF!</v>
      </c>
      <c r="AW962" s="32" t="str">
        <f t="shared" si="964"/>
        <v/>
      </c>
      <c r="AX962" s="32" t="str">
        <f t="shared" si="964"/>
        <v/>
      </c>
      <c r="AZ962" s="17" t="str">
        <f t="shared" si="965"/>
        <v/>
      </c>
      <c r="BA962" s="17" t="str">
        <f t="shared" si="965"/>
        <v/>
      </c>
      <c r="BB962" s="17" t="str">
        <f t="shared" si="965"/>
        <v/>
      </c>
      <c r="BC962" s="17" t="str">
        <f t="shared" si="965"/>
        <v/>
      </c>
      <c r="BD962" s="17" t="str">
        <f t="shared" si="965"/>
        <v/>
      </c>
      <c r="BE962" s="17" t="str">
        <f t="shared" si="965"/>
        <v/>
      </c>
      <c r="BF962" s="17" t="str">
        <f t="shared" si="965"/>
        <v/>
      </c>
      <c r="BG962" s="17" t="e">
        <f t="shared" si="965"/>
        <v>#REF!</v>
      </c>
      <c r="BH962" s="17" t="str">
        <f t="shared" si="965"/>
        <v/>
      </c>
      <c r="BI962" s="17" t="str">
        <f t="shared" si="965"/>
        <v/>
      </c>
    </row>
    <row r="963" spans="1:61" s="13" customFormat="1" ht="23.25" customHeight="1" x14ac:dyDescent="0.2">
      <c r="C963" s="3" t="str">
        <f>IF(ISERROR(VLOOKUP((ROW()-1)/9+1,'[1]Преподавательский состав'!$A$2:$B$181,2,FALSE)),"",VLOOKUP((ROW()-1)/9+1,'[1]Преподавательский состав'!$A$2:$B$181,2,FALSE))</f>
        <v/>
      </c>
      <c r="D963" s="3" t="str">
        <f>IF($C963="","",T(" 9.00"))</f>
        <v/>
      </c>
      <c r="E963" s="3" t="str">
        <f>IF($C963="","",T("10.40"))</f>
        <v/>
      </c>
      <c r="F963" s="3" t="str">
        <f>IF($C963="","",T("12.20"))</f>
        <v/>
      </c>
      <c r="G963" s="3" t="str">
        <f>IF($C963="","",T("14.00"))</f>
        <v/>
      </c>
      <c r="H963" s="3" t="str">
        <f>IF($C963="","",T("14.30"))</f>
        <v/>
      </c>
      <c r="I963" s="3" t="str">
        <f>IF($C963="","",T("16.10"))</f>
        <v/>
      </c>
      <c r="J963" s="3" t="str">
        <f>IF($C963="","",T("17.50"))</f>
        <v/>
      </c>
      <c r="K963" s="3" t="str">
        <f>IF($C963="","",T("17.50"))</f>
        <v/>
      </c>
      <c r="L963" s="3"/>
      <c r="O963" s="16"/>
      <c r="P963" s="16"/>
      <c r="R963" s="30"/>
      <c r="S963" s="30"/>
      <c r="T963" s="30"/>
      <c r="U963" s="30"/>
      <c r="V963" s="30"/>
      <c r="W963" s="30"/>
      <c r="X963" s="30"/>
      <c r="Y963" s="30"/>
      <c r="Z963" s="30"/>
      <c r="AA963" s="30"/>
      <c r="AB963" s="30"/>
      <c r="AD963" s="37"/>
      <c r="AE963" s="37"/>
      <c r="AF963" s="37"/>
      <c r="AG963" s="37"/>
      <c r="AH963" s="37"/>
      <c r="AI963" s="37"/>
      <c r="AJ963" s="37"/>
      <c r="AK963" s="37"/>
      <c r="AL963" s="37"/>
      <c r="AM963" s="37"/>
      <c r="AN963" s="37"/>
      <c r="AO963" s="32" t="str">
        <f t="shared" si="964"/>
        <v/>
      </c>
      <c r="AP963" s="32" t="str">
        <f t="shared" si="964"/>
        <v/>
      </c>
      <c r="AQ963" s="32" t="str">
        <f t="shared" si="964"/>
        <v/>
      </c>
      <c r="AR963" s="32" t="str">
        <f t="shared" si="964"/>
        <v/>
      </c>
      <c r="AS963" s="32" t="str">
        <f t="shared" si="964"/>
        <v/>
      </c>
      <c r="AT963" s="32" t="str">
        <f t="shared" si="964"/>
        <v/>
      </c>
      <c r="AU963" s="32" t="str">
        <f t="shared" si="964"/>
        <v/>
      </c>
      <c r="AV963" s="32" t="str">
        <f t="shared" si="964"/>
        <v/>
      </c>
      <c r="AW963" s="32" t="str">
        <f t="shared" si="964"/>
        <v/>
      </c>
      <c r="AX963" s="32" t="str">
        <f t="shared" si="964"/>
        <v/>
      </c>
      <c r="AZ963" s="17" t="str">
        <f t="shared" si="965"/>
        <v/>
      </c>
      <c r="BA963" s="17" t="str">
        <f t="shared" si="965"/>
        <v/>
      </c>
      <c r="BB963" s="17" t="str">
        <f t="shared" si="965"/>
        <v/>
      </c>
      <c r="BC963" s="17" t="str">
        <f t="shared" si="965"/>
        <v/>
      </c>
      <c r="BD963" s="17" t="str">
        <f t="shared" si="965"/>
        <v/>
      </c>
      <c r="BE963" s="17" t="str">
        <f t="shared" si="965"/>
        <v/>
      </c>
      <c r="BF963" s="17" t="str">
        <f t="shared" si="965"/>
        <v/>
      </c>
      <c r="BG963" s="17" t="str">
        <f t="shared" si="965"/>
        <v/>
      </c>
      <c r="BH963" s="17" t="str">
        <f t="shared" si="965"/>
        <v/>
      </c>
      <c r="BI963" s="17" t="str">
        <f t="shared" si="965"/>
        <v/>
      </c>
    </row>
    <row r="964" spans="1:61" s="13" customFormat="1" ht="23.25" customHeight="1" x14ac:dyDescent="0.2">
      <c r="A964" s="1">
        <f ca="1">IF(COUNTIF($D965:$L971," ")=70,"",MAX($A$1:A963)+1)</f>
        <v>952</v>
      </c>
      <c r="B964" s="2" t="str">
        <f>IF($C964="","",$C964)</f>
        <v/>
      </c>
      <c r="C964" s="3" t="str">
        <f>IF(ISERROR(VLOOKUP((ROW()-1)/9+1,'[1]Преподавательский состав'!$A$2:$B$181,2,FALSE)),"",VLOOKUP((ROW()-1)/9+1,'[1]Преподавательский состав'!$A$2:$B$181,2,FALSE))</f>
        <v/>
      </c>
      <c r="D964" s="3" t="str">
        <f>IF($C964="","",T(" 8.00"))</f>
        <v/>
      </c>
      <c r="E964" s="3" t="str">
        <f>IF($C964="","",T(" 9.40"))</f>
        <v/>
      </c>
      <c r="F964" s="3" t="str">
        <f>IF($C964="","",T("11.20"))</f>
        <v/>
      </c>
      <c r="G964" s="3" t="str">
        <f>IF($C964="","",T("13.00"))</f>
        <v/>
      </c>
      <c r="H964" s="3" t="str">
        <f>IF($C964="","",T("13.30"))</f>
        <v/>
      </c>
      <c r="I964" s="3" t="str">
        <f>IF($C964="","",T("15.10"))</f>
        <v/>
      </c>
      <c r="J964" s="3" t="str">
        <f>IF($C964="","",T("16.50"))</f>
        <v/>
      </c>
      <c r="K964" s="3" t="str">
        <f>IF($C964="","",T("16.50"))</f>
        <v/>
      </c>
      <c r="L964" s="3"/>
      <c r="O964" s="16"/>
      <c r="P964" s="16"/>
      <c r="R964" s="30"/>
      <c r="S964" s="30"/>
      <c r="T964" s="30"/>
      <c r="U964" s="30"/>
      <c r="V964" s="30"/>
      <c r="W964" s="30"/>
      <c r="X964" s="30"/>
      <c r="Y964" s="30"/>
      <c r="Z964" s="30"/>
      <c r="AA964" s="30"/>
      <c r="AB964" s="30"/>
      <c r="AD964" s="32"/>
      <c r="AE964" s="32"/>
      <c r="AF964" s="32"/>
      <c r="AG964" s="32"/>
      <c r="AH964" s="32"/>
      <c r="AI964" s="32"/>
      <c r="AJ964" s="32"/>
      <c r="AK964" s="32"/>
      <c r="AL964" s="32"/>
      <c r="AM964" s="32"/>
      <c r="AN964" s="32" t="str">
        <f t="shared" ref="AN964:AN971" si="994">IF(COUNTBLANK(AD964:AM964)=10,"",MID($B964,1,FIND(" ",$B964)-1))</f>
        <v/>
      </c>
      <c r="AO964" s="32" t="str">
        <f t="shared" si="964"/>
        <v/>
      </c>
      <c r="AP964" s="32" t="str">
        <f t="shared" si="964"/>
        <v/>
      </c>
      <c r="AQ964" s="32" t="str">
        <f t="shared" si="964"/>
        <v/>
      </c>
      <c r="AR964" s="32" t="str">
        <f t="shared" si="964"/>
        <v/>
      </c>
      <c r="AS964" s="32" t="str">
        <f t="shared" si="964"/>
        <v/>
      </c>
      <c r="AT964" s="32" t="str">
        <f t="shared" si="964"/>
        <v/>
      </c>
      <c r="AU964" s="32" t="str">
        <f t="shared" si="964"/>
        <v/>
      </c>
      <c r="AV964" s="32" t="str">
        <f t="shared" si="964"/>
        <v/>
      </c>
      <c r="AW964" s="32" t="str">
        <f t="shared" si="964"/>
        <v/>
      </c>
      <c r="AX964" s="32" t="str">
        <f t="shared" si="964"/>
        <v/>
      </c>
      <c r="AZ964" s="17" t="str">
        <f t="shared" si="965"/>
        <v/>
      </c>
      <c r="BA964" s="17" t="str">
        <f t="shared" si="965"/>
        <v/>
      </c>
      <c r="BB964" s="17" t="str">
        <f t="shared" si="965"/>
        <v/>
      </c>
      <c r="BC964" s="17" t="str">
        <f t="shared" si="965"/>
        <v/>
      </c>
      <c r="BD964" s="17" t="str">
        <f t="shared" si="965"/>
        <v/>
      </c>
      <c r="BE964" s="17" t="str">
        <f t="shared" si="965"/>
        <v/>
      </c>
      <c r="BF964" s="17" t="str">
        <f t="shared" si="965"/>
        <v/>
      </c>
      <c r="BG964" s="17" t="str">
        <f t="shared" si="965"/>
        <v/>
      </c>
      <c r="BH964" s="17" t="str">
        <f t="shared" si="965"/>
        <v/>
      </c>
      <c r="BI964" s="17" t="str">
        <f t="shared" si="965"/>
        <v/>
      </c>
    </row>
    <row r="965" spans="1:61" s="13" customFormat="1" ht="23.25" customHeight="1" x14ac:dyDescent="0.2">
      <c r="A965" s="1">
        <f ca="1">IF(COUNTIF($D965:$L965," ")=10,"",IF(VLOOKUP(MAX($A$1:A964),$A$1:C964,3,FALSE)=0,"",MAX($A$1:A964)+1))</f>
        <v>953</v>
      </c>
      <c r="B965" s="13" t="str">
        <f>$B964</f>
        <v/>
      </c>
      <c r="C965" s="2" t="str">
        <f>IF($B965="","",$R$2)</f>
        <v/>
      </c>
      <c r="D965" s="14" t="str">
        <f t="shared" ref="D965:K965" si="995">IF($B965&gt;"",IF(ISERROR(SEARCH($B965,S$2))," ",MID(S$2,FIND("%курс ",S$2,FIND($B965,S$2))+6,3)&amp;"
("&amp;MID(S$2,FIND("ауд.",S$2,FIND($B965,S$2))+4,FIND("№",S$2,FIND("ауд.",S$2,FIND($B965,S$2)))-(FIND("ауд.",S$2,FIND($B965,S$2))+4))&amp;")"),"")</f>
        <v/>
      </c>
      <c r="E965" s="14" t="str">
        <f t="shared" si="995"/>
        <v/>
      </c>
      <c r="F965" s="14" t="str">
        <f t="shared" si="995"/>
        <v/>
      </c>
      <c r="G965" s="14" t="str">
        <f t="shared" si="995"/>
        <v/>
      </c>
      <c r="H965" s="14" t="str">
        <f t="shared" si="995"/>
        <v/>
      </c>
      <c r="I965" s="14" t="str">
        <f t="shared" si="995"/>
        <v/>
      </c>
      <c r="J965" s="14" t="str">
        <f t="shared" si="995"/>
        <v/>
      </c>
      <c r="K965" s="14" t="str">
        <f t="shared" si="995"/>
        <v/>
      </c>
      <c r="L965" s="14"/>
      <c r="O965" s="16"/>
      <c r="P965" s="16"/>
      <c r="R965" s="30"/>
      <c r="S965" s="30"/>
      <c r="T965" s="30"/>
      <c r="U965" s="30"/>
      <c r="V965" s="30"/>
      <c r="W965" s="30"/>
      <c r="X965" s="30"/>
      <c r="Y965" s="30"/>
      <c r="Z965" s="30"/>
      <c r="AA965" s="30"/>
      <c r="AB965" s="30"/>
      <c r="AD965" s="31" t="str">
        <f t="shared" ref="AD965:AJ971" si="996">IF(D965=" ","",IF(D965="","",CONCATENATE($C965," ",D$1," ",MID(D965,6,3))))</f>
        <v/>
      </c>
      <c r="AE965" s="31" t="str">
        <f t="shared" si="996"/>
        <v/>
      </c>
      <c r="AF965" s="31" t="str">
        <f t="shared" si="996"/>
        <v/>
      </c>
      <c r="AG965" s="31" t="str">
        <f t="shared" si="996"/>
        <v/>
      </c>
      <c r="AH965" s="31" t="str">
        <f t="shared" si="996"/>
        <v/>
      </c>
      <c r="AI965" s="31" t="str">
        <f t="shared" si="996"/>
        <v/>
      </c>
      <c r="AJ965" s="31" t="str">
        <f t="shared" si="996"/>
        <v/>
      </c>
      <c r="AK965" s="31" t="e">
        <f>IF(#REF!=" ","",IF(#REF!="","",CONCATENATE($C965," ",#REF!," ",MID(#REF!,6,3))))</f>
        <v>#REF!</v>
      </c>
      <c r="AL965" s="31" t="str">
        <f t="shared" ref="AL965:AM971" si="997">IF(K965=" ","",IF(K965="","",CONCATENATE($C965," ",K$1," ",MID(K965,6,3))))</f>
        <v/>
      </c>
      <c r="AM965" s="31" t="str">
        <f t="shared" si="997"/>
        <v/>
      </c>
      <c r="AN965" s="32" t="e">
        <f t="shared" si="994"/>
        <v>#VALUE!</v>
      </c>
      <c r="AO965" s="32" t="str">
        <f t="shared" si="964"/>
        <v/>
      </c>
      <c r="AP965" s="32" t="str">
        <f t="shared" si="964"/>
        <v/>
      </c>
      <c r="AQ965" s="32" t="str">
        <f t="shared" si="964"/>
        <v/>
      </c>
      <c r="AR965" s="32" t="str">
        <f t="shared" si="964"/>
        <v/>
      </c>
      <c r="AS965" s="32" t="str">
        <f t="shared" si="964"/>
        <v/>
      </c>
      <c r="AT965" s="32" t="str">
        <f t="shared" si="964"/>
        <v/>
      </c>
      <c r="AU965" s="32" t="str">
        <f t="shared" si="964"/>
        <v/>
      </c>
      <c r="AV965" s="32" t="e">
        <f t="shared" si="964"/>
        <v>#REF!</v>
      </c>
      <c r="AW965" s="32" t="str">
        <f t="shared" si="964"/>
        <v/>
      </c>
      <c r="AX965" s="32" t="str">
        <f t="shared" si="964"/>
        <v/>
      </c>
      <c r="AZ965" s="17" t="str">
        <f t="shared" si="965"/>
        <v/>
      </c>
      <c r="BA965" s="17" t="str">
        <f t="shared" si="965"/>
        <v/>
      </c>
      <c r="BB965" s="17" t="str">
        <f t="shared" si="965"/>
        <v/>
      </c>
      <c r="BC965" s="17" t="str">
        <f t="shared" si="965"/>
        <v/>
      </c>
      <c r="BD965" s="17" t="str">
        <f t="shared" si="965"/>
        <v/>
      </c>
      <c r="BE965" s="17" t="str">
        <f t="shared" si="965"/>
        <v/>
      </c>
      <c r="BF965" s="17" t="str">
        <f t="shared" si="965"/>
        <v/>
      </c>
      <c r="BG965" s="17" t="e">
        <f t="shared" si="965"/>
        <v>#REF!</v>
      </c>
      <c r="BH965" s="17" t="str">
        <f t="shared" si="965"/>
        <v/>
      </c>
      <c r="BI965" s="17" t="str">
        <f t="shared" si="965"/>
        <v/>
      </c>
    </row>
    <row r="966" spans="1:61" s="13" customFormat="1" ht="23.25" customHeight="1" x14ac:dyDescent="0.2">
      <c r="A966" s="1">
        <f ca="1">IF(COUNTIF($D966:$L966," ")=10,"",IF(VLOOKUP(MAX($A$1:A965),$A$1:C965,3,FALSE)=0,"",MAX($A$1:A965)+1))</f>
        <v>954</v>
      </c>
      <c r="B966" s="13" t="str">
        <f>$B964</f>
        <v/>
      </c>
      <c r="C966" s="2" t="str">
        <f>IF($B966="","",$R$3)</f>
        <v/>
      </c>
      <c r="D966" s="14" t="str">
        <f t="shared" ref="D966:K966" si="998">IF($B966&gt;"",IF(ISERROR(SEARCH($B966,S$3))," ",MID(S$3,FIND("%курс ",S$3,FIND($B966,S$3))+6,3)&amp;"
("&amp;MID(S$3,FIND("ауд.",S$3,FIND($B966,S$3))+4,FIND("№",S$3,FIND("ауд.",S$3,FIND($B966,S$3)))-(FIND("ауд.",S$3,FIND($B966,S$3))+4))&amp;")"),"")</f>
        <v/>
      </c>
      <c r="E966" s="14" t="str">
        <f t="shared" si="998"/>
        <v/>
      </c>
      <c r="F966" s="14" t="str">
        <f t="shared" si="998"/>
        <v/>
      </c>
      <c r="G966" s="14" t="str">
        <f t="shared" si="998"/>
        <v/>
      </c>
      <c r="H966" s="14" t="str">
        <f t="shared" si="998"/>
        <v/>
      </c>
      <c r="I966" s="14" t="str">
        <f t="shared" si="998"/>
        <v/>
      </c>
      <c r="J966" s="14" t="str">
        <f t="shared" si="998"/>
        <v/>
      </c>
      <c r="K966" s="14" t="str">
        <f t="shared" si="998"/>
        <v/>
      </c>
      <c r="L966" s="14"/>
      <c r="O966" s="16"/>
      <c r="P966" s="16"/>
      <c r="R966" s="30"/>
      <c r="S966" s="30"/>
      <c r="T966" s="30"/>
      <c r="U966" s="30"/>
      <c r="V966" s="30"/>
      <c r="W966" s="30"/>
      <c r="X966" s="30"/>
      <c r="Y966" s="30"/>
      <c r="Z966" s="30"/>
      <c r="AA966" s="30"/>
      <c r="AB966" s="30"/>
      <c r="AD966" s="31" t="str">
        <f t="shared" si="996"/>
        <v/>
      </c>
      <c r="AE966" s="31" t="str">
        <f t="shared" si="996"/>
        <v/>
      </c>
      <c r="AF966" s="31" t="str">
        <f t="shared" si="996"/>
        <v/>
      </c>
      <c r="AG966" s="31" t="str">
        <f t="shared" si="996"/>
        <v/>
      </c>
      <c r="AH966" s="31" t="str">
        <f t="shared" si="996"/>
        <v/>
      </c>
      <c r="AI966" s="31" t="str">
        <f t="shared" si="996"/>
        <v/>
      </c>
      <c r="AJ966" s="31" t="str">
        <f t="shared" si="996"/>
        <v/>
      </c>
      <c r="AK966" s="31" t="e">
        <f>IF(#REF!=" ","",IF(#REF!="","",CONCATENATE($C966," ",#REF!," ",MID(#REF!,6,3))))</f>
        <v>#REF!</v>
      </c>
      <c r="AL966" s="31" t="str">
        <f t="shared" si="997"/>
        <v/>
      </c>
      <c r="AM966" s="31" t="str">
        <f t="shared" si="997"/>
        <v/>
      </c>
      <c r="AN966" s="32" t="e">
        <f t="shared" si="994"/>
        <v>#VALUE!</v>
      </c>
      <c r="AO966" s="32" t="str">
        <f t="shared" si="964"/>
        <v/>
      </c>
      <c r="AP966" s="32" t="str">
        <f t="shared" si="964"/>
        <v/>
      </c>
      <c r="AQ966" s="32" t="str">
        <f t="shared" si="964"/>
        <v/>
      </c>
      <c r="AR966" s="32" t="str">
        <f t="shared" si="964"/>
        <v/>
      </c>
      <c r="AS966" s="32" t="str">
        <f t="shared" si="964"/>
        <v/>
      </c>
      <c r="AT966" s="32" t="str">
        <f t="shared" si="964"/>
        <v/>
      </c>
      <c r="AU966" s="32" t="str">
        <f t="shared" si="964"/>
        <v/>
      </c>
      <c r="AV966" s="32" t="e">
        <f t="shared" si="964"/>
        <v>#REF!</v>
      </c>
      <c r="AW966" s="32" t="str">
        <f t="shared" si="964"/>
        <v/>
      </c>
      <c r="AX966" s="32" t="str">
        <f t="shared" si="964"/>
        <v/>
      </c>
      <c r="AZ966" s="17" t="str">
        <f t="shared" si="965"/>
        <v/>
      </c>
      <c r="BA966" s="17" t="str">
        <f t="shared" si="965"/>
        <v/>
      </c>
      <c r="BB966" s="17" t="str">
        <f t="shared" si="965"/>
        <v/>
      </c>
      <c r="BC966" s="17" t="str">
        <f t="shared" si="965"/>
        <v/>
      </c>
      <c r="BD966" s="17" t="str">
        <f t="shared" si="965"/>
        <v/>
      </c>
      <c r="BE966" s="17" t="str">
        <f t="shared" si="965"/>
        <v/>
      </c>
      <c r="BF966" s="17" t="str">
        <f t="shared" si="965"/>
        <v/>
      </c>
      <c r="BG966" s="17" t="e">
        <f t="shared" si="965"/>
        <v>#REF!</v>
      </c>
      <c r="BH966" s="17" t="str">
        <f t="shared" si="965"/>
        <v/>
      </c>
      <c r="BI966" s="17" t="str">
        <f t="shared" si="965"/>
        <v/>
      </c>
    </row>
    <row r="967" spans="1:61" s="13" customFormat="1" ht="23.25" customHeight="1" x14ac:dyDescent="0.2">
      <c r="A967" s="1">
        <f ca="1">IF(COUNTIF($D967:$L967," ")=10,"",IF(VLOOKUP(MAX($A$1:A966),$A$1:C966,3,FALSE)=0,"",MAX($A$1:A966)+1))</f>
        <v>955</v>
      </c>
      <c r="B967" s="13" t="str">
        <f>$B964</f>
        <v/>
      </c>
      <c r="C967" s="2" t="str">
        <f>IF($B967="","",$R$4)</f>
        <v/>
      </c>
      <c r="D967" s="14" t="str">
        <f t="shared" ref="D967:K967" si="999">IF($B967&gt;"",IF(ISERROR(SEARCH($B967,S$4))," ",MID(S$4,FIND("%курс ",S$4,FIND($B967,S$4))+6,3)&amp;"
("&amp;MID(S$4,FIND("ауд.",S$4,FIND($B967,S$4))+4,FIND("№",S$4,FIND("ауд.",S$4,FIND($B967,S$4)))-(FIND("ауд.",S$4,FIND($B967,S$4))+4))&amp;")"),"")</f>
        <v/>
      </c>
      <c r="E967" s="14" t="str">
        <f t="shared" si="999"/>
        <v/>
      </c>
      <c r="F967" s="14" t="str">
        <f t="shared" si="999"/>
        <v/>
      </c>
      <c r="G967" s="14" t="str">
        <f t="shared" si="999"/>
        <v/>
      </c>
      <c r="H967" s="14" t="str">
        <f t="shared" si="999"/>
        <v/>
      </c>
      <c r="I967" s="14" t="str">
        <f t="shared" si="999"/>
        <v/>
      </c>
      <c r="J967" s="14" t="str">
        <f t="shared" si="999"/>
        <v/>
      </c>
      <c r="K967" s="14" t="str">
        <f t="shared" si="999"/>
        <v/>
      </c>
      <c r="L967" s="14"/>
      <c r="O967" s="16"/>
      <c r="P967" s="16"/>
      <c r="R967" s="30"/>
      <c r="S967" s="30"/>
      <c r="T967" s="30"/>
      <c r="U967" s="30"/>
      <c r="V967" s="30"/>
      <c r="W967" s="30"/>
      <c r="X967" s="30"/>
      <c r="Y967" s="30"/>
      <c r="Z967" s="30"/>
      <c r="AA967" s="30"/>
      <c r="AB967" s="30"/>
      <c r="AD967" s="31" t="str">
        <f t="shared" si="996"/>
        <v/>
      </c>
      <c r="AE967" s="31" t="str">
        <f t="shared" si="996"/>
        <v/>
      </c>
      <c r="AF967" s="31" t="str">
        <f t="shared" si="996"/>
        <v/>
      </c>
      <c r="AG967" s="31" t="str">
        <f t="shared" si="996"/>
        <v/>
      </c>
      <c r="AH967" s="31" t="str">
        <f t="shared" si="996"/>
        <v/>
      </c>
      <c r="AI967" s="31" t="str">
        <f t="shared" si="996"/>
        <v/>
      </c>
      <c r="AJ967" s="31" t="str">
        <f t="shared" si="996"/>
        <v/>
      </c>
      <c r="AK967" s="31" t="e">
        <f>IF(#REF!=" ","",IF(#REF!="","",CONCATENATE($C967," ",#REF!," ",MID(#REF!,6,3))))</f>
        <v>#REF!</v>
      </c>
      <c r="AL967" s="31" t="str">
        <f t="shared" si="997"/>
        <v/>
      </c>
      <c r="AM967" s="31" t="str">
        <f t="shared" si="997"/>
        <v/>
      </c>
      <c r="AN967" s="32" t="e">
        <f t="shared" si="994"/>
        <v>#VALUE!</v>
      </c>
      <c r="AO967" s="32" t="str">
        <f t="shared" si="964"/>
        <v/>
      </c>
      <c r="AP967" s="32" t="str">
        <f t="shared" si="964"/>
        <v/>
      </c>
      <c r="AQ967" s="32" t="str">
        <f t="shared" si="964"/>
        <v/>
      </c>
      <c r="AR967" s="32" t="str">
        <f t="shared" si="964"/>
        <v/>
      </c>
      <c r="AS967" s="32" t="str">
        <f t="shared" si="964"/>
        <v/>
      </c>
      <c r="AT967" s="32" t="str">
        <f t="shared" si="964"/>
        <v/>
      </c>
      <c r="AU967" s="32" t="str">
        <f t="shared" si="964"/>
        <v/>
      </c>
      <c r="AV967" s="32" t="e">
        <f t="shared" si="964"/>
        <v>#REF!</v>
      </c>
      <c r="AW967" s="32" t="str">
        <f t="shared" si="964"/>
        <v/>
      </c>
      <c r="AX967" s="32" t="str">
        <f t="shared" si="964"/>
        <v/>
      </c>
      <c r="AZ967" s="17" t="str">
        <f t="shared" si="965"/>
        <v/>
      </c>
      <c r="BA967" s="17" t="str">
        <f t="shared" si="965"/>
        <v/>
      </c>
      <c r="BB967" s="17" t="str">
        <f t="shared" si="965"/>
        <v/>
      </c>
      <c r="BC967" s="17" t="str">
        <f t="shared" si="965"/>
        <v/>
      </c>
      <c r="BD967" s="17" t="str">
        <f t="shared" si="965"/>
        <v/>
      </c>
      <c r="BE967" s="17" t="str">
        <f t="shared" si="965"/>
        <v/>
      </c>
      <c r="BF967" s="17" t="str">
        <f t="shared" si="965"/>
        <v/>
      </c>
      <c r="BG967" s="17" t="e">
        <f t="shared" si="965"/>
        <v>#REF!</v>
      </c>
      <c r="BH967" s="17" t="str">
        <f t="shared" si="965"/>
        <v/>
      </c>
      <c r="BI967" s="17" t="str">
        <f t="shared" si="965"/>
        <v/>
      </c>
    </row>
    <row r="968" spans="1:61" s="13" customFormat="1" ht="23.25" customHeight="1" x14ac:dyDescent="0.2">
      <c r="A968" s="1">
        <f ca="1">IF(COUNTIF($D968:$L968," ")=10,"",IF(VLOOKUP(MAX($A$1:A967),$A$1:C967,3,FALSE)=0,"",MAX($A$1:A967)+1))</f>
        <v>956</v>
      </c>
      <c r="B968" s="13" t="str">
        <f>$B964</f>
        <v/>
      </c>
      <c r="C968" s="2" t="str">
        <f>IF($B968="","",$R$5)</f>
        <v/>
      </c>
      <c r="D968" s="23" t="str">
        <f t="shared" ref="D968:K968" si="1000">IF($B968&gt;"",IF(ISERROR(SEARCH($B968,S$5))," ",MID(S$5,FIND("%курс ",S$5,FIND($B968,S$5))+6,3)&amp;"
("&amp;MID(S$5,FIND("ауд.",S$5,FIND($B968,S$5))+4,FIND("№",S$5,FIND("ауд.",S$5,FIND($B968,S$5)))-(FIND("ауд.",S$5,FIND($B968,S$5))+4))&amp;")"),"")</f>
        <v/>
      </c>
      <c r="E968" s="23" t="str">
        <f t="shared" si="1000"/>
        <v/>
      </c>
      <c r="F968" s="23" t="str">
        <f t="shared" si="1000"/>
        <v/>
      </c>
      <c r="G968" s="23" t="str">
        <f t="shared" si="1000"/>
        <v/>
      </c>
      <c r="H968" s="23" t="str">
        <f t="shared" si="1000"/>
        <v/>
      </c>
      <c r="I968" s="23" t="str">
        <f t="shared" si="1000"/>
        <v/>
      </c>
      <c r="J968" s="23" t="str">
        <f t="shared" si="1000"/>
        <v/>
      </c>
      <c r="K968" s="23" t="str">
        <f t="shared" si="1000"/>
        <v/>
      </c>
      <c r="L968" s="23"/>
      <c r="O968" s="16"/>
      <c r="P968" s="16"/>
      <c r="R968" s="30"/>
      <c r="S968" s="30"/>
      <c r="T968" s="30"/>
      <c r="U968" s="30"/>
      <c r="V968" s="30"/>
      <c r="W968" s="30"/>
      <c r="X968" s="30"/>
      <c r="Y968" s="30"/>
      <c r="Z968" s="30"/>
      <c r="AA968" s="30"/>
      <c r="AB968" s="30"/>
      <c r="AD968" s="31" t="str">
        <f t="shared" si="996"/>
        <v/>
      </c>
      <c r="AE968" s="31" t="str">
        <f t="shared" si="996"/>
        <v/>
      </c>
      <c r="AF968" s="31" t="str">
        <f t="shared" si="996"/>
        <v/>
      </c>
      <c r="AG968" s="31" t="str">
        <f t="shared" si="996"/>
        <v/>
      </c>
      <c r="AH968" s="31" t="str">
        <f t="shared" si="996"/>
        <v/>
      </c>
      <c r="AI968" s="31" t="str">
        <f t="shared" si="996"/>
        <v/>
      </c>
      <c r="AJ968" s="31" t="str">
        <f t="shared" si="996"/>
        <v/>
      </c>
      <c r="AK968" s="31" t="e">
        <f>IF(#REF!=" ","",IF(#REF!="","",CONCATENATE($C968," ",#REF!," ",MID(#REF!,6,3))))</f>
        <v>#REF!</v>
      </c>
      <c r="AL968" s="31" t="str">
        <f t="shared" si="997"/>
        <v/>
      </c>
      <c r="AM968" s="31" t="str">
        <f t="shared" si="997"/>
        <v/>
      </c>
      <c r="AN968" s="32" t="e">
        <f t="shared" si="994"/>
        <v>#VALUE!</v>
      </c>
      <c r="AO968" s="32" t="str">
        <f t="shared" si="964"/>
        <v/>
      </c>
      <c r="AP968" s="32" t="str">
        <f t="shared" si="964"/>
        <v/>
      </c>
      <c r="AQ968" s="32" t="str">
        <f t="shared" si="964"/>
        <v/>
      </c>
      <c r="AR968" s="32" t="str">
        <f t="shared" si="964"/>
        <v/>
      </c>
      <c r="AS968" s="32" t="str">
        <f t="shared" si="964"/>
        <v/>
      </c>
      <c r="AT968" s="32" t="str">
        <f t="shared" si="964"/>
        <v/>
      </c>
      <c r="AU968" s="32" t="str">
        <f t="shared" si="964"/>
        <v/>
      </c>
      <c r="AV968" s="32" t="e">
        <f t="shared" si="964"/>
        <v>#REF!</v>
      </c>
      <c r="AW968" s="32" t="str">
        <f t="shared" si="964"/>
        <v/>
      </c>
      <c r="AX968" s="32" t="str">
        <f t="shared" si="964"/>
        <v/>
      </c>
      <c r="AZ968" s="17" t="str">
        <f t="shared" si="965"/>
        <v/>
      </c>
      <c r="BA968" s="17" t="str">
        <f t="shared" si="965"/>
        <v/>
      </c>
      <c r="BB968" s="17" t="str">
        <f t="shared" si="965"/>
        <v/>
      </c>
      <c r="BC968" s="17" t="str">
        <f t="shared" si="965"/>
        <v/>
      </c>
      <c r="BD968" s="17" t="str">
        <f t="shared" si="965"/>
        <v/>
      </c>
      <c r="BE968" s="17" t="str">
        <f t="shared" si="965"/>
        <v/>
      </c>
      <c r="BF968" s="17" t="str">
        <f t="shared" si="965"/>
        <v/>
      </c>
      <c r="BG968" s="17" t="e">
        <f t="shared" si="965"/>
        <v>#REF!</v>
      </c>
      <c r="BH968" s="17" t="str">
        <f t="shared" si="965"/>
        <v/>
      </c>
      <c r="BI968" s="17" t="str">
        <f t="shared" si="965"/>
        <v/>
      </c>
    </row>
    <row r="969" spans="1:61" s="13" customFormat="1" ht="23.25" customHeight="1" x14ac:dyDescent="0.2">
      <c r="A969" s="1">
        <f ca="1">IF(COUNTIF($D969:$L969," ")=10,"",IF(VLOOKUP(MAX($A$1:A968),$A$1:C968,3,FALSE)=0,"",MAX($A$1:A968)+1))</f>
        <v>957</v>
      </c>
      <c r="B969" s="13" t="str">
        <f>$B964</f>
        <v/>
      </c>
      <c r="C969" s="2" t="str">
        <f>IF($B969="","",$R$6)</f>
        <v/>
      </c>
      <c r="D969" s="23" t="str">
        <f t="shared" ref="D969:K969" si="1001">IF($B969&gt;"",IF(ISERROR(SEARCH($B969,S$6))," ",MID(S$6,FIND("%курс ",S$6,FIND($B969,S$6))+6,3)&amp;"
("&amp;MID(S$6,FIND("ауд.",S$6,FIND($B969,S$6))+4,FIND("№",S$6,FIND("ауд.",S$6,FIND($B969,S$6)))-(FIND("ауд.",S$6,FIND($B969,S$6))+4))&amp;")"),"")</f>
        <v/>
      </c>
      <c r="E969" s="23" t="str">
        <f t="shared" si="1001"/>
        <v/>
      </c>
      <c r="F969" s="23" t="str">
        <f t="shared" si="1001"/>
        <v/>
      </c>
      <c r="G969" s="23" t="str">
        <f t="shared" si="1001"/>
        <v/>
      </c>
      <c r="H969" s="23" t="str">
        <f t="shared" si="1001"/>
        <v/>
      </c>
      <c r="I969" s="23" t="str">
        <f t="shared" si="1001"/>
        <v/>
      </c>
      <c r="J969" s="23" t="str">
        <f t="shared" si="1001"/>
        <v/>
      </c>
      <c r="K969" s="23" t="str">
        <f t="shared" si="1001"/>
        <v/>
      </c>
      <c r="L969" s="23"/>
      <c r="O969" s="16"/>
      <c r="P969" s="16"/>
      <c r="R969" s="30"/>
      <c r="S969" s="30"/>
      <c r="T969" s="30"/>
      <c r="U969" s="30"/>
      <c r="V969" s="30"/>
      <c r="W969" s="30"/>
      <c r="X969" s="30"/>
      <c r="Y969" s="30"/>
      <c r="Z969" s="30"/>
      <c r="AA969" s="30"/>
      <c r="AB969" s="30"/>
      <c r="AD969" s="31" t="str">
        <f t="shared" si="996"/>
        <v/>
      </c>
      <c r="AE969" s="31" t="str">
        <f t="shared" si="996"/>
        <v/>
      </c>
      <c r="AF969" s="31" t="str">
        <f t="shared" si="996"/>
        <v/>
      </c>
      <c r="AG969" s="31" t="str">
        <f t="shared" si="996"/>
        <v/>
      </c>
      <c r="AH969" s="31" t="str">
        <f t="shared" si="996"/>
        <v/>
      </c>
      <c r="AI969" s="31" t="str">
        <f t="shared" si="996"/>
        <v/>
      </c>
      <c r="AJ969" s="31" t="str">
        <f t="shared" si="996"/>
        <v/>
      </c>
      <c r="AK969" s="31" t="e">
        <f>IF(#REF!=" ","",IF(#REF!="","",CONCATENATE($C969," ",#REF!," ",MID(#REF!,6,3))))</f>
        <v>#REF!</v>
      </c>
      <c r="AL969" s="31" t="str">
        <f t="shared" si="997"/>
        <v/>
      </c>
      <c r="AM969" s="31" t="str">
        <f t="shared" si="997"/>
        <v/>
      </c>
      <c r="AN969" s="32" t="e">
        <f t="shared" si="994"/>
        <v>#VALUE!</v>
      </c>
      <c r="AO969" s="32" t="str">
        <f t="shared" si="964"/>
        <v/>
      </c>
      <c r="AP969" s="32" t="str">
        <f t="shared" si="964"/>
        <v/>
      </c>
      <c r="AQ969" s="32" t="str">
        <f t="shared" si="964"/>
        <v/>
      </c>
      <c r="AR969" s="32" t="str">
        <f t="shared" si="964"/>
        <v/>
      </c>
      <c r="AS969" s="32" t="str">
        <f t="shared" si="964"/>
        <v/>
      </c>
      <c r="AT969" s="32" t="str">
        <f t="shared" si="964"/>
        <v/>
      </c>
      <c r="AU969" s="32" t="str">
        <f t="shared" si="964"/>
        <v/>
      </c>
      <c r="AV969" s="32" t="e">
        <f t="shared" si="964"/>
        <v>#REF!</v>
      </c>
      <c r="AW969" s="32" t="str">
        <f t="shared" si="964"/>
        <v/>
      </c>
      <c r="AX969" s="32" t="str">
        <f t="shared" si="964"/>
        <v/>
      </c>
      <c r="AZ969" s="17" t="str">
        <f t="shared" si="965"/>
        <v/>
      </c>
      <c r="BA969" s="17" t="str">
        <f t="shared" si="965"/>
        <v/>
      </c>
      <c r="BB969" s="17" t="str">
        <f t="shared" si="965"/>
        <v/>
      </c>
      <c r="BC969" s="17" t="str">
        <f t="shared" si="965"/>
        <v/>
      </c>
      <c r="BD969" s="17" t="str">
        <f t="shared" si="965"/>
        <v/>
      </c>
      <c r="BE969" s="17" t="str">
        <f t="shared" si="965"/>
        <v/>
      </c>
      <c r="BF969" s="17" t="str">
        <f t="shared" si="965"/>
        <v/>
      </c>
      <c r="BG969" s="17" t="e">
        <f t="shared" si="965"/>
        <v>#REF!</v>
      </c>
      <c r="BH969" s="17" t="str">
        <f t="shared" si="965"/>
        <v/>
      </c>
      <c r="BI969" s="17" t="str">
        <f t="shared" si="965"/>
        <v/>
      </c>
    </row>
    <row r="970" spans="1:61" s="13" customFormat="1" ht="23.25" customHeight="1" x14ac:dyDescent="0.2">
      <c r="A970" s="1">
        <f ca="1">IF(COUNTIF($D970:$L970," ")=10,"",IF(VLOOKUP(MAX($A$1:A969),$A$1:C969,3,FALSE)=0,"",MAX($A$1:A969)+1))</f>
        <v>958</v>
      </c>
      <c r="B970" s="13" t="str">
        <f>$B964</f>
        <v/>
      </c>
      <c r="C970" s="2" t="str">
        <f>IF($B970="","",$R$7)</f>
        <v/>
      </c>
      <c r="D970" s="23" t="str">
        <f t="shared" ref="D970:K970" si="1002">IF($B970&gt;"",IF(ISERROR(SEARCH($B970,S$7))," ",MID(S$7,FIND("%курс ",S$7,FIND($B970,S$7))+6,3)&amp;"
("&amp;MID(S$7,FIND("ауд.",S$7,FIND($B970,S$7))+4,FIND("№",S$7,FIND("ауд.",S$7,FIND($B970,S$7)))-(FIND("ауд.",S$7,FIND($B970,S$7))+4))&amp;")"),"")</f>
        <v/>
      </c>
      <c r="E970" s="23" t="str">
        <f t="shared" si="1002"/>
        <v/>
      </c>
      <c r="F970" s="23" t="str">
        <f t="shared" si="1002"/>
        <v/>
      </c>
      <c r="G970" s="23" t="str">
        <f t="shared" si="1002"/>
        <v/>
      </c>
      <c r="H970" s="23" t="str">
        <f t="shared" si="1002"/>
        <v/>
      </c>
      <c r="I970" s="23" t="str">
        <f t="shared" si="1002"/>
        <v/>
      </c>
      <c r="J970" s="23" t="str">
        <f t="shared" si="1002"/>
        <v/>
      </c>
      <c r="K970" s="23" t="str">
        <f t="shared" si="1002"/>
        <v/>
      </c>
      <c r="L970" s="23"/>
      <c r="O970" s="16"/>
      <c r="P970" s="16"/>
      <c r="R970" s="30"/>
      <c r="S970" s="30"/>
      <c r="T970" s="30"/>
      <c r="U970" s="30"/>
      <c r="V970" s="30"/>
      <c r="W970" s="30"/>
      <c r="X970" s="30"/>
      <c r="Y970" s="30"/>
      <c r="Z970" s="30"/>
      <c r="AA970" s="30"/>
      <c r="AB970" s="30"/>
      <c r="AD970" s="31" t="str">
        <f t="shared" si="996"/>
        <v/>
      </c>
      <c r="AE970" s="31" t="str">
        <f t="shared" si="996"/>
        <v/>
      </c>
      <c r="AF970" s="31" t="str">
        <f t="shared" si="996"/>
        <v/>
      </c>
      <c r="AG970" s="31" t="str">
        <f t="shared" si="996"/>
        <v/>
      </c>
      <c r="AH970" s="31" t="str">
        <f t="shared" si="996"/>
        <v/>
      </c>
      <c r="AI970" s="31" t="str">
        <f t="shared" si="996"/>
        <v/>
      </c>
      <c r="AJ970" s="31" t="str">
        <f t="shared" si="996"/>
        <v/>
      </c>
      <c r="AK970" s="31" t="e">
        <f>IF(#REF!=" ","",IF(#REF!="","",CONCATENATE($C970," ",#REF!," ",MID(#REF!,6,3))))</f>
        <v>#REF!</v>
      </c>
      <c r="AL970" s="31" t="str">
        <f t="shared" si="997"/>
        <v/>
      </c>
      <c r="AM970" s="31" t="str">
        <f t="shared" si="997"/>
        <v/>
      </c>
      <c r="AN970" s="32" t="e">
        <f t="shared" si="994"/>
        <v>#VALUE!</v>
      </c>
      <c r="AO970" s="32" t="str">
        <f t="shared" si="964"/>
        <v/>
      </c>
      <c r="AP970" s="32" t="str">
        <f t="shared" si="964"/>
        <v/>
      </c>
      <c r="AQ970" s="32" t="str">
        <f t="shared" si="964"/>
        <v/>
      </c>
      <c r="AR970" s="32" t="str">
        <f t="shared" si="964"/>
        <v/>
      </c>
      <c r="AS970" s="32" t="str">
        <f t="shared" si="964"/>
        <v/>
      </c>
      <c r="AT970" s="32" t="str">
        <f t="shared" si="964"/>
        <v/>
      </c>
      <c r="AU970" s="32" t="str">
        <f t="shared" si="964"/>
        <v/>
      </c>
      <c r="AV970" s="32" t="e">
        <f t="shared" si="964"/>
        <v>#REF!</v>
      </c>
      <c r="AW970" s="32" t="str">
        <f t="shared" si="964"/>
        <v/>
      </c>
      <c r="AX970" s="32" t="str">
        <f t="shared" si="964"/>
        <v/>
      </c>
      <c r="AZ970" s="17" t="str">
        <f t="shared" si="965"/>
        <v/>
      </c>
      <c r="BA970" s="17" t="str">
        <f t="shared" si="965"/>
        <v/>
      </c>
      <c r="BB970" s="17" t="str">
        <f t="shared" si="965"/>
        <v/>
      </c>
      <c r="BC970" s="17" t="str">
        <f t="shared" si="965"/>
        <v/>
      </c>
      <c r="BD970" s="17" t="str">
        <f t="shared" si="965"/>
        <v/>
      </c>
      <c r="BE970" s="17" t="str">
        <f t="shared" si="965"/>
        <v/>
      </c>
      <c r="BF970" s="17" t="str">
        <f t="shared" si="965"/>
        <v/>
      </c>
      <c r="BG970" s="17" t="e">
        <f t="shared" si="965"/>
        <v>#REF!</v>
      </c>
      <c r="BH970" s="17" t="str">
        <f t="shared" si="965"/>
        <v/>
      </c>
      <c r="BI970" s="17" t="str">
        <f t="shared" si="965"/>
        <v/>
      </c>
    </row>
    <row r="971" spans="1:61" s="13" customFormat="1" ht="23.25" customHeight="1" x14ac:dyDescent="0.2">
      <c r="A971" s="1">
        <f ca="1">IF(COUNTIF($D971:$L971," ")=10,"",IF(VLOOKUP(MAX($A$1:A970),$A$1:C970,3,FALSE)=0,"",MAX($A$1:A970)+1))</f>
        <v>959</v>
      </c>
      <c r="B971" s="13" t="str">
        <f>$B964</f>
        <v/>
      </c>
      <c r="C971" s="2" t="str">
        <f>IF($B971="","",$R$8)</f>
        <v/>
      </c>
      <c r="D971" s="23" t="str">
        <f t="shared" ref="D971:K971" si="1003">IF($B971&gt;"",IF(ISERROR(SEARCH($B971,S$8))," ",MID(S$8,FIND("%курс ",S$8,FIND($B971,S$8))+6,3)&amp;"
("&amp;MID(S$8,FIND("ауд.",S$8,FIND($B971,S$8))+4,FIND("№",S$8,FIND("ауд.",S$8,FIND($B971,S$8)))-(FIND("ауд.",S$8,FIND($B971,S$8))+4))&amp;")"),"")</f>
        <v/>
      </c>
      <c r="E971" s="23" t="str">
        <f t="shared" si="1003"/>
        <v/>
      </c>
      <c r="F971" s="23" t="str">
        <f t="shared" si="1003"/>
        <v/>
      </c>
      <c r="G971" s="23" t="str">
        <f t="shared" si="1003"/>
        <v/>
      </c>
      <c r="H971" s="23" t="str">
        <f t="shared" si="1003"/>
        <v/>
      </c>
      <c r="I971" s="23" t="str">
        <f t="shared" si="1003"/>
        <v/>
      </c>
      <c r="J971" s="23" t="str">
        <f t="shared" si="1003"/>
        <v/>
      </c>
      <c r="K971" s="23" t="str">
        <f t="shared" si="1003"/>
        <v/>
      </c>
      <c r="L971" s="23"/>
      <c r="O971" s="16"/>
      <c r="P971" s="16"/>
      <c r="R971" s="30"/>
      <c r="S971" s="30"/>
      <c r="T971" s="30"/>
      <c r="U971" s="30"/>
      <c r="V971" s="30"/>
      <c r="W971" s="30"/>
      <c r="X971" s="30"/>
      <c r="Y971" s="30"/>
      <c r="Z971" s="30"/>
      <c r="AA971" s="30"/>
      <c r="AB971" s="30"/>
      <c r="AD971" s="31" t="str">
        <f t="shared" si="996"/>
        <v/>
      </c>
      <c r="AE971" s="31" t="str">
        <f t="shared" si="996"/>
        <v/>
      </c>
      <c r="AF971" s="31" t="str">
        <f t="shared" si="996"/>
        <v/>
      </c>
      <c r="AG971" s="31" t="str">
        <f t="shared" si="996"/>
        <v/>
      </c>
      <c r="AH971" s="31" t="str">
        <f t="shared" si="996"/>
        <v/>
      </c>
      <c r="AI971" s="31" t="str">
        <f t="shared" si="996"/>
        <v/>
      </c>
      <c r="AJ971" s="31" t="str">
        <f t="shared" si="996"/>
        <v/>
      </c>
      <c r="AK971" s="31" t="e">
        <f>IF(#REF!=" ","",IF(#REF!="","",CONCATENATE($C971," ",#REF!," ",MID(#REF!,6,3))))</f>
        <v>#REF!</v>
      </c>
      <c r="AL971" s="31" t="str">
        <f t="shared" si="997"/>
        <v/>
      </c>
      <c r="AM971" s="31" t="str">
        <f t="shared" si="997"/>
        <v/>
      </c>
      <c r="AN971" s="32" t="e">
        <f t="shared" si="994"/>
        <v>#VALUE!</v>
      </c>
      <c r="AO971" s="32" t="str">
        <f t="shared" si="964"/>
        <v/>
      </c>
      <c r="AP971" s="32" t="str">
        <f t="shared" si="964"/>
        <v/>
      </c>
      <c r="AQ971" s="32" t="str">
        <f t="shared" si="964"/>
        <v/>
      </c>
      <c r="AR971" s="32" t="str">
        <f t="shared" si="964"/>
        <v/>
      </c>
      <c r="AS971" s="32" t="str">
        <f t="shared" si="964"/>
        <v/>
      </c>
      <c r="AT971" s="32" t="str">
        <f t="shared" si="964"/>
        <v/>
      </c>
      <c r="AU971" s="32" t="str">
        <f t="shared" si="964"/>
        <v/>
      </c>
      <c r="AV971" s="32" t="e">
        <f t="shared" si="964"/>
        <v>#REF!</v>
      </c>
      <c r="AW971" s="32" t="str">
        <f t="shared" si="964"/>
        <v/>
      </c>
      <c r="AX971" s="32" t="str">
        <f t="shared" si="964"/>
        <v/>
      </c>
      <c r="AZ971" s="17" t="str">
        <f t="shared" si="965"/>
        <v/>
      </c>
      <c r="BA971" s="17" t="str">
        <f t="shared" si="965"/>
        <v/>
      </c>
      <c r="BB971" s="17" t="str">
        <f t="shared" si="965"/>
        <v/>
      </c>
      <c r="BC971" s="17" t="str">
        <f t="shared" si="965"/>
        <v/>
      </c>
      <c r="BD971" s="17" t="str">
        <f t="shared" si="965"/>
        <v/>
      </c>
      <c r="BE971" s="17" t="str">
        <f t="shared" si="965"/>
        <v/>
      </c>
      <c r="BF971" s="17" t="str">
        <f t="shared" si="965"/>
        <v/>
      </c>
      <c r="BG971" s="17" t="e">
        <f t="shared" si="965"/>
        <v>#REF!</v>
      </c>
      <c r="BH971" s="17" t="str">
        <f t="shared" si="965"/>
        <v/>
      </c>
      <c r="BI971" s="17" t="str">
        <f t="shared" si="965"/>
        <v/>
      </c>
    </row>
    <row r="972" spans="1:61" s="13" customFormat="1" ht="23.25" customHeight="1" x14ac:dyDescent="0.2">
      <c r="C972" s="2" t="str">
        <f>IF($B972="","",$R$3)</f>
        <v/>
      </c>
      <c r="D972" s="14" t="str">
        <f t="shared" ref="D972:K972" si="1004">IF($B972&gt;"",IF(ISERROR(SEARCH($B972,S$3))," ",MID(S$3,FIND("%курс ",S$3,FIND($B972,S$3))+6,3)&amp;"
("&amp;MID(S$3,FIND("ауд.",S$3,FIND($B972,S$3))+4,FIND("№",S$3,FIND("ауд.",S$3,FIND($B972,S$3)))-(FIND("ауд.",S$3,FIND($B972,S$3))+4))&amp;")"),"")</f>
        <v/>
      </c>
      <c r="E972" s="14" t="str">
        <f t="shared" si="1004"/>
        <v/>
      </c>
      <c r="F972" s="14" t="str">
        <f t="shared" si="1004"/>
        <v/>
      </c>
      <c r="G972" s="14" t="str">
        <f t="shared" si="1004"/>
        <v/>
      </c>
      <c r="H972" s="14" t="str">
        <f t="shared" si="1004"/>
        <v/>
      </c>
      <c r="I972" s="14" t="str">
        <f t="shared" si="1004"/>
        <v/>
      </c>
      <c r="J972" s="14" t="str">
        <f t="shared" si="1004"/>
        <v/>
      </c>
      <c r="K972" s="14" t="str">
        <f t="shared" si="1004"/>
        <v/>
      </c>
      <c r="L972" s="14"/>
      <c r="O972" s="16"/>
      <c r="P972" s="16"/>
      <c r="R972" s="30"/>
      <c r="S972" s="30"/>
      <c r="T972" s="30"/>
      <c r="U972" s="30"/>
      <c r="V972" s="30"/>
      <c r="W972" s="30"/>
      <c r="X972" s="30"/>
      <c r="Y972" s="30"/>
      <c r="Z972" s="30"/>
      <c r="AA972" s="30"/>
      <c r="AB972" s="30"/>
      <c r="AD972" s="37"/>
      <c r="AE972" s="37"/>
      <c r="AF972" s="37"/>
      <c r="AG972" s="37"/>
      <c r="AH972" s="37"/>
      <c r="AI972" s="37"/>
      <c r="AJ972" s="37"/>
      <c r="AK972" s="37"/>
      <c r="AL972" s="37"/>
      <c r="AM972" s="37"/>
      <c r="AN972" s="37"/>
      <c r="AO972" s="32" t="str">
        <f t="shared" si="964"/>
        <v/>
      </c>
      <c r="AP972" s="32" t="str">
        <f t="shared" si="964"/>
        <v/>
      </c>
      <c r="AQ972" s="32" t="str">
        <f t="shared" si="964"/>
        <v/>
      </c>
      <c r="AR972" s="32" t="str">
        <f t="shared" si="964"/>
        <v/>
      </c>
      <c r="AS972" s="32" t="str">
        <f t="shared" si="964"/>
        <v/>
      </c>
      <c r="AT972" s="32" t="str">
        <f t="shared" si="964"/>
        <v/>
      </c>
      <c r="AU972" s="32" t="str">
        <f t="shared" si="964"/>
        <v/>
      </c>
      <c r="AV972" s="32" t="str">
        <f t="shared" si="964"/>
        <v/>
      </c>
      <c r="AW972" s="32" t="str">
        <f t="shared" si="964"/>
        <v/>
      </c>
      <c r="AX972" s="32" t="str">
        <f t="shared" si="964"/>
        <v/>
      </c>
      <c r="AZ972" s="17" t="str">
        <f t="shared" si="965"/>
        <v/>
      </c>
      <c r="BA972" s="17" t="str">
        <f t="shared" si="965"/>
        <v/>
      </c>
      <c r="BB972" s="17" t="str">
        <f t="shared" si="965"/>
        <v/>
      </c>
      <c r="BC972" s="17" t="str">
        <f t="shared" si="965"/>
        <v/>
      </c>
      <c r="BD972" s="17" t="str">
        <f t="shared" si="965"/>
        <v/>
      </c>
      <c r="BE972" s="17" t="str">
        <f t="shared" si="965"/>
        <v/>
      </c>
      <c r="BF972" s="17" t="str">
        <f t="shared" si="965"/>
        <v/>
      </c>
      <c r="BG972" s="17" t="str">
        <f t="shared" si="965"/>
        <v/>
      </c>
      <c r="BH972" s="17" t="str">
        <f t="shared" si="965"/>
        <v/>
      </c>
      <c r="BI972" s="17" t="str">
        <f t="shared" si="965"/>
        <v/>
      </c>
    </row>
    <row r="973" spans="1:61" s="13" customFormat="1" ht="23.25" customHeight="1" x14ac:dyDescent="0.2">
      <c r="A973" s="1">
        <f ca="1">IF(COUNTIF($D974:$L980," ")=70,"",MAX($A$1:A972)+1)</f>
        <v>960</v>
      </c>
      <c r="B973" s="2" t="str">
        <f>IF($C973="","",$C973)</f>
        <v/>
      </c>
      <c r="C973" s="3" t="str">
        <f>IF(ISERROR(VLOOKUP((ROW()-1)/9+1,'[1]Преподавательский состав'!$A$2:$B$181,2,FALSE)),"",VLOOKUP((ROW()-1)/9+1,'[1]Преподавательский состав'!$A$2:$B$181,2,FALSE))</f>
        <v/>
      </c>
      <c r="D973" s="3" t="str">
        <f>IF($C973="","",T(" 8.00"))</f>
        <v/>
      </c>
      <c r="E973" s="3" t="str">
        <f>IF($C973="","",T(" 9.40"))</f>
        <v/>
      </c>
      <c r="F973" s="3" t="str">
        <f>IF($C973="","",T("11.20"))</f>
        <v/>
      </c>
      <c r="G973" s="3" t="str">
        <f>IF($C973="","",T("13.00"))</f>
        <v/>
      </c>
      <c r="H973" s="3" t="str">
        <f>IF($C973="","",T("13.30"))</f>
        <v/>
      </c>
      <c r="I973" s="3" t="str">
        <f>IF($C973="","",T("15.10"))</f>
        <v/>
      </c>
      <c r="J973" s="3" t="str">
        <f>IF($C973="","",T("16.50"))</f>
        <v/>
      </c>
      <c r="K973" s="3" t="str">
        <f>IF($C973="","",T("16.50"))</f>
        <v/>
      </c>
      <c r="L973" s="3"/>
      <c r="O973" s="16"/>
      <c r="P973" s="16"/>
      <c r="R973" s="30"/>
      <c r="S973" s="30"/>
      <c r="T973" s="30"/>
      <c r="U973" s="30"/>
      <c r="V973" s="30"/>
      <c r="W973" s="30"/>
      <c r="X973" s="30"/>
      <c r="Y973" s="30"/>
      <c r="Z973" s="30"/>
      <c r="AA973" s="30"/>
      <c r="AB973" s="30"/>
      <c r="AD973" s="32"/>
      <c r="AE973" s="32"/>
      <c r="AF973" s="32"/>
      <c r="AG973" s="32"/>
      <c r="AH973" s="32"/>
      <c r="AI973" s="32"/>
      <c r="AJ973" s="32"/>
      <c r="AK973" s="32"/>
      <c r="AL973" s="32"/>
      <c r="AM973" s="32"/>
      <c r="AN973" s="32" t="str">
        <f t="shared" ref="AN973:AN980" si="1005">IF(COUNTBLANK(AD973:AM973)=10,"",MID($B973,1,FIND(" ",$B973)-1))</f>
        <v/>
      </c>
      <c r="AO973" s="32" t="str">
        <f t="shared" si="964"/>
        <v/>
      </c>
      <c r="AP973" s="32" t="str">
        <f t="shared" si="964"/>
        <v/>
      </c>
      <c r="AQ973" s="32" t="str">
        <f t="shared" si="964"/>
        <v/>
      </c>
      <c r="AR973" s="32" t="str">
        <f t="shared" si="964"/>
        <v/>
      </c>
      <c r="AS973" s="32" t="str">
        <f t="shared" si="964"/>
        <v/>
      </c>
      <c r="AT973" s="32" t="str">
        <f t="shared" si="964"/>
        <v/>
      </c>
      <c r="AU973" s="32" t="str">
        <f t="shared" si="964"/>
        <v/>
      </c>
      <c r="AV973" s="32" t="str">
        <f t="shared" si="964"/>
        <v/>
      </c>
      <c r="AW973" s="32" t="str">
        <f t="shared" si="964"/>
        <v/>
      </c>
      <c r="AX973" s="32" t="str">
        <f t="shared" si="964"/>
        <v/>
      </c>
      <c r="AZ973" s="17" t="str">
        <f t="shared" si="965"/>
        <v/>
      </c>
      <c r="BA973" s="17" t="str">
        <f t="shared" si="965"/>
        <v/>
      </c>
      <c r="BB973" s="17" t="str">
        <f t="shared" si="965"/>
        <v/>
      </c>
      <c r="BC973" s="17" t="str">
        <f t="shared" si="965"/>
        <v/>
      </c>
      <c r="BD973" s="17" t="str">
        <f t="shared" si="965"/>
        <v/>
      </c>
      <c r="BE973" s="17" t="str">
        <f t="shared" si="965"/>
        <v/>
      </c>
      <c r="BF973" s="17" t="str">
        <f t="shared" si="965"/>
        <v/>
      </c>
      <c r="BG973" s="17" t="str">
        <f t="shared" si="965"/>
        <v/>
      </c>
      <c r="BH973" s="17" t="str">
        <f t="shared" si="965"/>
        <v/>
      </c>
      <c r="BI973" s="17" t="str">
        <f t="shared" si="965"/>
        <v/>
      </c>
    </row>
    <row r="974" spans="1:61" s="13" customFormat="1" ht="23.25" customHeight="1" x14ac:dyDescent="0.2">
      <c r="A974" s="1">
        <f ca="1">IF(COUNTIF($D974:$L974," ")=10,"",IF(VLOOKUP(MAX($A$1:A973),$A$1:C973,3,FALSE)=0,"",MAX($A$1:A973)+1))</f>
        <v>961</v>
      </c>
      <c r="B974" s="13" t="str">
        <f>$B973</f>
        <v/>
      </c>
      <c r="C974" s="2" t="str">
        <f>IF($B974="","",$R$2)</f>
        <v/>
      </c>
      <c r="D974" s="14" t="str">
        <f t="shared" ref="D974:K974" si="1006">IF($B974&gt;"",IF(ISERROR(SEARCH($B974,S$2))," ",MID(S$2,FIND("%курс ",S$2,FIND($B974,S$2))+6,3)&amp;"
("&amp;MID(S$2,FIND("ауд.",S$2,FIND($B974,S$2))+4,FIND("№",S$2,FIND("ауд.",S$2,FIND($B974,S$2)))-(FIND("ауд.",S$2,FIND($B974,S$2))+4))&amp;")"),"")</f>
        <v/>
      </c>
      <c r="E974" s="14" t="str">
        <f t="shared" si="1006"/>
        <v/>
      </c>
      <c r="F974" s="14" t="str">
        <f t="shared" si="1006"/>
        <v/>
      </c>
      <c r="G974" s="14" t="str">
        <f t="shared" si="1006"/>
        <v/>
      </c>
      <c r="H974" s="14" t="str">
        <f t="shared" si="1006"/>
        <v/>
      </c>
      <c r="I974" s="14" t="str">
        <f t="shared" si="1006"/>
        <v/>
      </c>
      <c r="J974" s="14" t="str">
        <f t="shared" si="1006"/>
        <v/>
      </c>
      <c r="K974" s="14" t="str">
        <f t="shared" si="1006"/>
        <v/>
      </c>
      <c r="L974" s="14"/>
      <c r="O974" s="16"/>
      <c r="P974" s="16"/>
      <c r="R974" s="30"/>
      <c r="S974" s="30"/>
      <c r="T974" s="30"/>
      <c r="U974" s="30"/>
      <c r="V974" s="30"/>
      <c r="W974" s="30"/>
      <c r="X974" s="30"/>
      <c r="Y974" s="30"/>
      <c r="Z974" s="30"/>
      <c r="AA974" s="30"/>
      <c r="AB974" s="30"/>
      <c r="AD974" s="31" t="str">
        <f t="shared" ref="AD974:AJ980" si="1007">IF(D974=" ","",IF(D974="","",CONCATENATE($C974," ",D$1," ",MID(D974,6,3))))</f>
        <v/>
      </c>
      <c r="AE974" s="31" t="str">
        <f t="shared" si="1007"/>
        <v/>
      </c>
      <c r="AF974" s="31" t="str">
        <f t="shared" si="1007"/>
        <v/>
      </c>
      <c r="AG974" s="31" t="str">
        <f t="shared" si="1007"/>
        <v/>
      </c>
      <c r="AH974" s="31" t="str">
        <f t="shared" si="1007"/>
        <v/>
      </c>
      <c r="AI974" s="31" t="str">
        <f t="shared" si="1007"/>
        <v/>
      </c>
      <c r="AJ974" s="31" t="str">
        <f t="shared" si="1007"/>
        <v/>
      </c>
      <c r="AK974" s="31" t="e">
        <f>IF(#REF!=" ","",IF(#REF!="","",CONCATENATE($C974," ",#REF!," ",MID(#REF!,6,3))))</f>
        <v>#REF!</v>
      </c>
      <c r="AL974" s="31" t="str">
        <f t="shared" ref="AL974:AM980" si="1008">IF(K974=" ","",IF(K974="","",CONCATENATE($C974," ",K$1," ",MID(K974,6,3))))</f>
        <v/>
      </c>
      <c r="AM974" s="31" t="str">
        <f t="shared" si="1008"/>
        <v/>
      </c>
      <c r="AN974" s="32" t="e">
        <f t="shared" si="1005"/>
        <v>#VALUE!</v>
      </c>
      <c r="AO974" s="32" t="str">
        <f t="shared" si="964"/>
        <v/>
      </c>
      <c r="AP974" s="32" t="str">
        <f t="shared" si="964"/>
        <v/>
      </c>
      <c r="AQ974" s="32" t="str">
        <f t="shared" si="964"/>
        <v/>
      </c>
      <c r="AR974" s="32" t="str">
        <f t="shared" si="964"/>
        <v/>
      </c>
      <c r="AS974" s="32" t="str">
        <f t="shared" si="964"/>
        <v/>
      </c>
      <c r="AT974" s="32" t="str">
        <f t="shared" si="964"/>
        <v/>
      </c>
      <c r="AU974" s="32" t="str">
        <f t="shared" si="964"/>
        <v/>
      </c>
      <c r="AV974" s="32" t="e">
        <f t="shared" si="964"/>
        <v>#REF!</v>
      </c>
      <c r="AW974" s="32" t="str">
        <f t="shared" si="964"/>
        <v/>
      </c>
      <c r="AX974" s="32" t="str">
        <f t="shared" si="964"/>
        <v/>
      </c>
      <c r="AZ974" s="17" t="str">
        <f t="shared" si="965"/>
        <v/>
      </c>
      <c r="BA974" s="17" t="str">
        <f t="shared" si="965"/>
        <v/>
      </c>
      <c r="BB974" s="17" t="str">
        <f t="shared" si="965"/>
        <v/>
      </c>
      <c r="BC974" s="17" t="str">
        <f t="shared" si="965"/>
        <v/>
      </c>
      <c r="BD974" s="17" t="str">
        <f t="shared" si="965"/>
        <v/>
      </c>
      <c r="BE974" s="17" t="str">
        <f t="shared" si="965"/>
        <v/>
      </c>
      <c r="BF974" s="17" t="str">
        <f t="shared" si="965"/>
        <v/>
      </c>
      <c r="BG974" s="17" t="e">
        <f t="shared" si="965"/>
        <v>#REF!</v>
      </c>
      <c r="BH974" s="17" t="str">
        <f t="shared" si="965"/>
        <v/>
      </c>
      <c r="BI974" s="17" t="str">
        <f t="shared" si="965"/>
        <v/>
      </c>
    </row>
    <row r="975" spans="1:61" s="13" customFormat="1" ht="23.25" customHeight="1" x14ac:dyDescent="0.2">
      <c r="A975" s="1">
        <f ca="1">IF(COUNTIF($D975:$L975," ")=10,"",IF(VLOOKUP(MAX($A$1:A974),$A$1:C974,3,FALSE)=0,"",MAX($A$1:A974)+1))</f>
        <v>962</v>
      </c>
      <c r="B975" s="13" t="str">
        <f>$B973</f>
        <v/>
      </c>
      <c r="C975" s="2" t="str">
        <f>IF($B975="","",$R$3)</f>
        <v/>
      </c>
      <c r="D975" s="14" t="str">
        <f t="shared" ref="D975:K975" si="1009">IF($B975&gt;"",IF(ISERROR(SEARCH($B975,S$3))," ",MID(S$3,FIND("%курс ",S$3,FIND($B975,S$3))+6,3)&amp;"
("&amp;MID(S$3,FIND("ауд.",S$3,FIND($B975,S$3))+4,FIND("№",S$3,FIND("ауд.",S$3,FIND($B975,S$3)))-(FIND("ауд.",S$3,FIND($B975,S$3))+4))&amp;")"),"")</f>
        <v/>
      </c>
      <c r="E975" s="14" t="str">
        <f t="shared" si="1009"/>
        <v/>
      </c>
      <c r="F975" s="14" t="str">
        <f t="shared" si="1009"/>
        <v/>
      </c>
      <c r="G975" s="14" t="str">
        <f t="shared" si="1009"/>
        <v/>
      </c>
      <c r="H975" s="14" t="str">
        <f t="shared" si="1009"/>
        <v/>
      </c>
      <c r="I975" s="14" t="str">
        <f t="shared" si="1009"/>
        <v/>
      </c>
      <c r="J975" s="14" t="str">
        <f t="shared" si="1009"/>
        <v/>
      </c>
      <c r="K975" s="14" t="str">
        <f t="shared" si="1009"/>
        <v/>
      </c>
      <c r="L975" s="14"/>
      <c r="O975" s="16"/>
      <c r="P975" s="16"/>
      <c r="R975" s="30"/>
      <c r="S975" s="30"/>
      <c r="T975" s="30"/>
      <c r="U975" s="30"/>
      <c r="V975" s="30"/>
      <c r="W975" s="30"/>
      <c r="X975" s="30"/>
      <c r="Y975" s="30"/>
      <c r="Z975" s="30"/>
      <c r="AA975" s="30"/>
      <c r="AB975" s="30"/>
      <c r="AD975" s="31" t="str">
        <f t="shared" si="1007"/>
        <v/>
      </c>
      <c r="AE975" s="31" t="str">
        <f t="shared" si="1007"/>
        <v/>
      </c>
      <c r="AF975" s="31" t="str">
        <f t="shared" si="1007"/>
        <v/>
      </c>
      <c r="AG975" s="31" t="str">
        <f t="shared" si="1007"/>
        <v/>
      </c>
      <c r="AH975" s="31" t="str">
        <f t="shared" si="1007"/>
        <v/>
      </c>
      <c r="AI975" s="31" t="str">
        <f t="shared" si="1007"/>
        <v/>
      </c>
      <c r="AJ975" s="31" t="str">
        <f t="shared" si="1007"/>
        <v/>
      </c>
      <c r="AK975" s="31" t="e">
        <f>IF(#REF!=" ","",IF(#REF!="","",CONCATENATE($C975," ",#REF!," ",MID(#REF!,6,3))))</f>
        <v>#REF!</v>
      </c>
      <c r="AL975" s="31" t="str">
        <f t="shared" si="1008"/>
        <v/>
      </c>
      <c r="AM975" s="31" t="str">
        <f t="shared" si="1008"/>
        <v/>
      </c>
      <c r="AN975" s="32" t="e">
        <f t="shared" si="1005"/>
        <v>#VALUE!</v>
      </c>
      <c r="AO975" s="32" t="str">
        <f t="shared" si="964"/>
        <v/>
      </c>
      <c r="AP975" s="32" t="str">
        <f t="shared" si="964"/>
        <v/>
      </c>
      <c r="AQ975" s="32" t="str">
        <f t="shared" si="964"/>
        <v/>
      </c>
      <c r="AR975" s="32" t="str">
        <f t="shared" si="964"/>
        <v/>
      </c>
      <c r="AS975" s="32" t="str">
        <f t="shared" si="964"/>
        <v/>
      </c>
      <c r="AT975" s="32" t="str">
        <f t="shared" ref="AT975:AX1011" si="1010">IF(AI975="","",CONCATENATE(AI975," ",$AN975))</f>
        <v/>
      </c>
      <c r="AU975" s="32" t="str">
        <f t="shared" si="1010"/>
        <v/>
      </c>
      <c r="AV975" s="32" t="e">
        <f t="shared" si="1010"/>
        <v>#REF!</v>
      </c>
      <c r="AW975" s="32" t="str">
        <f t="shared" si="1010"/>
        <v/>
      </c>
      <c r="AX975" s="32" t="str">
        <f t="shared" si="1010"/>
        <v/>
      </c>
      <c r="AZ975" s="17" t="str">
        <f t="shared" si="965"/>
        <v/>
      </c>
      <c r="BA975" s="17" t="str">
        <f t="shared" si="965"/>
        <v/>
      </c>
      <c r="BB975" s="17" t="str">
        <f t="shared" si="965"/>
        <v/>
      </c>
      <c r="BC975" s="17" t="str">
        <f t="shared" si="965"/>
        <v/>
      </c>
      <c r="BD975" s="17" t="str">
        <f t="shared" si="965"/>
        <v/>
      </c>
      <c r="BE975" s="17" t="str">
        <f t="shared" ref="BE975:BI1011" si="1011">IF(AI975="","",ROW())</f>
        <v/>
      </c>
      <c r="BF975" s="17" t="str">
        <f t="shared" si="1011"/>
        <v/>
      </c>
      <c r="BG975" s="17" t="e">
        <f t="shared" si="1011"/>
        <v>#REF!</v>
      </c>
      <c r="BH975" s="17" t="str">
        <f t="shared" si="1011"/>
        <v/>
      </c>
      <c r="BI975" s="17" t="str">
        <f t="shared" si="1011"/>
        <v/>
      </c>
    </row>
    <row r="976" spans="1:61" s="13" customFormat="1" ht="23.25" customHeight="1" x14ac:dyDescent="0.2">
      <c r="A976" s="1">
        <f ca="1">IF(COUNTIF($D976:$L976," ")=10,"",IF(VLOOKUP(MAX($A$1:A975),$A$1:C975,3,FALSE)=0,"",MAX($A$1:A975)+1))</f>
        <v>963</v>
      </c>
      <c r="B976" s="13" t="str">
        <f>$B973</f>
        <v/>
      </c>
      <c r="C976" s="2" t="str">
        <f>IF($B976="","",$R$4)</f>
        <v/>
      </c>
      <c r="D976" s="14" t="str">
        <f t="shared" ref="D976:K976" si="1012">IF($B976&gt;"",IF(ISERROR(SEARCH($B976,S$4))," ",MID(S$4,FIND("%курс ",S$4,FIND($B976,S$4))+6,3)&amp;"
("&amp;MID(S$4,FIND("ауд.",S$4,FIND($B976,S$4))+4,FIND("№",S$4,FIND("ауд.",S$4,FIND($B976,S$4)))-(FIND("ауд.",S$4,FIND($B976,S$4))+4))&amp;")"),"")</f>
        <v/>
      </c>
      <c r="E976" s="14" t="str">
        <f t="shared" si="1012"/>
        <v/>
      </c>
      <c r="F976" s="14" t="str">
        <f t="shared" si="1012"/>
        <v/>
      </c>
      <c r="G976" s="14" t="str">
        <f t="shared" si="1012"/>
        <v/>
      </c>
      <c r="H976" s="14" t="str">
        <f t="shared" si="1012"/>
        <v/>
      </c>
      <c r="I976" s="14" t="str">
        <f t="shared" si="1012"/>
        <v/>
      </c>
      <c r="J976" s="14" t="str">
        <f t="shared" si="1012"/>
        <v/>
      </c>
      <c r="K976" s="14" t="str">
        <f t="shared" si="1012"/>
        <v/>
      </c>
      <c r="L976" s="14"/>
      <c r="O976" s="16"/>
      <c r="P976" s="16"/>
      <c r="R976" s="30"/>
      <c r="S976" s="30"/>
      <c r="T976" s="30"/>
      <c r="U976" s="30"/>
      <c r="V976" s="30"/>
      <c r="W976" s="30"/>
      <c r="X976" s="30"/>
      <c r="Y976" s="30"/>
      <c r="Z976" s="30"/>
      <c r="AA976" s="30"/>
      <c r="AB976" s="30"/>
      <c r="AD976" s="31" t="str">
        <f t="shared" si="1007"/>
        <v/>
      </c>
      <c r="AE976" s="31" t="str">
        <f t="shared" si="1007"/>
        <v/>
      </c>
      <c r="AF976" s="31" t="str">
        <f t="shared" si="1007"/>
        <v/>
      </c>
      <c r="AG976" s="31" t="str">
        <f t="shared" si="1007"/>
        <v/>
      </c>
      <c r="AH976" s="31" t="str">
        <f t="shared" si="1007"/>
        <v/>
      </c>
      <c r="AI976" s="31" t="str">
        <f t="shared" si="1007"/>
        <v/>
      </c>
      <c r="AJ976" s="31" t="str">
        <f t="shared" si="1007"/>
        <v/>
      </c>
      <c r="AK976" s="31" t="e">
        <f>IF(#REF!=" ","",IF(#REF!="","",CONCATENATE($C976," ",#REF!," ",MID(#REF!,6,3))))</f>
        <v>#REF!</v>
      </c>
      <c r="AL976" s="31" t="str">
        <f t="shared" si="1008"/>
        <v/>
      </c>
      <c r="AM976" s="31" t="str">
        <f t="shared" si="1008"/>
        <v/>
      </c>
      <c r="AN976" s="32" t="e">
        <f t="shared" si="1005"/>
        <v>#VALUE!</v>
      </c>
      <c r="AO976" s="32" t="str">
        <f t="shared" ref="AO976:AX1012" si="1013">IF(AD976="","",CONCATENATE(AD976," ",$AN976))</f>
        <v/>
      </c>
      <c r="AP976" s="32" t="str">
        <f t="shared" si="1013"/>
        <v/>
      </c>
      <c r="AQ976" s="32" t="str">
        <f t="shared" si="1013"/>
        <v/>
      </c>
      <c r="AR976" s="32" t="str">
        <f t="shared" si="1013"/>
        <v/>
      </c>
      <c r="AS976" s="32" t="str">
        <f t="shared" si="1013"/>
        <v/>
      </c>
      <c r="AT976" s="32" t="str">
        <f t="shared" si="1010"/>
        <v/>
      </c>
      <c r="AU976" s="32" t="str">
        <f t="shared" si="1010"/>
        <v/>
      </c>
      <c r="AV976" s="32" t="e">
        <f t="shared" si="1010"/>
        <v>#REF!</v>
      </c>
      <c r="AW976" s="32" t="str">
        <f t="shared" si="1010"/>
        <v/>
      </c>
      <c r="AX976" s="32" t="str">
        <f t="shared" si="1010"/>
        <v/>
      </c>
      <c r="AZ976" s="17" t="str">
        <f t="shared" ref="AZ976:BI1012" si="1014">IF(AD976="","",ROW())</f>
        <v/>
      </c>
      <c r="BA976" s="17" t="str">
        <f t="shared" si="1014"/>
        <v/>
      </c>
      <c r="BB976" s="17" t="str">
        <f t="shared" si="1014"/>
        <v/>
      </c>
      <c r="BC976" s="17" t="str">
        <f t="shared" si="1014"/>
        <v/>
      </c>
      <c r="BD976" s="17" t="str">
        <f t="shared" si="1014"/>
        <v/>
      </c>
      <c r="BE976" s="17" t="str">
        <f t="shared" si="1011"/>
        <v/>
      </c>
      <c r="BF976" s="17" t="str">
        <f t="shared" si="1011"/>
        <v/>
      </c>
      <c r="BG976" s="17" t="e">
        <f t="shared" si="1011"/>
        <v>#REF!</v>
      </c>
      <c r="BH976" s="17" t="str">
        <f t="shared" si="1011"/>
        <v/>
      </c>
      <c r="BI976" s="17" t="str">
        <f t="shared" si="1011"/>
        <v/>
      </c>
    </row>
    <row r="977" spans="1:61" s="13" customFormat="1" ht="23.25" customHeight="1" x14ac:dyDescent="0.2">
      <c r="A977" s="1">
        <f ca="1">IF(COUNTIF($D977:$L977," ")=10,"",IF(VLOOKUP(MAX($A$1:A976),$A$1:C976,3,FALSE)=0,"",MAX($A$1:A976)+1))</f>
        <v>964</v>
      </c>
      <c r="B977" s="13" t="str">
        <f>$B973</f>
        <v/>
      </c>
      <c r="C977" s="2" t="str">
        <f>IF($B977="","",$R$5)</f>
        <v/>
      </c>
      <c r="D977" s="23" t="str">
        <f t="shared" ref="D977:K977" si="1015">IF($B977&gt;"",IF(ISERROR(SEARCH($B977,S$5))," ",MID(S$5,FIND("%курс ",S$5,FIND($B977,S$5))+6,3)&amp;"
("&amp;MID(S$5,FIND("ауд.",S$5,FIND($B977,S$5))+4,FIND("№",S$5,FIND("ауд.",S$5,FIND($B977,S$5)))-(FIND("ауд.",S$5,FIND($B977,S$5))+4))&amp;")"),"")</f>
        <v/>
      </c>
      <c r="E977" s="23" t="str">
        <f t="shared" si="1015"/>
        <v/>
      </c>
      <c r="F977" s="23" t="str">
        <f t="shared" si="1015"/>
        <v/>
      </c>
      <c r="G977" s="23" t="str">
        <f t="shared" si="1015"/>
        <v/>
      </c>
      <c r="H977" s="23" t="str">
        <f t="shared" si="1015"/>
        <v/>
      </c>
      <c r="I977" s="23" t="str">
        <f t="shared" si="1015"/>
        <v/>
      </c>
      <c r="J977" s="23" t="str">
        <f t="shared" si="1015"/>
        <v/>
      </c>
      <c r="K977" s="23" t="str">
        <f t="shared" si="1015"/>
        <v/>
      </c>
      <c r="L977" s="23"/>
      <c r="O977" s="16"/>
      <c r="P977" s="16"/>
      <c r="R977" s="30"/>
      <c r="S977" s="30"/>
      <c r="T977" s="30"/>
      <c r="U977" s="30"/>
      <c r="V977" s="30"/>
      <c r="W977" s="30"/>
      <c r="X977" s="30"/>
      <c r="Y977" s="30"/>
      <c r="Z977" s="30"/>
      <c r="AA977" s="30"/>
      <c r="AB977" s="30"/>
      <c r="AD977" s="31" t="str">
        <f t="shared" si="1007"/>
        <v/>
      </c>
      <c r="AE977" s="31" t="str">
        <f t="shared" si="1007"/>
        <v/>
      </c>
      <c r="AF977" s="31" t="str">
        <f t="shared" si="1007"/>
        <v/>
      </c>
      <c r="AG977" s="31" t="str">
        <f t="shared" si="1007"/>
        <v/>
      </c>
      <c r="AH977" s="31" t="str">
        <f t="shared" si="1007"/>
        <v/>
      </c>
      <c r="AI977" s="31" t="str">
        <f t="shared" si="1007"/>
        <v/>
      </c>
      <c r="AJ977" s="31" t="str">
        <f t="shared" si="1007"/>
        <v/>
      </c>
      <c r="AK977" s="31" t="e">
        <f>IF(#REF!=" ","",IF(#REF!="","",CONCATENATE($C977," ",#REF!," ",MID(#REF!,6,3))))</f>
        <v>#REF!</v>
      </c>
      <c r="AL977" s="31" t="str">
        <f t="shared" si="1008"/>
        <v/>
      </c>
      <c r="AM977" s="31" t="str">
        <f t="shared" si="1008"/>
        <v/>
      </c>
      <c r="AN977" s="32" t="e">
        <f t="shared" si="1005"/>
        <v>#VALUE!</v>
      </c>
      <c r="AO977" s="32" t="str">
        <f t="shared" si="1013"/>
        <v/>
      </c>
      <c r="AP977" s="32" t="str">
        <f t="shared" si="1013"/>
        <v/>
      </c>
      <c r="AQ977" s="32" t="str">
        <f t="shared" si="1013"/>
        <v/>
      </c>
      <c r="AR977" s="32" t="str">
        <f t="shared" si="1013"/>
        <v/>
      </c>
      <c r="AS977" s="32" t="str">
        <f t="shared" si="1013"/>
        <v/>
      </c>
      <c r="AT977" s="32" t="str">
        <f t="shared" si="1010"/>
        <v/>
      </c>
      <c r="AU977" s="32" t="str">
        <f t="shared" si="1010"/>
        <v/>
      </c>
      <c r="AV977" s="32" t="e">
        <f t="shared" si="1010"/>
        <v>#REF!</v>
      </c>
      <c r="AW977" s="32" t="str">
        <f t="shared" si="1010"/>
        <v/>
      </c>
      <c r="AX977" s="32" t="str">
        <f t="shared" si="1010"/>
        <v/>
      </c>
      <c r="AZ977" s="17" t="str">
        <f t="shared" si="1014"/>
        <v/>
      </c>
      <c r="BA977" s="17" t="str">
        <f t="shared" si="1014"/>
        <v/>
      </c>
      <c r="BB977" s="17" t="str">
        <f t="shared" si="1014"/>
        <v/>
      </c>
      <c r="BC977" s="17" t="str">
        <f t="shared" si="1014"/>
        <v/>
      </c>
      <c r="BD977" s="17" t="str">
        <f t="shared" si="1014"/>
        <v/>
      </c>
      <c r="BE977" s="17" t="str">
        <f t="shared" si="1011"/>
        <v/>
      </c>
      <c r="BF977" s="17" t="str">
        <f t="shared" si="1011"/>
        <v/>
      </c>
      <c r="BG977" s="17" t="e">
        <f t="shared" si="1011"/>
        <v>#REF!</v>
      </c>
      <c r="BH977" s="17" t="str">
        <f t="shared" si="1011"/>
        <v/>
      </c>
      <c r="BI977" s="17" t="str">
        <f t="shared" si="1011"/>
        <v/>
      </c>
    </row>
    <row r="978" spans="1:61" s="13" customFormat="1" ht="23.25" customHeight="1" x14ac:dyDescent="0.2">
      <c r="A978" s="1">
        <f ca="1">IF(COUNTIF($D978:$L978," ")=10,"",IF(VLOOKUP(MAX($A$1:A977),$A$1:C977,3,FALSE)=0,"",MAX($A$1:A977)+1))</f>
        <v>965</v>
      </c>
      <c r="B978" s="13" t="str">
        <f>$B973</f>
        <v/>
      </c>
      <c r="C978" s="2" t="str">
        <f>IF($B978="","",$R$6)</f>
        <v/>
      </c>
      <c r="D978" s="23" t="str">
        <f t="shared" ref="D978:K978" si="1016">IF($B978&gt;"",IF(ISERROR(SEARCH($B978,S$6))," ",MID(S$6,FIND("%курс ",S$6,FIND($B978,S$6))+6,3)&amp;"
("&amp;MID(S$6,FIND("ауд.",S$6,FIND($B978,S$6))+4,FIND("№",S$6,FIND("ауд.",S$6,FIND($B978,S$6)))-(FIND("ауд.",S$6,FIND($B978,S$6))+4))&amp;")"),"")</f>
        <v/>
      </c>
      <c r="E978" s="23" t="str">
        <f t="shared" si="1016"/>
        <v/>
      </c>
      <c r="F978" s="23" t="str">
        <f t="shared" si="1016"/>
        <v/>
      </c>
      <c r="G978" s="23" t="str">
        <f t="shared" si="1016"/>
        <v/>
      </c>
      <c r="H978" s="23" t="str">
        <f t="shared" si="1016"/>
        <v/>
      </c>
      <c r="I978" s="23" t="str">
        <f t="shared" si="1016"/>
        <v/>
      </c>
      <c r="J978" s="23" t="str">
        <f t="shared" si="1016"/>
        <v/>
      </c>
      <c r="K978" s="23" t="str">
        <f t="shared" si="1016"/>
        <v/>
      </c>
      <c r="L978" s="23"/>
      <c r="O978" s="16"/>
      <c r="P978" s="16"/>
      <c r="R978" s="30"/>
      <c r="S978" s="30"/>
      <c r="T978" s="30"/>
      <c r="U978" s="30"/>
      <c r="V978" s="30"/>
      <c r="W978" s="30"/>
      <c r="X978" s="30"/>
      <c r="Y978" s="30"/>
      <c r="Z978" s="30"/>
      <c r="AA978" s="30"/>
      <c r="AB978" s="30"/>
      <c r="AD978" s="31" t="str">
        <f t="shared" si="1007"/>
        <v/>
      </c>
      <c r="AE978" s="31" t="str">
        <f t="shared" si="1007"/>
        <v/>
      </c>
      <c r="AF978" s="31" t="str">
        <f t="shared" si="1007"/>
        <v/>
      </c>
      <c r="AG978" s="31" t="str">
        <f t="shared" si="1007"/>
        <v/>
      </c>
      <c r="AH978" s="31" t="str">
        <f t="shared" si="1007"/>
        <v/>
      </c>
      <c r="AI978" s="31" t="str">
        <f t="shared" si="1007"/>
        <v/>
      </c>
      <c r="AJ978" s="31" t="str">
        <f t="shared" si="1007"/>
        <v/>
      </c>
      <c r="AK978" s="31" t="e">
        <f>IF(#REF!=" ","",IF(#REF!="","",CONCATENATE($C978," ",#REF!," ",MID(#REF!,6,3))))</f>
        <v>#REF!</v>
      </c>
      <c r="AL978" s="31" t="str">
        <f t="shared" si="1008"/>
        <v/>
      </c>
      <c r="AM978" s="31" t="str">
        <f t="shared" si="1008"/>
        <v/>
      </c>
      <c r="AN978" s="32" t="e">
        <f t="shared" si="1005"/>
        <v>#VALUE!</v>
      </c>
      <c r="AO978" s="32" t="str">
        <f t="shared" si="1013"/>
        <v/>
      </c>
      <c r="AP978" s="32" t="str">
        <f t="shared" si="1013"/>
        <v/>
      </c>
      <c r="AQ978" s="32" t="str">
        <f t="shared" si="1013"/>
        <v/>
      </c>
      <c r="AR978" s="32" t="str">
        <f t="shared" si="1013"/>
        <v/>
      </c>
      <c r="AS978" s="32" t="str">
        <f t="shared" si="1013"/>
        <v/>
      </c>
      <c r="AT978" s="32" t="str">
        <f t="shared" si="1010"/>
        <v/>
      </c>
      <c r="AU978" s="32" t="str">
        <f t="shared" si="1010"/>
        <v/>
      </c>
      <c r="AV978" s="32" t="e">
        <f t="shared" si="1010"/>
        <v>#REF!</v>
      </c>
      <c r="AW978" s="32" t="str">
        <f t="shared" si="1010"/>
        <v/>
      </c>
      <c r="AX978" s="32" t="str">
        <f t="shared" si="1010"/>
        <v/>
      </c>
      <c r="AZ978" s="17" t="str">
        <f t="shared" si="1014"/>
        <v/>
      </c>
      <c r="BA978" s="17" t="str">
        <f t="shared" si="1014"/>
        <v/>
      </c>
      <c r="BB978" s="17" t="str">
        <f t="shared" si="1014"/>
        <v/>
      </c>
      <c r="BC978" s="17" t="str">
        <f t="shared" si="1014"/>
        <v/>
      </c>
      <c r="BD978" s="17" t="str">
        <f t="shared" si="1014"/>
        <v/>
      </c>
      <c r="BE978" s="17" t="str">
        <f t="shared" si="1011"/>
        <v/>
      </c>
      <c r="BF978" s="17" t="str">
        <f t="shared" si="1011"/>
        <v/>
      </c>
      <c r="BG978" s="17" t="e">
        <f t="shared" si="1011"/>
        <v>#REF!</v>
      </c>
      <c r="BH978" s="17" t="str">
        <f t="shared" si="1011"/>
        <v/>
      </c>
      <c r="BI978" s="17" t="str">
        <f t="shared" si="1011"/>
        <v/>
      </c>
    </row>
    <row r="979" spans="1:61" s="13" customFormat="1" ht="23.25" customHeight="1" x14ac:dyDescent="0.2">
      <c r="A979" s="1">
        <f ca="1">IF(COUNTIF($D979:$L979," ")=10,"",IF(VLOOKUP(MAX($A$1:A978),$A$1:C978,3,FALSE)=0,"",MAX($A$1:A978)+1))</f>
        <v>966</v>
      </c>
      <c r="B979" s="13" t="str">
        <f>$B973</f>
        <v/>
      </c>
      <c r="C979" s="2" t="str">
        <f>IF($B979="","",$R$7)</f>
        <v/>
      </c>
      <c r="D979" s="23" t="str">
        <f t="shared" ref="D979:K979" si="1017">IF($B979&gt;"",IF(ISERROR(SEARCH($B979,S$7))," ",MID(S$7,FIND("%курс ",S$7,FIND($B979,S$7))+6,3)&amp;"
("&amp;MID(S$7,FIND("ауд.",S$7,FIND($B979,S$7))+4,FIND("№",S$7,FIND("ауд.",S$7,FIND($B979,S$7)))-(FIND("ауд.",S$7,FIND($B979,S$7))+4))&amp;")"),"")</f>
        <v/>
      </c>
      <c r="E979" s="23" t="str">
        <f t="shared" si="1017"/>
        <v/>
      </c>
      <c r="F979" s="23" t="str">
        <f t="shared" si="1017"/>
        <v/>
      </c>
      <c r="G979" s="23" t="str">
        <f t="shared" si="1017"/>
        <v/>
      </c>
      <c r="H979" s="23" t="str">
        <f t="shared" si="1017"/>
        <v/>
      </c>
      <c r="I979" s="23" t="str">
        <f t="shared" si="1017"/>
        <v/>
      </c>
      <c r="J979" s="23" t="str">
        <f t="shared" si="1017"/>
        <v/>
      </c>
      <c r="K979" s="23" t="str">
        <f t="shared" si="1017"/>
        <v/>
      </c>
      <c r="L979" s="23"/>
      <c r="O979" s="16"/>
      <c r="P979" s="16"/>
      <c r="R979" s="30"/>
      <c r="S979" s="30"/>
      <c r="T979" s="30"/>
      <c r="U979" s="30"/>
      <c r="V979" s="30"/>
      <c r="W979" s="30"/>
      <c r="X979" s="30"/>
      <c r="Y979" s="30"/>
      <c r="Z979" s="30"/>
      <c r="AA979" s="30"/>
      <c r="AB979" s="30"/>
      <c r="AD979" s="31" t="str">
        <f t="shared" si="1007"/>
        <v/>
      </c>
      <c r="AE979" s="31" t="str">
        <f t="shared" si="1007"/>
        <v/>
      </c>
      <c r="AF979" s="31" t="str">
        <f t="shared" si="1007"/>
        <v/>
      </c>
      <c r="AG979" s="31" t="str">
        <f t="shared" si="1007"/>
        <v/>
      </c>
      <c r="AH979" s="31" t="str">
        <f t="shared" si="1007"/>
        <v/>
      </c>
      <c r="AI979" s="31" t="str">
        <f t="shared" si="1007"/>
        <v/>
      </c>
      <c r="AJ979" s="31" t="str">
        <f t="shared" si="1007"/>
        <v/>
      </c>
      <c r="AK979" s="31" t="e">
        <f>IF(#REF!=" ","",IF(#REF!="","",CONCATENATE($C979," ",#REF!," ",MID(#REF!,6,3))))</f>
        <v>#REF!</v>
      </c>
      <c r="AL979" s="31" t="str">
        <f t="shared" si="1008"/>
        <v/>
      </c>
      <c r="AM979" s="31" t="str">
        <f t="shared" si="1008"/>
        <v/>
      </c>
      <c r="AN979" s="32" t="e">
        <f t="shared" si="1005"/>
        <v>#VALUE!</v>
      </c>
      <c r="AO979" s="32" t="str">
        <f t="shared" si="1013"/>
        <v/>
      </c>
      <c r="AP979" s="32" t="str">
        <f t="shared" si="1013"/>
        <v/>
      </c>
      <c r="AQ979" s="32" t="str">
        <f t="shared" si="1013"/>
        <v/>
      </c>
      <c r="AR979" s="32" t="str">
        <f t="shared" si="1013"/>
        <v/>
      </c>
      <c r="AS979" s="32" t="str">
        <f t="shared" si="1013"/>
        <v/>
      </c>
      <c r="AT979" s="32" t="str">
        <f t="shared" si="1010"/>
        <v/>
      </c>
      <c r="AU979" s="32" t="str">
        <f t="shared" si="1010"/>
        <v/>
      </c>
      <c r="AV979" s="32" t="e">
        <f t="shared" si="1010"/>
        <v>#REF!</v>
      </c>
      <c r="AW979" s="32" t="str">
        <f t="shared" si="1010"/>
        <v/>
      </c>
      <c r="AX979" s="32" t="str">
        <f t="shared" si="1010"/>
        <v/>
      </c>
      <c r="AZ979" s="17" t="str">
        <f t="shared" si="1014"/>
        <v/>
      </c>
      <c r="BA979" s="17" t="str">
        <f t="shared" si="1014"/>
        <v/>
      </c>
      <c r="BB979" s="17" t="str">
        <f t="shared" si="1014"/>
        <v/>
      </c>
      <c r="BC979" s="17" t="str">
        <f t="shared" si="1014"/>
        <v/>
      </c>
      <c r="BD979" s="17" t="str">
        <f t="shared" si="1014"/>
        <v/>
      </c>
      <c r="BE979" s="17" t="str">
        <f t="shared" si="1011"/>
        <v/>
      </c>
      <c r="BF979" s="17" t="str">
        <f t="shared" si="1011"/>
        <v/>
      </c>
      <c r="BG979" s="17" t="e">
        <f t="shared" si="1011"/>
        <v>#REF!</v>
      </c>
      <c r="BH979" s="17" t="str">
        <f t="shared" si="1011"/>
        <v/>
      </c>
      <c r="BI979" s="17" t="str">
        <f t="shared" si="1011"/>
        <v/>
      </c>
    </row>
    <row r="980" spans="1:61" s="13" customFormat="1" ht="23.25" customHeight="1" x14ac:dyDescent="0.2">
      <c r="A980" s="1">
        <f ca="1">IF(COUNTIF($D980:$L980," ")=10,"",IF(VLOOKUP(MAX($A$1:A979),$A$1:C979,3,FALSE)=0,"",MAX($A$1:A979)+1))</f>
        <v>967</v>
      </c>
      <c r="B980" s="13" t="str">
        <f>$B973</f>
        <v/>
      </c>
      <c r="C980" s="2" t="str">
        <f>IF($B980="","",$R$8)</f>
        <v/>
      </c>
      <c r="D980" s="23" t="str">
        <f t="shared" ref="D980:K980" si="1018">IF($B980&gt;"",IF(ISERROR(SEARCH($B980,S$8))," ",MID(S$8,FIND("%курс ",S$8,FIND($B980,S$8))+6,3)&amp;"
("&amp;MID(S$8,FIND("ауд.",S$8,FIND($B980,S$8))+4,FIND("№",S$8,FIND("ауд.",S$8,FIND($B980,S$8)))-(FIND("ауд.",S$8,FIND($B980,S$8))+4))&amp;")"),"")</f>
        <v/>
      </c>
      <c r="E980" s="23" t="str">
        <f t="shared" si="1018"/>
        <v/>
      </c>
      <c r="F980" s="23" t="str">
        <f t="shared" si="1018"/>
        <v/>
      </c>
      <c r="G980" s="23" t="str">
        <f t="shared" si="1018"/>
        <v/>
      </c>
      <c r="H980" s="23" t="str">
        <f t="shared" si="1018"/>
        <v/>
      </c>
      <c r="I980" s="23" t="str">
        <f t="shared" si="1018"/>
        <v/>
      </c>
      <c r="J980" s="23" t="str">
        <f t="shared" si="1018"/>
        <v/>
      </c>
      <c r="K980" s="23" t="str">
        <f t="shared" si="1018"/>
        <v/>
      </c>
      <c r="L980" s="23"/>
      <c r="O980" s="16"/>
      <c r="P980" s="16"/>
      <c r="R980" s="30"/>
      <c r="S980" s="30"/>
      <c r="T980" s="30"/>
      <c r="U980" s="30"/>
      <c r="V980" s="30"/>
      <c r="W980" s="30"/>
      <c r="X980" s="30"/>
      <c r="Y980" s="30"/>
      <c r="Z980" s="30"/>
      <c r="AA980" s="30"/>
      <c r="AB980" s="30"/>
      <c r="AD980" s="31" t="str">
        <f t="shared" si="1007"/>
        <v/>
      </c>
      <c r="AE980" s="31" t="str">
        <f t="shared" si="1007"/>
        <v/>
      </c>
      <c r="AF980" s="31" t="str">
        <f t="shared" si="1007"/>
        <v/>
      </c>
      <c r="AG980" s="31" t="str">
        <f t="shared" si="1007"/>
        <v/>
      </c>
      <c r="AH980" s="31" t="str">
        <f t="shared" si="1007"/>
        <v/>
      </c>
      <c r="AI980" s="31" t="str">
        <f t="shared" si="1007"/>
        <v/>
      </c>
      <c r="AJ980" s="31" t="str">
        <f t="shared" si="1007"/>
        <v/>
      </c>
      <c r="AK980" s="31" t="e">
        <f>IF(#REF!=" ","",IF(#REF!="","",CONCATENATE($C980," ",#REF!," ",MID(#REF!,6,3))))</f>
        <v>#REF!</v>
      </c>
      <c r="AL980" s="31" t="str">
        <f t="shared" si="1008"/>
        <v/>
      </c>
      <c r="AM980" s="31" t="str">
        <f t="shared" si="1008"/>
        <v/>
      </c>
      <c r="AN980" s="32" t="e">
        <f t="shared" si="1005"/>
        <v>#VALUE!</v>
      </c>
      <c r="AO980" s="32" t="str">
        <f t="shared" si="1013"/>
        <v/>
      </c>
      <c r="AP980" s="32" t="str">
        <f t="shared" si="1013"/>
        <v/>
      </c>
      <c r="AQ980" s="32" t="str">
        <f t="shared" si="1013"/>
        <v/>
      </c>
      <c r="AR980" s="32" t="str">
        <f t="shared" si="1013"/>
        <v/>
      </c>
      <c r="AS980" s="32" t="str">
        <f t="shared" si="1013"/>
        <v/>
      </c>
      <c r="AT980" s="32" t="str">
        <f t="shared" si="1010"/>
        <v/>
      </c>
      <c r="AU980" s="32" t="str">
        <f t="shared" si="1010"/>
        <v/>
      </c>
      <c r="AV980" s="32" t="e">
        <f t="shared" si="1010"/>
        <v>#REF!</v>
      </c>
      <c r="AW980" s="32" t="str">
        <f t="shared" si="1010"/>
        <v/>
      </c>
      <c r="AX980" s="32" t="str">
        <f t="shared" si="1010"/>
        <v/>
      </c>
      <c r="AZ980" s="17" t="str">
        <f t="shared" si="1014"/>
        <v/>
      </c>
      <c r="BA980" s="17" t="str">
        <f t="shared" si="1014"/>
        <v/>
      </c>
      <c r="BB980" s="17" t="str">
        <f t="shared" si="1014"/>
        <v/>
      </c>
      <c r="BC980" s="17" t="str">
        <f t="shared" si="1014"/>
        <v/>
      </c>
      <c r="BD980" s="17" t="str">
        <f t="shared" si="1014"/>
        <v/>
      </c>
      <c r="BE980" s="17" t="str">
        <f t="shared" si="1011"/>
        <v/>
      </c>
      <c r="BF980" s="17" t="str">
        <f t="shared" si="1011"/>
        <v/>
      </c>
      <c r="BG980" s="17" t="e">
        <f t="shared" si="1011"/>
        <v>#REF!</v>
      </c>
      <c r="BH980" s="17" t="str">
        <f t="shared" si="1011"/>
        <v/>
      </c>
      <c r="BI980" s="17" t="str">
        <f t="shared" si="1011"/>
        <v/>
      </c>
    </row>
    <row r="981" spans="1:61" s="13" customFormat="1" ht="23.25" customHeight="1" x14ac:dyDescent="0.2">
      <c r="C981" s="2" t="str">
        <f>IF($B981="","",$R$5)</f>
        <v/>
      </c>
      <c r="D981" s="23" t="str">
        <f t="shared" ref="D981:K981" si="1019">IF($B981&gt;"",IF(ISERROR(SEARCH($B981,S$5))," ",MID(S$5,FIND("%курс ",S$5,FIND($B981,S$5))+6,3)&amp;"
("&amp;MID(S$5,FIND("ауд.",S$5,FIND($B981,S$5))+4,FIND("№",S$5,FIND("ауд.",S$5,FIND($B981,S$5)))-(FIND("ауд.",S$5,FIND($B981,S$5))+4))&amp;")"),"")</f>
        <v/>
      </c>
      <c r="E981" s="23" t="str">
        <f t="shared" si="1019"/>
        <v/>
      </c>
      <c r="F981" s="23" t="str">
        <f t="shared" si="1019"/>
        <v/>
      </c>
      <c r="G981" s="23" t="str">
        <f t="shared" si="1019"/>
        <v/>
      </c>
      <c r="H981" s="23" t="str">
        <f t="shared" si="1019"/>
        <v/>
      </c>
      <c r="I981" s="23" t="str">
        <f t="shared" si="1019"/>
        <v/>
      </c>
      <c r="J981" s="23" t="str">
        <f t="shared" si="1019"/>
        <v/>
      </c>
      <c r="K981" s="23" t="str">
        <f t="shared" si="1019"/>
        <v/>
      </c>
      <c r="L981" s="23"/>
      <c r="O981" s="16"/>
      <c r="P981" s="16"/>
      <c r="R981" s="30"/>
      <c r="S981" s="30"/>
      <c r="T981" s="30"/>
      <c r="U981" s="30"/>
      <c r="V981" s="30"/>
      <c r="W981" s="30"/>
      <c r="X981" s="30"/>
      <c r="Y981" s="30"/>
      <c r="Z981" s="30"/>
      <c r="AA981" s="30"/>
      <c r="AB981" s="30"/>
      <c r="AD981" s="37"/>
      <c r="AE981" s="37"/>
      <c r="AF981" s="37"/>
      <c r="AG981" s="37"/>
      <c r="AH981" s="37"/>
      <c r="AI981" s="37"/>
      <c r="AJ981" s="37"/>
      <c r="AK981" s="37"/>
      <c r="AL981" s="37"/>
      <c r="AM981" s="37"/>
      <c r="AN981" s="37"/>
      <c r="AO981" s="32" t="str">
        <f t="shared" si="1013"/>
        <v/>
      </c>
      <c r="AP981" s="32" t="str">
        <f t="shared" si="1013"/>
        <v/>
      </c>
      <c r="AQ981" s="32" t="str">
        <f t="shared" si="1013"/>
        <v/>
      </c>
      <c r="AR981" s="32" t="str">
        <f t="shared" si="1013"/>
        <v/>
      </c>
      <c r="AS981" s="32" t="str">
        <f t="shared" si="1013"/>
        <v/>
      </c>
      <c r="AT981" s="32" t="str">
        <f t="shared" si="1010"/>
        <v/>
      </c>
      <c r="AU981" s="32" t="str">
        <f t="shared" si="1010"/>
        <v/>
      </c>
      <c r="AV981" s="32" t="str">
        <f t="shared" si="1010"/>
        <v/>
      </c>
      <c r="AW981" s="32" t="str">
        <f t="shared" si="1010"/>
        <v/>
      </c>
      <c r="AX981" s="32" t="str">
        <f t="shared" si="1010"/>
        <v/>
      </c>
      <c r="AZ981" s="17" t="str">
        <f t="shared" si="1014"/>
        <v/>
      </c>
      <c r="BA981" s="17" t="str">
        <f t="shared" si="1014"/>
        <v/>
      </c>
      <c r="BB981" s="17" t="str">
        <f t="shared" si="1014"/>
        <v/>
      </c>
      <c r="BC981" s="17" t="str">
        <f t="shared" si="1014"/>
        <v/>
      </c>
      <c r="BD981" s="17" t="str">
        <f t="shared" si="1014"/>
        <v/>
      </c>
      <c r="BE981" s="17" t="str">
        <f t="shared" si="1011"/>
        <v/>
      </c>
      <c r="BF981" s="17" t="str">
        <f t="shared" si="1011"/>
        <v/>
      </c>
      <c r="BG981" s="17" t="str">
        <f t="shared" si="1011"/>
        <v/>
      </c>
      <c r="BH981" s="17" t="str">
        <f t="shared" si="1011"/>
        <v/>
      </c>
      <c r="BI981" s="17" t="str">
        <f t="shared" si="1011"/>
        <v/>
      </c>
    </row>
    <row r="982" spans="1:61" s="13" customFormat="1" ht="23.25" customHeight="1" x14ac:dyDescent="0.2">
      <c r="A982" s="1">
        <f ca="1">IF(COUNTIF($D983:$L989," ")=70,"",MAX($A$1:A981)+1)</f>
        <v>968</v>
      </c>
      <c r="B982" s="2" t="str">
        <f>IF($C982="","",$C982)</f>
        <v/>
      </c>
      <c r="C982" s="3" t="str">
        <f>IF(ISERROR(VLOOKUP((ROW()-1)/9+1,'[1]Преподавательский состав'!$A$2:$B$181,2,FALSE)),"",VLOOKUP((ROW()-1)/9+1,'[1]Преподавательский состав'!$A$2:$B$181,2,FALSE))</f>
        <v/>
      </c>
      <c r="D982" s="3" t="str">
        <f>IF($C982="","",T(" 8.00"))</f>
        <v/>
      </c>
      <c r="E982" s="3" t="str">
        <f>IF($C982="","",T(" 9.40"))</f>
        <v/>
      </c>
      <c r="F982" s="3" t="str">
        <f>IF($C982="","",T("11.20"))</f>
        <v/>
      </c>
      <c r="G982" s="3" t="str">
        <f>IF($C982="","",T("13.00"))</f>
        <v/>
      </c>
      <c r="H982" s="3" t="str">
        <f>IF($C982="","",T("13.30"))</f>
        <v/>
      </c>
      <c r="I982" s="3" t="str">
        <f>IF($C982="","",T("15.10"))</f>
        <v/>
      </c>
      <c r="J982" s="3" t="str">
        <f>IF($C982="","",T("16.50"))</f>
        <v/>
      </c>
      <c r="K982" s="3" t="str">
        <f>IF($C982="","",T("16.50"))</f>
        <v/>
      </c>
      <c r="L982" s="3"/>
      <c r="O982" s="16"/>
      <c r="P982" s="16"/>
      <c r="R982" s="30"/>
      <c r="S982" s="30"/>
      <c r="T982" s="30"/>
      <c r="U982" s="30"/>
      <c r="V982" s="30"/>
      <c r="W982" s="30"/>
      <c r="X982" s="30"/>
      <c r="Y982" s="30"/>
      <c r="Z982" s="30"/>
      <c r="AA982" s="30"/>
      <c r="AB982" s="30"/>
      <c r="AD982" s="32"/>
      <c r="AE982" s="32"/>
      <c r="AF982" s="32"/>
      <c r="AG982" s="32"/>
      <c r="AH982" s="32"/>
      <c r="AI982" s="32"/>
      <c r="AJ982" s="32"/>
      <c r="AK982" s="32"/>
      <c r="AL982" s="32"/>
      <c r="AM982" s="32"/>
      <c r="AN982" s="32" t="str">
        <f t="shared" ref="AN982:AN989" si="1020">IF(COUNTBLANK(AD982:AM982)=10,"",MID($B982,1,FIND(" ",$B982)-1))</f>
        <v/>
      </c>
      <c r="AO982" s="32" t="str">
        <f t="shared" si="1013"/>
        <v/>
      </c>
      <c r="AP982" s="32" t="str">
        <f t="shared" si="1013"/>
        <v/>
      </c>
      <c r="AQ982" s="32" t="str">
        <f t="shared" si="1013"/>
        <v/>
      </c>
      <c r="AR982" s="32" t="str">
        <f t="shared" si="1013"/>
        <v/>
      </c>
      <c r="AS982" s="32" t="str">
        <f t="shared" si="1013"/>
        <v/>
      </c>
      <c r="AT982" s="32" t="str">
        <f t="shared" si="1010"/>
        <v/>
      </c>
      <c r="AU982" s="32" t="str">
        <f t="shared" si="1010"/>
        <v/>
      </c>
      <c r="AV982" s="32" t="str">
        <f t="shared" si="1010"/>
        <v/>
      </c>
      <c r="AW982" s="32" t="str">
        <f t="shared" si="1010"/>
        <v/>
      </c>
      <c r="AX982" s="32" t="str">
        <f t="shared" si="1010"/>
        <v/>
      </c>
      <c r="AZ982" s="17" t="str">
        <f t="shared" si="1014"/>
        <v/>
      </c>
      <c r="BA982" s="17" t="str">
        <f t="shared" si="1014"/>
        <v/>
      </c>
      <c r="BB982" s="17" t="str">
        <f t="shared" si="1014"/>
        <v/>
      </c>
      <c r="BC982" s="17" t="str">
        <f t="shared" si="1014"/>
        <v/>
      </c>
      <c r="BD982" s="17" t="str">
        <f t="shared" si="1014"/>
        <v/>
      </c>
      <c r="BE982" s="17" t="str">
        <f t="shared" si="1011"/>
        <v/>
      </c>
      <c r="BF982" s="17" t="str">
        <f t="shared" si="1011"/>
        <v/>
      </c>
      <c r="BG982" s="17" t="str">
        <f t="shared" si="1011"/>
        <v/>
      </c>
      <c r="BH982" s="17" t="str">
        <f t="shared" si="1011"/>
        <v/>
      </c>
      <c r="BI982" s="17" t="str">
        <f t="shared" si="1011"/>
        <v/>
      </c>
    </row>
    <row r="983" spans="1:61" s="13" customFormat="1" ht="23.25" customHeight="1" x14ac:dyDescent="0.2">
      <c r="A983" s="1">
        <f ca="1">IF(COUNTIF($D983:$L983," ")=10,"",IF(VLOOKUP(MAX($A$1:A982),$A$1:C982,3,FALSE)=0,"",MAX($A$1:A982)+1))</f>
        <v>969</v>
      </c>
      <c r="B983" s="13" t="str">
        <f>$B982</f>
        <v/>
      </c>
      <c r="C983" s="2" t="str">
        <f>IF($B983="","",$R$2)</f>
        <v/>
      </c>
      <c r="D983" s="14" t="str">
        <f t="shared" ref="D983:K983" si="1021">IF($B983&gt;"",IF(ISERROR(SEARCH($B983,S$2))," ",MID(S$2,FIND("%курс ",S$2,FIND($B983,S$2))+6,3)&amp;"
("&amp;MID(S$2,FIND("ауд.",S$2,FIND($B983,S$2))+4,FIND("№",S$2,FIND("ауд.",S$2,FIND($B983,S$2)))-(FIND("ауд.",S$2,FIND($B983,S$2))+4))&amp;")"),"")</f>
        <v/>
      </c>
      <c r="E983" s="14" t="str">
        <f t="shared" si="1021"/>
        <v/>
      </c>
      <c r="F983" s="14" t="str">
        <f t="shared" si="1021"/>
        <v/>
      </c>
      <c r="G983" s="14" t="str">
        <f t="shared" si="1021"/>
        <v/>
      </c>
      <c r="H983" s="14" t="str">
        <f t="shared" si="1021"/>
        <v/>
      </c>
      <c r="I983" s="14" t="str">
        <f t="shared" si="1021"/>
        <v/>
      </c>
      <c r="J983" s="14" t="str">
        <f t="shared" si="1021"/>
        <v/>
      </c>
      <c r="K983" s="14" t="str">
        <f t="shared" si="1021"/>
        <v/>
      </c>
      <c r="L983" s="14"/>
      <c r="O983" s="16"/>
      <c r="P983" s="16"/>
      <c r="R983" s="30"/>
      <c r="S983" s="30"/>
      <c r="T983" s="30"/>
      <c r="U983" s="30"/>
      <c r="V983" s="30"/>
      <c r="W983" s="30"/>
      <c r="X983" s="30"/>
      <c r="Y983" s="30"/>
      <c r="Z983" s="30"/>
      <c r="AA983" s="30"/>
      <c r="AB983" s="30"/>
      <c r="AD983" s="31" t="str">
        <f t="shared" ref="AD983:AJ989" si="1022">IF(D983=" ","",IF(D983="","",CONCATENATE($C983," ",D$1," ",MID(D983,6,3))))</f>
        <v/>
      </c>
      <c r="AE983" s="31" t="str">
        <f t="shared" si="1022"/>
        <v/>
      </c>
      <c r="AF983" s="31" t="str">
        <f t="shared" si="1022"/>
        <v/>
      </c>
      <c r="AG983" s="31" t="str">
        <f t="shared" si="1022"/>
        <v/>
      </c>
      <c r="AH983" s="31" t="str">
        <f t="shared" si="1022"/>
        <v/>
      </c>
      <c r="AI983" s="31" t="str">
        <f t="shared" si="1022"/>
        <v/>
      </c>
      <c r="AJ983" s="31" t="str">
        <f t="shared" si="1022"/>
        <v/>
      </c>
      <c r="AK983" s="31" t="e">
        <f>IF(#REF!=" ","",IF(#REF!="","",CONCATENATE($C983," ",#REF!," ",MID(#REF!,6,3))))</f>
        <v>#REF!</v>
      </c>
      <c r="AL983" s="31" t="str">
        <f t="shared" ref="AL983:AM989" si="1023">IF(K983=" ","",IF(K983="","",CONCATENATE($C983," ",K$1," ",MID(K983,6,3))))</f>
        <v/>
      </c>
      <c r="AM983" s="31" t="str">
        <f t="shared" si="1023"/>
        <v/>
      </c>
      <c r="AN983" s="32" t="e">
        <f t="shared" si="1020"/>
        <v>#VALUE!</v>
      </c>
      <c r="AO983" s="32" t="str">
        <f t="shared" si="1013"/>
        <v/>
      </c>
      <c r="AP983" s="32" t="str">
        <f t="shared" si="1013"/>
        <v/>
      </c>
      <c r="AQ983" s="32" t="str">
        <f t="shared" si="1013"/>
        <v/>
      </c>
      <c r="AR983" s="32" t="str">
        <f t="shared" si="1013"/>
        <v/>
      </c>
      <c r="AS983" s="32" t="str">
        <f t="shared" si="1013"/>
        <v/>
      </c>
      <c r="AT983" s="32" t="str">
        <f t="shared" si="1010"/>
        <v/>
      </c>
      <c r="AU983" s="32" t="str">
        <f t="shared" si="1010"/>
        <v/>
      </c>
      <c r="AV983" s="32" t="e">
        <f t="shared" si="1010"/>
        <v>#REF!</v>
      </c>
      <c r="AW983" s="32" t="str">
        <f t="shared" si="1010"/>
        <v/>
      </c>
      <c r="AX983" s="32" t="str">
        <f t="shared" si="1010"/>
        <v/>
      </c>
      <c r="AZ983" s="17" t="str">
        <f t="shared" si="1014"/>
        <v/>
      </c>
      <c r="BA983" s="17" t="str">
        <f t="shared" si="1014"/>
        <v/>
      </c>
      <c r="BB983" s="17" t="str">
        <f t="shared" si="1014"/>
        <v/>
      </c>
      <c r="BC983" s="17" t="str">
        <f t="shared" si="1014"/>
        <v/>
      </c>
      <c r="BD983" s="17" t="str">
        <f t="shared" si="1014"/>
        <v/>
      </c>
      <c r="BE983" s="17" t="str">
        <f t="shared" si="1011"/>
        <v/>
      </c>
      <c r="BF983" s="17" t="str">
        <f t="shared" si="1011"/>
        <v/>
      </c>
      <c r="BG983" s="17" t="e">
        <f t="shared" si="1011"/>
        <v>#REF!</v>
      </c>
      <c r="BH983" s="17" t="str">
        <f t="shared" si="1011"/>
        <v/>
      </c>
      <c r="BI983" s="17" t="str">
        <f t="shared" si="1011"/>
        <v/>
      </c>
    </row>
    <row r="984" spans="1:61" s="13" customFormat="1" ht="23.25" customHeight="1" x14ac:dyDescent="0.2">
      <c r="A984" s="1">
        <f ca="1">IF(COUNTIF($D984:$L984," ")=10,"",IF(VLOOKUP(MAX($A$1:A983),$A$1:C983,3,FALSE)=0,"",MAX($A$1:A983)+1))</f>
        <v>970</v>
      </c>
      <c r="B984" s="13" t="str">
        <f>$B982</f>
        <v/>
      </c>
      <c r="C984" s="2" t="str">
        <f>IF($B984="","",$R$3)</f>
        <v/>
      </c>
      <c r="D984" s="14" t="str">
        <f t="shared" ref="D984:K984" si="1024">IF($B984&gt;"",IF(ISERROR(SEARCH($B984,S$3))," ",MID(S$3,FIND("%курс ",S$3,FIND($B984,S$3))+6,3)&amp;"
("&amp;MID(S$3,FIND("ауд.",S$3,FIND($B984,S$3))+4,FIND("№",S$3,FIND("ауд.",S$3,FIND($B984,S$3)))-(FIND("ауд.",S$3,FIND($B984,S$3))+4))&amp;")"),"")</f>
        <v/>
      </c>
      <c r="E984" s="14" t="str">
        <f t="shared" si="1024"/>
        <v/>
      </c>
      <c r="F984" s="14" t="str">
        <f t="shared" si="1024"/>
        <v/>
      </c>
      <c r="G984" s="14" t="str">
        <f t="shared" si="1024"/>
        <v/>
      </c>
      <c r="H984" s="14" t="str">
        <f t="shared" si="1024"/>
        <v/>
      </c>
      <c r="I984" s="14" t="str">
        <f t="shared" si="1024"/>
        <v/>
      </c>
      <c r="J984" s="14" t="str">
        <f t="shared" si="1024"/>
        <v/>
      </c>
      <c r="K984" s="14" t="str">
        <f t="shared" si="1024"/>
        <v/>
      </c>
      <c r="L984" s="14"/>
      <c r="O984" s="16"/>
      <c r="P984" s="16"/>
      <c r="R984" s="30"/>
      <c r="S984" s="30"/>
      <c r="T984" s="30"/>
      <c r="U984" s="30"/>
      <c r="V984" s="30"/>
      <c r="W984" s="30"/>
      <c r="X984" s="30"/>
      <c r="Y984" s="30"/>
      <c r="Z984" s="30"/>
      <c r="AA984" s="30"/>
      <c r="AB984" s="30"/>
      <c r="AD984" s="31" t="str">
        <f t="shared" si="1022"/>
        <v/>
      </c>
      <c r="AE984" s="31" t="str">
        <f t="shared" si="1022"/>
        <v/>
      </c>
      <c r="AF984" s="31" t="str">
        <f t="shared" si="1022"/>
        <v/>
      </c>
      <c r="AG984" s="31" t="str">
        <f t="shared" si="1022"/>
        <v/>
      </c>
      <c r="AH984" s="31" t="str">
        <f t="shared" si="1022"/>
        <v/>
      </c>
      <c r="AI984" s="31" t="str">
        <f t="shared" si="1022"/>
        <v/>
      </c>
      <c r="AJ984" s="31" t="str">
        <f t="shared" si="1022"/>
        <v/>
      </c>
      <c r="AK984" s="31" t="e">
        <f>IF(#REF!=" ","",IF(#REF!="","",CONCATENATE($C984," ",#REF!," ",MID(#REF!,6,3))))</f>
        <v>#REF!</v>
      </c>
      <c r="AL984" s="31" t="str">
        <f t="shared" si="1023"/>
        <v/>
      </c>
      <c r="AM984" s="31" t="str">
        <f t="shared" si="1023"/>
        <v/>
      </c>
      <c r="AN984" s="32" t="e">
        <f t="shared" si="1020"/>
        <v>#VALUE!</v>
      </c>
      <c r="AO984" s="32" t="str">
        <f t="shared" si="1013"/>
        <v/>
      </c>
      <c r="AP984" s="32" t="str">
        <f t="shared" si="1013"/>
        <v/>
      </c>
      <c r="AQ984" s="32" t="str">
        <f t="shared" si="1013"/>
        <v/>
      </c>
      <c r="AR984" s="32" t="str">
        <f t="shared" si="1013"/>
        <v/>
      </c>
      <c r="AS984" s="32" t="str">
        <f t="shared" si="1013"/>
        <v/>
      </c>
      <c r="AT984" s="32" t="str">
        <f t="shared" si="1010"/>
        <v/>
      </c>
      <c r="AU984" s="32" t="str">
        <f t="shared" si="1010"/>
        <v/>
      </c>
      <c r="AV984" s="32" t="e">
        <f t="shared" si="1010"/>
        <v>#REF!</v>
      </c>
      <c r="AW984" s="32" t="str">
        <f t="shared" si="1010"/>
        <v/>
      </c>
      <c r="AX984" s="32" t="str">
        <f t="shared" si="1010"/>
        <v/>
      </c>
      <c r="AZ984" s="17" t="str">
        <f t="shared" si="1014"/>
        <v/>
      </c>
      <c r="BA984" s="17" t="str">
        <f t="shared" si="1014"/>
        <v/>
      </c>
      <c r="BB984" s="17" t="str">
        <f t="shared" si="1014"/>
        <v/>
      </c>
      <c r="BC984" s="17" t="str">
        <f t="shared" si="1014"/>
        <v/>
      </c>
      <c r="BD984" s="17" t="str">
        <f t="shared" si="1014"/>
        <v/>
      </c>
      <c r="BE984" s="17" t="str">
        <f t="shared" si="1011"/>
        <v/>
      </c>
      <c r="BF984" s="17" t="str">
        <f t="shared" si="1011"/>
        <v/>
      </c>
      <c r="BG984" s="17" t="e">
        <f t="shared" si="1011"/>
        <v>#REF!</v>
      </c>
      <c r="BH984" s="17" t="str">
        <f t="shared" si="1011"/>
        <v/>
      </c>
      <c r="BI984" s="17" t="str">
        <f t="shared" si="1011"/>
        <v/>
      </c>
    </row>
    <row r="985" spans="1:61" s="13" customFormat="1" ht="23.25" customHeight="1" x14ac:dyDescent="0.2">
      <c r="A985" s="1">
        <f ca="1">IF(COUNTIF($D985:$L985," ")=10,"",IF(VLOOKUP(MAX($A$1:A984),$A$1:C984,3,FALSE)=0,"",MAX($A$1:A984)+1))</f>
        <v>971</v>
      </c>
      <c r="B985" s="13" t="str">
        <f>$B982</f>
        <v/>
      </c>
      <c r="C985" s="2" t="str">
        <f>IF($B985="","",$R$4)</f>
        <v/>
      </c>
      <c r="D985" s="14" t="str">
        <f t="shared" ref="D985:K985" si="1025">IF($B985&gt;"",IF(ISERROR(SEARCH($B985,S$4))," ",MID(S$4,FIND("%курс ",S$4,FIND($B985,S$4))+6,3)&amp;"
("&amp;MID(S$4,FIND("ауд.",S$4,FIND($B985,S$4))+4,FIND("№",S$4,FIND("ауд.",S$4,FIND($B985,S$4)))-(FIND("ауд.",S$4,FIND($B985,S$4))+4))&amp;")"),"")</f>
        <v/>
      </c>
      <c r="E985" s="14" t="str">
        <f t="shared" si="1025"/>
        <v/>
      </c>
      <c r="F985" s="14" t="str">
        <f t="shared" si="1025"/>
        <v/>
      </c>
      <c r="G985" s="14" t="str">
        <f t="shared" si="1025"/>
        <v/>
      </c>
      <c r="H985" s="14" t="str">
        <f t="shared" si="1025"/>
        <v/>
      </c>
      <c r="I985" s="14" t="str">
        <f t="shared" si="1025"/>
        <v/>
      </c>
      <c r="J985" s="14" t="str">
        <f t="shared" si="1025"/>
        <v/>
      </c>
      <c r="K985" s="14" t="str">
        <f t="shared" si="1025"/>
        <v/>
      </c>
      <c r="L985" s="14"/>
      <c r="O985" s="16"/>
      <c r="P985" s="16"/>
      <c r="R985" s="30"/>
      <c r="S985" s="30"/>
      <c r="T985" s="30"/>
      <c r="U985" s="30"/>
      <c r="V985" s="30"/>
      <c r="W985" s="30"/>
      <c r="X985" s="30"/>
      <c r="Y985" s="30"/>
      <c r="Z985" s="30"/>
      <c r="AA985" s="30"/>
      <c r="AB985" s="30"/>
      <c r="AD985" s="31" t="str">
        <f t="shared" si="1022"/>
        <v/>
      </c>
      <c r="AE985" s="31" t="str">
        <f t="shared" si="1022"/>
        <v/>
      </c>
      <c r="AF985" s="31" t="str">
        <f t="shared" si="1022"/>
        <v/>
      </c>
      <c r="AG985" s="31" t="str">
        <f t="shared" si="1022"/>
        <v/>
      </c>
      <c r="AH985" s="31" t="str">
        <f t="shared" si="1022"/>
        <v/>
      </c>
      <c r="AI985" s="31" t="str">
        <f t="shared" si="1022"/>
        <v/>
      </c>
      <c r="AJ985" s="31" t="str">
        <f t="shared" si="1022"/>
        <v/>
      </c>
      <c r="AK985" s="31" t="e">
        <f>IF(#REF!=" ","",IF(#REF!="","",CONCATENATE($C985," ",#REF!," ",MID(#REF!,6,3))))</f>
        <v>#REF!</v>
      </c>
      <c r="AL985" s="31" t="str">
        <f t="shared" si="1023"/>
        <v/>
      </c>
      <c r="AM985" s="31" t="str">
        <f t="shared" si="1023"/>
        <v/>
      </c>
      <c r="AN985" s="32" t="e">
        <f t="shared" si="1020"/>
        <v>#VALUE!</v>
      </c>
      <c r="AO985" s="32" t="str">
        <f t="shared" si="1013"/>
        <v/>
      </c>
      <c r="AP985" s="32" t="str">
        <f t="shared" si="1013"/>
        <v/>
      </c>
      <c r="AQ985" s="32" t="str">
        <f t="shared" si="1013"/>
        <v/>
      </c>
      <c r="AR985" s="32" t="str">
        <f t="shared" si="1013"/>
        <v/>
      </c>
      <c r="AS985" s="32" t="str">
        <f t="shared" si="1013"/>
        <v/>
      </c>
      <c r="AT985" s="32" t="str">
        <f t="shared" si="1010"/>
        <v/>
      </c>
      <c r="AU985" s="32" t="str">
        <f t="shared" si="1010"/>
        <v/>
      </c>
      <c r="AV985" s="32" t="e">
        <f t="shared" si="1010"/>
        <v>#REF!</v>
      </c>
      <c r="AW985" s="32" t="str">
        <f t="shared" si="1010"/>
        <v/>
      </c>
      <c r="AX985" s="32" t="str">
        <f t="shared" si="1010"/>
        <v/>
      </c>
      <c r="AZ985" s="17" t="str">
        <f t="shared" si="1014"/>
        <v/>
      </c>
      <c r="BA985" s="17" t="str">
        <f t="shared" si="1014"/>
        <v/>
      </c>
      <c r="BB985" s="17" t="str">
        <f t="shared" si="1014"/>
        <v/>
      </c>
      <c r="BC985" s="17" t="str">
        <f t="shared" si="1014"/>
        <v/>
      </c>
      <c r="BD985" s="17" t="str">
        <f t="shared" si="1014"/>
        <v/>
      </c>
      <c r="BE985" s="17" t="str">
        <f t="shared" si="1011"/>
        <v/>
      </c>
      <c r="BF985" s="17" t="str">
        <f t="shared" si="1011"/>
        <v/>
      </c>
      <c r="BG985" s="17" t="e">
        <f t="shared" si="1011"/>
        <v>#REF!</v>
      </c>
      <c r="BH985" s="17" t="str">
        <f t="shared" si="1011"/>
        <v/>
      </c>
      <c r="BI985" s="17" t="str">
        <f t="shared" si="1011"/>
        <v/>
      </c>
    </row>
    <row r="986" spans="1:61" s="13" customFormat="1" ht="23.25" customHeight="1" x14ac:dyDescent="0.2">
      <c r="A986" s="1">
        <f ca="1">IF(COUNTIF($D986:$L986," ")=10,"",IF(VLOOKUP(MAX($A$1:A985),$A$1:C985,3,FALSE)=0,"",MAX($A$1:A985)+1))</f>
        <v>972</v>
      </c>
      <c r="B986" s="13" t="str">
        <f>$B982</f>
        <v/>
      </c>
      <c r="C986" s="2" t="str">
        <f>IF($B986="","",$R$5)</f>
        <v/>
      </c>
      <c r="D986" s="23" t="str">
        <f t="shared" ref="D986:K986" si="1026">IF($B986&gt;"",IF(ISERROR(SEARCH($B986,S$5))," ",MID(S$5,FIND("%курс ",S$5,FIND($B986,S$5))+6,3)&amp;"
("&amp;MID(S$5,FIND("ауд.",S$5,FIND($B986,S$5))+4,FIND("№",S$5,FIND("ауд.",S$5,FIND($B986,S$5)))-(FIND("ауд.",S$5,FIND($B986,S$5))+4))&amp;")"),"")</f>
        <v/>
      </c>
      <c r="E986" s="23" t="str">
        <f t="shared" si="1026"/>
        <v/>
      </c>
      <c r="F986" s="23" t="str">
        <f t="shared" si="1026"/>
        <v/>
      </c>
      <c r="G986" s="23" t="str">
        <f t="shared" si="1026"/>
        <v/>
      </c>
      <c r="H986" s="23" t="str">
        <f t="shared" si="1026"/>
        <v/>
      </c>
      <c r="I986" s="23" t="str">
        <f t="shared" si="1026"/>
        <v/>
      </c>
      <c r="J986" s="23" t="str">
        <f t="shared" si="1026"/>
        <v/>
      </c>
      <c r="K986" s="23" t="str">
        <f t="shared" si="1026"/>
        <v/>
      </c>
      <c r="L986" s="23"/>
      <c r="O986" s="16"/>
      <c r="P986" s="16"/>
      <c r="R986" s="30"/>
      <c r="S986" s="30"/>
      <c r="T986" s="30"/>
      <c r="U986" s="30"/>
      <c r="V986" s="30"/>
      <c r="W986" s="30"/>
      <c r="X986" s="30"/>
      <c r="Y986" s="30"/>
      <c r="Z986" s="30"/>
      <c r="AA986" s="30"/>
      <c r="AB986" s="30"/>
      <c r="AD986" s="31" t="str">
        <f t="shared" si="1022"/>
        <v/>
      </c>
      <c r="AE986" s="31" t="str">
        <f t="shared" si="1022"/>
        <v/>
      </c>
      <c r="AF986" s="31" t="str">
        <f t="shared" si="1022"/>
        <v/>
      </c>
      <c r="AG986" s="31" t="str">
        <f t="shared" si="1022"/>
        <v/>
      </c>
      <c r="AH986" s="31" t="str">
        <f t="shared" si="1022"/>
        <v/>
      </c>
      <c r="AI986" s="31" t="str">
        <f t="shared" si="1022"/>
        <v/>
      </c>
      <c r="AJ986" s="31" t="str">
        <f t="shared" si="1022"/>
        <v/>
      </c>
      <c r="AK986" s="31" t="e">
        <f>IF(#REF!=" ","",IF(#REF!="","",CONCATENATE($C986," ",#REF!," ",MID(#REF!,6,3))))</f>
        <v>#REF!</v>
      </c>
      <c r="AL986" s="31" t="str">
        <f t="shared" si="1023"/>
        <v/>
      </c>
      <c r="AM986" s="31" t="str">
        <f t="shared" si="1023"/>
        <v/>
      </c>
      <c r="AN986" s="32" t="e">
        <f t="shared" si="1020"/>
        <v>#VALUE!</v>
      </c>
      <c r="AO986" s="32" t="str">
        <f t="shared" si="1013"/>
        <v/>
      </c>
      <c r="AP986" s="32" t="str">
        <f t="shared" si="1013"/>
        <v/>
      </c>
      <c r="AQ986" s="32" t="str">
        <f t="shared" si="1013"/>
        <v/>
      </c>
      <c r="AR986" s="32" t="str">
        <f t="shared" si="1013"/>
        <v/>
      </c>
      <c r="AS986" s="32" t="str">
        <f t="shared" si="1013"/>
        <v/>
      </c>
      <c r="AT986" s="32" t="str">
        <f t="shared" si="1010"/>
        <v/>
      </c>
      <c r="AU986" s="32" t="str">
        <f t="shared" si="1010"/>
        <v/>
      </c>
      <c r="AV986" s="32" t="e">
        <f t="shared" si="1010"/>
        <v>#REF!</v>
      </c>
      <c r="AW986" s="32" t="str">
        <f t="shared" si="1010"/>
        <v/>
      </c>
      <c r="AX986" s="32" t="str">
        <f t="shared" si="1010"/>
        <v/>
      </c>
      <c r="AZ986" s="17" t="str">
        <f t="shared" si="1014"/>
        <v/>
      </c>
      <c r="BA986" s="17" t="str">
        <f t="shared" si="1014"/>
        <v/>
      </c>
      <c r="BB986" s="17" t="str">
        <f t="shared" si="1014"/>
        <v/>
      </c>
      <c r="BC986" s="17" t="str">
        <f t="shared" si="1014"/>
        <v/>
      </c>
      <c r="BD986" s="17" t="str">
        <f t="shared" si="1014"/>
        <v/>
      </c>
      <c r="BE986" s="17" t="str">
        <f t="shared" si="1011"/>
        <v/>
      </c>
      <c r="BF986" s="17" t="str">
        <f t="shared" si="1011"/>
        <v/>
      </c>
      <c r="BG986" s="17" t="e">
        <f t="shared" si="1011"/>
        <v>#REF!</v>
      </c>
      <c r="BH986" s="17" t="str">
        <f t="shared" si="1011"/>
        <v/>
      </c>
      <c r="BI986" s="17" t="str">
        <f t="shared" si="1011"/>
        <v/>
      </c>
    </row>
    <row r="987" spans="1:61" s="13" customFormat="1" ht="23.25" customHeight="1" x14ac:dyDescent="0.2">
      <c r="A987" s="1">
        <f ca="1">IF(COUNTIF($D987:$L987," ")=10,"",IF(VLOOKUP(MAX($A$1:A986),$A$1:C986,3,FALSE)=0,"",MAX($A$1:A986)+1))</f>
        <v>973</v>
      </c>
      <c r="B987" s="13" t="str">
        <f>$B982</f>
        <v/>
      </c>
      <c r="C987" s="2" t="str">
        <f>IF($B987="","",$R$6)</f>
        <v/>
      </c>
      <c r="D987" s="23" t="str">
        <f t="shared" ref="D987:K987" si="1027">IF($B987&gt;"",IF(ISERROR(SEARCH($B987,S$6))," ",MID(S$6,FIND("%курс ",S$6,FIND($B987,S$6))+6,3)&amp;"
("&amp;MID(S$6,FIND("ауд.",S$6,FIND($B987,S$6))+4,FIND("№",S$6,FIND("ауд.",S$6,FIND($B987,S$6)))-(FIND("ауд.",S$6,FIND($B987,S$6))+4))&amp;")"),"")</f>
        <v/>
      </c>
      <c r="E987" s="23" t="str">
        <f t="shared" si="1027"/>
        <v/>
      </c>
      <c r="F987" s="23" t="str">
        <f t="shared" si="1027"/>
        <v/>
      </c>
      <c r="G987" s="23" t="str">
        <f t="shared" si="1027"/>
        <v/>
      </c>
      <c r="H987" s="23" t="str">
        <f t="shared" si="1027"/>
        <v/>
      </c>
      <c r="I987" s="23" t="str">
        <f t="shared" si="1027"/>
        <v/>
      </c>
      <c r="J987" s="23" t="str">
        <f t="shared" si="1027"/>
        <v/>
      </c>
      <c r="K987" s="23" t="str">
        <f t="shared" si="1027"/>
        <v/>
      </c>
      <c r="L987" s="23"/>
      <c r="O987" s="16"/>
      <c r="P987" s="16"/>
      <c r="R987" s="30"/>
      <c r="S987" s="30"/>
      <c r="T987" s="30"/>
      <c r="U987" s="30"/>
      <c r="V987" s="30"/>
      <c r="W987" s="30"/>
      <c r="X987" s="30"/>
      <c r="Y987" s="30"/>
      <c r="Z987" s="30"/>
      <c r="AA987" s="30"/>
      <c r="AB987" s="30"/>
      <c r="AD987" s="31" t="str">
        <f t="shared" si="1022"/>
        <v/>
      </c>
      <c r="AE987" s="31" t="str">
        <f t="shared" si="1022"/>
        <v/>
      </c>
      <c r="AF987" s="31" t="str">
        <f t="shared" si="1022"/>
        <v/>
      </c>
      <c r="AG987" s="31" t="str">
        <f t="shared" si="1022"/>
        <v/>
      </c>
      <c r="AH987" s="31" t="str">
        <f t="shared" si="1022"/>
        <v/>
      </c>
      <c r="AI987" s="31" t="str">
        <f t="shared" si="1022"/>
        <v/>
      </c>
      <c r="AJ987" s="31" t="str">
        <f t="shared" si="1022"/>
        <v/>
      </c>
      <c r="AK987" s="31" t="e">
        <f>IF(#REF!=" ","",IF(#REF!="","",CONCATENATE($C987," ",#REF!," ",MID(#REF!,6,3))))</f>
        <v>#REF!</v>
      </c>
      <c r="AL987" s="31" t="str">
        <f t="shared" si="1023"/>
        <v/>
      </c>
      <c r="AM987" s="31" t="str">
        <f t="shared" si="1023"/>
        <v/>
      </c>
      <c r="AN987" s="32" t="e">
        <f t="shared" si="1020"/>
        <v>#VALUE!</v>
      </c>
      <c r="AO987" s="32" t="str">
        <f t="shared" si="1013"/>
        <v/>
      </c>
      <c r="AP987" s="32" t="str">
        <f t="shared" si="1013"/>
        <v/>
      </c>
      <c r="AQ987" s="32" t="str">
        <f t="shared" si="1013"/>
        <v/>
      </c>
      <c r="AR987" s="32" t="str">
        <f t="shared" si="1013"/>
        <v/>
      </c>
      <c r="AS987" s="32" t="str">
        <f t="shared" si="1013"/>
        <v/>
      </c>
      <c r="AT987" s="32" t="str">
        <f t="shared" si="1010"/>
        <v/>
      </c>
      <c r="AU987" s="32" t="str">
        <f t="shared" si="1010"/>
        <v/>
      </c>
      <c r="AV987" s="32" t="e">
        <f t="shared" si="1010"/>
        <v>#REF!</v>
      </c>
      <c r="AW987" s="32" t="str">
        <f t="shared" si="1010"/>
        <v/>
      </c>
      <c r="AX987" s="32" t="str">
        <f t="shared" si="1010"/>
        <v/>
      </c>
      <c r="AZ987" s="17" t="str">
        <f t="shared" si="1014"/>
        <v/>
      </c>
      <c r="BA987" s="17" t="str">
        <f t="shared" si="1014"/>
        <v/>
      </c>
      <c r="BB987" s="17" t="str">
        <f t="shared" si="1014"/>
        <v/>
      </c>
      <c r="BC987" s="17" t="str">
        <f t="shared" si="1014"/>
        <v/>
      </c>
      <c r="BD987" s="17" t="str">
        <f t="shared" si="1014"/>
        <v/>
      </c>
      <c r="BE987" s="17" t="str">
        <f t="shared" si="1011"/>
        <v/>
      </c>
      <c r="BF987" s="17" t="str">
        <f t="shared" si="1011"/>
        <v/>
      </c>
      <c r="BG987" s="17" t="e">
        <f t="shared" si="1011"/>
        <v>#REF!</v>
      </c>
      <c r="BH987" s="17" t="str">
        <f t="shared" si="1011"/>
        <v/>
      </c>
      <c r="BI987" s="17" t="str">
        <f t="shared" si="1011"/>
        <v/>
      </c>
    </row>
    <row r="988" spans="1:61" s="13" customFormat="1" ht="23.25" customHeight="1" x14ac:dyDescent="0.2">
      <c r="A988" s="1">
        <f ca="1">IF(COUNTIF($D988:$L988," ")=10,"",IF(VLOOKUP(MAX($A$1:A987),$A$1:C987,3,FALSE)=0,"",MAX($A$1:A987)+1))</f>
        <v>974</v>
      </c>
      <c r="B988" s="13" t="str">
        <f>$B982</f>
        <v/>
      </c>
      <c r="C988" s="2" t="str">
        <f>IF($B988="","",$R$7)</f>
        <v/>
      </c>
      <c r="D988" s="23" t="str">
        <f t="shared" ref="D988:K988" si="1028">IF($B988&gt;"",IF(ISERROR(SEARCH($B988,S$7))," ",MID(S$7,FIND("%курс ",S$7,FIND($B988,S$7))+6,3)&amp;"
("&amp;MID(S$7,FIND("ауд.",S$7,FIND($B988,S$7))+4,FIND("№",S$7,FIND("ауд.",S$7,FIND($B988,S$7)))-(FIND("ауд.",S$7,FIND($B988,S$7))+4))&amp;")"),"")</f>
        <v/>
      </c>
      <c r="E988" s="23" t="str">
        <f t="shared" si="1028"/>
        <v/>
      </c>
      <c r="F988" s="23" t="str">
        <f t="shared" si="1028"/>
        <v/>
      </c>
      <c r="G988" s="23" t="str">
        <f t="shared" si="1028"/>
        <v/>
      </c>
      <c r="H988" s="23" t="str">
        <f t="shared" si="1028"/>
        <v/>
      </c>
      <c r="I988" s="23" t="str">
        <f t="shared" si="1028"/>
        <v/>
      </c>
      <c r="J988" s="23" t="str">
        <f t="shared" si="1028"/>
        <v/>
      </c>
      <c r="K988" s="23" t="str">
        <f t="shared" si="1028"/>
        <v/>
      </c>
      <c r="L988" s="23"/>
      <c r="O988" s="16"/>
      <c r="P988" s="16"/>
      <c r="R988" s="30"/>
      <c r="S988" s="30"/>
      <c r="T988" s="30"/>
      <c r="U988" s="30"/>
      <c r="V988" s="30"/>
      <c r="W988" s="30"/>
      <c r="X988" s="30"/>
      <c r="Y988" s="30"/>
      <c r="Z988" s="30"/>
      <c r="AA988" s="30"/>
      <c r="AB988" s="30"/>
      <c r="AD988" s="31" t="str">
        <f t="shared" si="1022"/>
        <v/>
      </c>
      <c r="AE988" s="31" t="str">
        <f t="shared" si="1022"/>
        <v/>
      </c>
      <c r="AF988" s="31" t="str">
        <f t="shared" si="1022"/>
        <v/>
      </c>
      <c r="AG988" s="31" t="str">
        <f t="shared" si="1022"/>
        <v/>
      </c>
      <c r="AH988" s="31" t="str">
        <f t="shared" si="1022"/>
        <v/>
      </c>
      <c r="AI988" s="31" t="str">
        <f t="shared" si="1022"/>
        <v/>
      </c>
      <c r="AJ988" s="31" t="str">
        <f t="shared" si="1022"/>
        <v/>
      </c>
      <c r="AK988" s="31" t="e">
        <f>IF(#REF!=" ","",IF(#REF!="","",CONCATENATE($C988," ",#REF!," ",MID(#REF!,6,3))))</f>
        <v>#REF!</v>
      </c>
      <c r="AL988" s="31" t="str">
        <f t="shared" si="1023"/>
        <v/>
      </c>
      <c r="AM988" s="31" t="str">
        <f t="shared" si="1023"/>
        <v/>
      </c>
      <c r="AN988" s="32" t="e">
        <f t="shared" si="1020"/>
        <v>#VALUE!</v>
      </c>
      <c r="AO988" s="32" t="str">
        <f t="shared" si="1013"/>
        <v/>
      </c>
      <c r="AP988" s="32" t="str">
        <f t="shared" si="1013"/>
        <v/>
      </c>
      <c r="AQ988" s="32" t="str">
        <f t="shared" si="1013"/>
        <v/>
      </c>
      <c r="AR988" s="32" t="str">
        <f t="shared" si="1013"/>
        <v/>
      </c>
      <c r="AS988" s="32" t="str">
        <f t="shared" si="1013"/>
        <v/>
      </c>
      <c r="AT988" s="32" t="str">
        <f t="shared" si="1010"/>
        <v/>
      </c>
      <c r="AU988" s="32" t="str">
        <f t="shared" si="1010"/>
        <v/>
      </c>
      <c r="AV988" s="32" t="e">
        <f t="shared" si="1010"/>
        <v>#REF!</v>
      </c>
      <c r="AW988" s="32" t="str">
        <f t="shared" si="1010"/>
        <v/>
      </c>
      <c r="AX988" s="32" t="str">
        <f t="shared" si="1010"/>
        <v/>
      </c>
      <c r="AZ988" s="17" t="str">
        <f t="shared" si="1014"/>
        <v/>
      </c>
      <c r="BA988" s="17" t="str">
        <f t="shared" si="1014"/>
        <v/>
      </c>
      <c r="BB988" s="17" t="str">
        <f t="shared" si="1014"/>
        <v/>
      </c>
      <c r="BC988" s="17" t="str">
        <f t="shared" si="1014"/>
        <v/>
      </c>
      <c r="BD988" s="17" t="str">
        <f t="shared" si="1014"/>
        <v/>
      </c>
      <c r="BE988" s="17" t="str">
        <f t="shared" si="1011"/>
        <v/>
      </c>
      <c r="BF988" s="17" t="str">
        <f t="shared" si="1011"/>
        <v/>
      </c>
      <c r="BG988" s="17" t="e">
        <f t="shared" si="1011"/>
        <v>#REF!</v>
      </c>
      <c r="BH988" s="17" t="str">
        <f t="shared" si="1011"/>
        <v/>
      </c>
      <c r="BI988" s="17" t="str">
        <f t="shared" si="1011"/>
        <v/>
      </c>
    </row>
    <row r="989" spans="1:61" s="13" customFormat="1" ht="23.25" customHeight="1" x14ac:dyDescent="0.2">
      <c r="A989" s="1">
        <f ca="1">IF(COUNTIF($D989:$L989," ")=10,"",IF(VLOOKUP(MAX($A$1:A988),$A$1:C988,3,FALSE)=0,"",MAX($A$1:A988)+1))</f>
        <v>975</v>
      </c>
      <c r="B989" s="13" t="str">
        <f>$B982</f>
        <v/>
      </c>
      <c r="C989" s="2" t="str">
        <f>IF($B989="","",$R$8)</f>
        <v/>
      </c>
      <c r="D989" s="23" t="str">
        <f t="shared" ref="D989:K989" si="1029">IF($B989&gt;"",IF(ISERROR(SEARCH($B989,S$8))," ",MID(S$8,FIND("%курс ",S$8,FIND($B989,S$8))+6,3)&amp;"
("&amp;MID(S$8,FIND("ауд.",S$8,FIND($B989,S$8))+4,FIND("№",S$8,FIND("ауд.",S$8,FIND($B989,S$8)))-(FIND("ауд.",S$8,FIND($B989,S$8))+4))&amp;")"),"")</f>
        <v/>
      </c>
      <c r="E989" s="23" t="str">
        <f t="shared" si="1029"/>
        <v/>
      </c>
      <c r="F989" s="23" t="str">
        <f t="shared" si="1029"/>
        <v/>
      </c>
      <c r="G989" s="23" t="str">
        <f t="shared" si="1029"/>
        <v/>
      </c>
      <c r="H989" s="23" t="str">
        <f t="shared" si="1029"/>
        <v/>
      </c>
      <c r="I989" s="23" t="str">
        <f t="shared" si="1029"/>
        <v/>
      </c>
      <c r="J989" s="23" t="str">
        <f t="shared" si="1029"/>
        <v/>
      </c>
      <c r="K989" s="23" t="str">
        <f t="shared" si="1029"/>
        <v/>
      </c>
      <c r="L989" s="23"/>
      <c r="O989" s="16"/>
      <c r="P989" s="16"/>
      <c r="R989" s="30"/>
      <c r="S989" s="30"/>
      <c r="T989" s="30"/>
      <c r="U989" s="30"/>
      <c r="V989" s="30"/>
      <c r="W989" s="30"/>
      <c r="X989" s="30"/>
      <c r="Y989" s="30"/>
      <c r="Z989" s="30"/>
      <c r="AA989" s="30"/>
      <c r="AB989" s="30"/>
      <c r="AD989" s="31" t="str">
        <f t="shared" si="1022"/>
        <v/>
      </c>
      <c r="AE989" s="31" t="str">
        <f t="shared" si="1022"/>
        <v/>
      </c>
      <c r="AF989" s="31" t="str">
        <f t="shared" si="1022"/>
        <v/>
      </c>
      <c r="AG989" s="31" t="str">
        <f t="shared" si="1022"/>
        <v/>
      </c>
      <c r="AH989" s="31" t="str">
        <f t="shared" si="1022"/>
        <v/>
      </c>
      <c r="AI989" s="31" t="str">
        <f t="shared" si="1022"/>
        <v/>
      </c>
      <c r="AJ989" s="31" t="str">
        <f t="shared" si="1022"/>
        <v/>
      </c>
      <c r="AK989" s="31" t="e">
        <f>IF(#REF!=" ","",IF(#REF!="","",CONCATENATE($C989," ",#REF!," ",MID(#REF!,6,3))))</f>
        <v>#REF!</v>
      </c>
      <c r="AL989" s="31" t="str">
        <f t="shared" si="1023"/>
        <v/>
      </c>
      <c r="AM989" s="31" t="str">
        <f t="shared" si="1023"/>
        <v/>
      </c>
      <c r="AN989" s="32" t="e">
        <f t="shared" si="1020"/>
        <v>#VALUE!</v>
      </c>
      <c r="AO989" s="32" t="str">
        <f t="shared" si="1013"/>
        <v/>
      </c>
      <c r="AP989" s="32" t="str">
        <f t="shared" si="1013"/>
        <v/>
      </c>
      <c r="AQ989" s="32" t="str">
        <f t="shared" si="1013"/>
        <v/>
      </c>
      <c r="AR989" s="32" t="str">
        <f t="shared" si="1013"/>
        <v/>
      </c>
      <c r="AS989" s="32" t="str">
        <f t="shared" si="1013"/>
        <v/>
      </c>
      <c r="AT989" s="32" t="str">
        <f t="shared" si="1010"/>
        <v/>
      </c>
      <c r="AU989" s="32" t="str">
        <f t="shared" si="1010"/>
        <v/>
      </c>
      <c r="AV989" s="32" t="e">
        <f t="shared" si="1010"/>
        <v>#REF!</v>
      </c>
      <c r="AW989" s="32" t="str">
        <f t="shared" si="1010"/>
        <v/>
      </c>
      <c r="AX989" s="32" t="str">
        <f t="shared" si="1010"/>
        <v/>
      </c>
      <c r="AZ989" s="17" t="str">
        <f t="shared" si="1014"/>
        <v/>
      </c>
      <c r="BA989" s="17" t="str">
        <f t="shared" si="1014"/>
        <v/>
      </c>
      <c r="BB989" s="17" t="str">
        <f t="shared" si="1014"/>
        <v/>
      </c>
      <c r="BC989" s="17" t="str">
        <f t="shared" si="1014"/>
        <v/>
      </c>
      <c r="BD989" s="17" t="str">
        <f t="shared" si="1014"/>
        <v/>
      </c>
      <c r="BE989" s="17" t="str">
        <f t="shared" si="1011"/>
        <v/>
      </c>
      <c r="BF989" s="17" t="str">
        <f t="shared" si="1011"/>
        <v/>
      </c>
      <c r="BG989" s="17" t="e">
        <f t="shared" si="1011"/>
        <v>#REF!</v>
      </c>
      <c r="BH989" s="17" t="str">
        <f t="shared" si="1011"/>
        <v/>
      </c>
      <c r="BI989" s="17" t="str">
        <f t="shared" si="1011"/>
        <v/>
      </c>
    </row>
    <row r="990" spans="1:61" s="13" customFormat="1" ht="23.25" customHeight="1" x14ac:dyDescent="0.2">
      <c r="C990" s="2" t="str">
        <f>IF($B990="","",$R$7)</f>
        <v/>
      </c>
      <c r="D990" s="23" t="str">
        <f t="shared" ref="D990:K990" si="1030">IF($B990&gt;"",IF(ISERROR(SEARCH($B990,S$7))," ",MID(S$7,FIND("%курс ",S$7,FIND($B990,S$7))+6,3)&amp;"
("&amp;MID(S$7,FIND("ауд.",S$7,FIND($B990,S$7))+4,FIND("№",S$7,FIND("ауд.",S$7,FIND($B990,S$7)))-(FIND("ауд.",S$7,FIND($B990,S$7))+4))&amp;")"),"")</f>
        <v/>
      </c>
      <c r="E990" s="23" t="str">
        <f t="shared" si="1030"/>
        <v/>
      </c>
      <c r="F990" s="23" t="str">
        <f t="shared" si="1030"/>
        <v/>
      </c>
      <c r="G990" s="23" t="str">
        <f t="shared" si="1030"/>
        <v/>
      </c>
      <c r="H990" s="23" t="str">
        <f t="shared" si="1030"/>
        <v/>
      </c>
      <c r="I990" s="23" t="str">
        <f t="shared" si="1030"/>
        <v/>
      </c>
      <c r="J990" s="23" t="str">
        <f t="shared" si="1030"/>
        <v/>
      </c>
      <c r="K990" s="23" t="str">
        <f t="shared" si="1030"/>
        <v/>
      </c>
      <c r="L990" s="23"/>
      <c r="O990" s="16"/>
      <c r="P990" s="16"/>
      <c r="R990" s="30"/>
      <c r="S990" s="30"/>
      <c r="T990" s="30"/>
      <c r="U990" s="30"/>
      <c r="V990" s="30"/>
      <c r="W990" s="30"/>
      <c r="X990" s="30"/>
      <c r="Y990" s="30"/>
      <c r="Z990" s="30"/>
      <c r="AA990" s="30"/>
      <c r="AB990" s="30"/>
      <c r="AD990" s="37"/>
      <c r="AE990" s="37"/>
      <c r="AF990" s="37"/>
      <c r="AG990" s="37"/>
      <c r="AH990" s="37"/>
      <c r="AI990" s="37"/>
      <c r="AJ990" s="37"/>
      <c r="AK990" s="37"/>
      <c r="AL990" s="37"/>
      <c r="AM990" s="37"/>
      <c r="AN990" s="37"/>
      <c r="AO990" s="32" t="str">
        <f t="shared" si="1013"/>
        <v/>
      </c>
      <c r="AP990" s="32" t="str">
        <f t="shared" si="1013"/>
        <v/>
      </c>
      <c r="AQ990" s="32" t="str">
        <f t="shared" si="1013"/>
        <v/>
      </c>
      <c r="AR990" s="32" t="str">
        <f t="shared" si="1013"/>
        <v/>
      </c>
      <c r="AS990" s="32" t="str">
        <f t="shared" si="1013"/>
        <v/>
      </c>
      <c r="AT990" s="32" t="str">
        <f t="shared" si="1010"/>
        <v/>
      </c>
      <c r="AU990" s="32" t="str">
        <f t="shared" si="1010"/>
        <v/>
      </c>
      <c r="AV990" s="32" t="str">
        <f t="shared" si="1010"/>
        <v/>
      </c>
      <c r="AW990" s="32" t="str">
        <f t="shared" si="1010"/>
        <v/>
      </c>
      <c r="AX990" s="32" t="str">
        <f t="shared" si="1010"/>
        <v/>
      </c>
      <c r="AZ990" s="17" t="str">
        <f t="shared" si="1014"/>
        <v/>
      </c>
      <c r="BA990" s="17" t="str">
        <f t="shared" si="1014"/>
        <v/>
      </c>
      <c r="BB990" s="17" t="str">
        <f t="shared" si="1014"/>
        <v/>
      </c>
      <c r="BC990" s="17" t="str">
        <f t="shared" si="1014"/>
        <v/>
      </c>
      <c r="BD990" s="17" t="str">
        <f t="shared" si="1014"/>
        <v/>
      </c>
      <c r="BE990" s="17" t="str">
        <f t="shared" si="1011"/>
        <v/>
      </c>
      <c r="BF990" s="17" t="str">
        <f t="shared" si="1011"/>
        <v/>
      </c>
      <c r="BG990" s="17" t="str">
        <f t="shared" si="1011"/>
        <v/>
      </c>
      <c r="BH990" s="17" t="str">
        <f t="shared" si="1011"/>
        <v/>
      </c>
      <c r="BI990" s="17" t="str">
        <f t="shared" si="1011"/>
        <v/>
      </c>
    </row>
    <row r="991" spans="1:61" s="13" customFormat="1" ht="23.25" customHeight="1" x14ac:dyDescent="0.2">
      <c r="A991" s="1">
        <f ca="1">IF(COUNTIF($D992:$L998," ")=70,"",MAX($A$1:A990)+1)</f>
        <v>976</v>
      </c>
      <c r="B991" s="2" t="str">
        <f>IF($C991="","",$C991)</f>
        <v/>
      </c>
      <c r="C991" s="3" t="str">
        <f>IF(ISERROR(VLOOKUP((ROW()-1)/9+1,'[1]Преподавательский состав'!$A$2:$B$181,2,FALSE)),"",VLOOKUP((ROW()-1)/9+1,'[1]Преподавательский состав'!$A$2:$B$181,2,FALSE))</f>
        <v/>
      </c>
      <c r="D991" s="3" t="str">
        <f>IF($C991="","",T(" 8.00"))</f>
        <v/>
      </c>
      <c r="E991" s="3" t="str">
        <f>IF($C991="","",T(" 9.40"))</f>
        <v/>
      </c>
      <c r="F991" s="3" t="str">
        <f>IF($C991="","",T("11.20"))</f>
        <v/>
      </c>
      <c r="G991" s="3" t="str">
        <f>IF($C991="","",T("13.00"))</f>
        <v/>
      </c>
      <c r="H991" s="3" t="str">
        <f>IF($C991="","",T("13.30"))</f>
        <v/>
      </c>
      <c r="I991" s="3" t="str">
        <f>IF($C991="","",T("15.10"))</f>
        <v/>
      </c>
      <c r="J991" s="3" t="str">
        <f>IF($C991="","",T("16.50"))</f>
        <v/>
      </c>
      <c r="K991" s="3" t="str">
        <f>IF($C991="","",T("16.50"))</f>
        <v/>
      </c>
      <c r="L991" s="3"/>
      <c r="O991" s="16"/>
      <c r="P991" s="16"/>
      <c r="R991" s="30"/>
      <c r="S991" s="30"/>
      <c r="T991" s="30"/>
      <c r="U991" s="30"/>
      <c r="V991" s="30"/>
      <c r="W991" s="30"/>
      <c r="X991" s="30"/>
      <c r="Y991" s="30"/>
      <c r="Z991" s="30"/>
      <c r="AA991" s="30"/>
      <c r="AB991" s="30"/>
      <c r="AD991" s="32"/>
      <c r="AE991" s="32"/>
      <c r="AF991" s="32"/>
      <c r="AG991" s="32"/>
      <c r="AH991" s="32"/>
      <c r="AI991" s="32"/>
      <c r="AJ991" s="32"/>
      <c r="AK991" s="32"/>
      <c r="AL991" s="32"/>
      <c r="AM991" s="32"/>
      <c r="AN991" s="32" t="str">
        <f t="shared" ref="AN991:AN998" si="1031">IF(COUNTBLANK(AD991:AM991)=10,"",MID($B991,1,FIND(" ",$B991)-1))</f>
        <v/>
      </c>
      <c r="AO991" s="32" t="str">
        <f t="shared" si="1013"/>
        <v/>
      </c>
      <c r="AP991" s="32" t="str">
        <f t="shared" si="1013"/>
        <v/>
      </c>
      <c r="AQ991" s="32" t="str">
        <f t="shared" si="1013"/>
        <v/>
      </c>
      <c r="AR991" s="32" t="str">
        <f t="shared" si="1013"/>
        <v/>
      </c>
      <c r="AS991" s="32" t="str">
        <f t="shared" si="1013"/>
        <v/>
      </c>
      <c r="AT991" s="32" t="str">
        <f t="shared" si="1010"/>
        <v/>
      </c>
      <c r="AU991" s="32" t="str">
        <f t="shared" si="1010"/>
        <v/>
      </c>
      <c r="AV991" s="32" t="str">
        <f t="shared" si="1010"/>
        <v/>
      </c>
      <c r="AW991" s="32" t="str">
        <f t="shared" si="1010"/>
        <v/>
      </c>
      <c r="AX991" s="32" t="str">
        <f t="shared" si="1010"/>
        <v/>
      </c>
      <c r="AZ991" s="17" t="str">
        <f t="shared" si="1014"/>
        <v/>
      </c>
      <c r="BA991" s="17" t="str">
        <f t="shared" si="1014"/>
        <v/>
      </c>
      <c r="BB991" s="17" t="str">
        <f t="shared" si="1014"/>
        <v/>
      </c>
      <c r="BC991" s="17" t="str">
        <f t="shared" si="1014"/>
        <v/>
      </c>
      <c r="BD991" s="17" t="str">
        <f t="shared" si="1014"/>
        <v/>
      </c>
      <c r="BE991" s="17" t="str">
        <f t="shared" si="1011"/>
        <v/>
      </c>
      <c r="BF991" s="17" t="str">
        <f t="shared" si="1011"/>
        <v/>
      </c>
      <c r="BG991" s="17" t="str">
        <f t="shared" si="1011"/>
        <v/>
      </c>
      <c r="BH991" s="17" t="str">
        <f t="shared" si="1011"/>
        <v/>
      </c>
      <c r="BI991" s="17" t="str">
        <f t="shared" si="1011"/>
        <v/>
      </c>
    </row>
    <row r="992" spans="1:61" s="13" customFormat="1" ht="23.25" customHeight="1" x14ac:dyDescent="0.2">
      <c r="A992" s="1">
        <f ca="1">IF(COUNTIF($D992:$L992," ")=10,"",IF(VLOOKUP(MAX($A$1:A991),$A$1:C991,3,FALSE)=0,"",MAX($A$1:A991)+1))</f>
        <v>977</v>
      </c>
      <c r="B992" s="13" t="str">
        <f>$B991</f>
        <v/>
      </c>
      <c r="C992" s="2" t="str">
        <f>IF($B992="","",$R$2)</f>
        <v/>
      </c>
      <c r="D992" s="14" t="str">
        <f t="shared" ref="D992:K992" si="1032">IF($B992&gt;"",IF(ISERROR(SEARCH($B992,S$2))," ",MID(S$2,FIND("%курс ",S$2,FIND($B992,S$2))+6,3)&amp;"
("&amp;MID(S$2,FIND("ауд.",S$2,FIND($B992,S$2))+4,FIND("№",S$2,FIND("ауд.",S$2,FIND($B992,S$2)))-(FIND("ауд.",S$2,FIND($B992,S$2))+4))&amp;")"),"")</f>
        <v/>
      </c>
      <c r="E992" s="14" t="str">
        <f t="shared" si="1032"/>
        <v/>
      </c>
      <c r="F992" s="14" t="str">
        <f t="shared" si="1032"/>
        <v/>
      </c>
      <c r="G992" s="14" t="str">
        <f t="shared" si="1032"/>
        <v/>
      </c>
      <c r="H992" s="14" t="str">
        <f t="shared" si="1032"/>
        <v/>
      </c>
      <c r="I992" s="14" t="str">
        <f t="shared" si="1032"/>
        <v/>
      </c>
      <c r="J992" s="14" t="str">
        <f t="shared" si="1032"/>
        <v/>
      </c>
      <c r="K992" s="14" t="str">
        <f t="shared" si="1032"/>
        <v/>
      </c>
      <c r="L992" s="14"/>
      <c r="O992" s="16"/>
      <c r="P992" s="16"/>
      <c r="R992" s="30"/>
      <c r="S992" s="30"/>
      <c r="T992" s="30"/>
      <c r="U992" s="30"/>
      <c r="V992" s="30"/>
      <c r="W992" s="30"/>
      <c r="X992" s="30"/>
      <c r="Y992" s="30"/>
      <c r="Z992" s="30"/>
      <c r="AA992" s="30"/>
      <c r="AB992" s="30"/>
      <c r="AD992" s="31" t="str">
        <f t="shared" ref="AD992:AJ998" si="1033">IF(D992=" ","",IF(D992="","",CONCATENATE($C992," ",D$1," ",MID(D992,6,3))))</f>
        <v/>
      </c>
      <c r="AE992" s="31" t="str">
        <f t="shared" si="1033"/>
        <v/>
      </c>
      <c r="AF992" s="31" t="str">
        <f t="shared" si="1033"/>
        <v/>
      </c>
      <c r="AG992" s="31" t="str">
        <f t="shared" si="1033"/>
        <v/>
      </c>
      <c r="AH992" s="31" t="str">
        <f t="shared" si="1033"/>
        <v/>
      </c>
      <c r="AI992" s="31" t="str">
        <f t="shared" si="1033"/>
        <v/>
      </c>
      <c r="AJ992" s="31" t="str">
        <f t="shared" si="1033"/>
        <v/>
      </c>
      <c r="AK992" s="31" t="e">
        <f>IF(#REF!=" ","",IF(#REF!="","",CONCATENATE($C992," ",#REF!," ",MID(#REF!,6,3))))</f>
        <v>#REF!</v>
      </c>
      <c r="AL992" s="31" t="str">
        <f t="shared" ref="AL992:AM998" si="1034">IF(K992=" ","",IF(K992="","",CONCATENATE($C992," ",K$1," ",MID(K992,6,3))))</f>
        <v/>
      </c>
      <c r="AM992" s="31" t="str">
        <f t="shared" si="1034"/>
        <v/>
      </c>
      <c r="AN992" s="32" t="e">
        <f t="shared" si="1031"/>
        <v>#VALUE!</v>
      </c>
      <c r="AO992" s="32" t="str">
        <f t="shared" si="1013"/>
        <v/>
      </c>
      <c r="AP992" s="32" t="str">
        <f t="shared" si="1013"/>
        <v/>
      </c>
      <c r="AQ992" s="32" t="str">
        <f t="shared" si="1013"/>
        <v/>
      </c>
      <c r="AR992" s="32" t="str">
        <f t="shared" si="1013"/>
        <v/>
      </c>
      <c r="AS992" s="32" t="str">
        <f t="shared" si="1013"/>
        <v/>
      </c>
      <c r="AT992" s="32" t="str">
        <f t="shared" si="1010"/>
        <v/>
      </c>
      <c r="AU992" s="32" t="str">
        <f t="shared" si="1010"/>
        <v/>
      </c>
      <c r="AV992" s="32" t="e">
        <f t="shared" si="1010"/>
        <v>#REF!</v>
      </c>
      <c r="AW992" s="32" t="str">
        <f t="shared" si="1010"/>
        <v/>
      </c>
      <c r="AX992" s="32" t="str">
        <f t="shared" si="1010"/>
        <v/>
      </c>
      <c r="AZ992" s="17" t="str">
        <f t="shared" si="1014"/>
        <v/>
      </c>
      <c r="BA992" s="17" t="str">
        <f t="shared" si="1014"/>
        <v/>
      </c>
      <c r="BB992" s="17" t="str">
        <f t="shared" si="1014"/>
        <v/>
      </c>
      <c r="BC992" s="17" t="str">
        <f t="shared" si="1014"/>
        <v/>
      </c>
      <c r="BD992" s="17" t="str">
        <f t="shared" si="1014"/>
        <v/>
      </c>
      <c r="BE992" s="17" t="str">
        <f t="shared" si="1011"/>
        <v/>
      </c>
      <c r="BF992" s="17" t="str">
        <f t="shared" si="1011"/>
        <v/>
      </c>
      <c r="BG992" s="17" t="e">
        <f t="shared" si="1011"/>
        <v>#REF!</v>
      </c>
      <c r="BH992" s="17" t="str">
        <f t="shared" si="1011"/>
        <v/>
      </c>
      <c r="BI992" s="17" t="str">
        <f t="shared" si="1011"/>
        <v/>
      </c>
    </row>
    <row r="993" spans="1:61" s="13" customFormat="1" ht="23.25" customHeight="1" x14ac:dyDescent="0.2">
      <c r="A993" s="1">
        <f ca="1">IF(COUNTIF($D993:$L993," ")=10,"",IF(VLOOKUP(MAX($A$1:A992),$A$1:C992,3,FALSE)=0,"",MAX($A$1:A992)+1))</f>
        <v>978</v>
      </c>
      <c r="B993" s="13" t="str">
        <f>$B991</f>
        <v/>
      </c>
      <c r="C993" s="2" t="str">
        <f>IF($B993="","",$R$3)</f>
        <v/>
      </c>
      <c r="D993" s="14" t="str">
        <f t="shared" ref="D993:K993" si="1035">IF($B993&gt;"",IF(ISERROR(SEARCH($B993,S$3))," ",MID(S$3,FIND("%курс ",S$3,FIND($B993,S$3))+6,3)&amp;"
("&amp;MID(S$3,FIND("ауд.",S$3,FIND($B993,S$3))+4,FIND("№",S$3,FIND("ауд.",S$3,FIND($B993,S$3)))-(FIND("ауд.",S$3,FIND($B993,S$3))+4))&amp;")"),"")</f>
        <v/>
      </c>
      <c r="E993" s="14" t="str">
        <f t="shared" si="1035"/>
        <v/>
      </c>
      <c r="F993" s="14" t="str">
        <f t="shared" si="1035"/>
        <v/>
      </c>
      <c r="G993" s="14" t="str">
        <f t="shared" si="1035"/>
        <v/>
      </c>
      <c r="H993" s="14" t="str">
        <f t="shared" si="1035"/>
        <v/>
      </c>
      <c r="I993" s="14" t="str">
        <f t="shared" si="1035"/>
        <v/>
      </c>
      <c r="J993" s="14" t="str">
        <f t="shared" si="1035"/>
        <v/>
      </c>
      <c r="K993" s="14" t="str">
        <f t="shared" si="1035"/>
        <v/>
      </c>
      <c r="L993" s="14"/>
      <c r="O993" s="16"/>
      <c r="P993" s="16"/>
      <c r="R993" s="30"/>
      <c r="S993" s="30"/>
      <c r="T993" s="30"/>
      <c r="U993" s="30"/>
      <c r="V993" s="30"/>
      <c r="W993" s="30"/>
      <c r="X993" s="30"/>
      <c r="Y993" s="30"/>
      <c r="Z993" s="30"/>
      <c r="AA993" s="30"/>
      <c r="AB993" s="30"/>
      <c r="AD993" s="31" t="str">
        <f t="shared" si="1033"/>
        <v/>
      </c>
      <c r="AE993" s="31" t="str">
        <f t="shared" si="1033"/>
        <v/>
      </c>
      <c r="AF993" s="31" t="str">
        <f t="shared" si="1033"/>
        <v/>
      </c>
      <c r="AG993" s="31" t="str">
        <f t="shared" si="1033"/>
        <v/>
      </c>
      <c r="AH993" s="31" t="str">
        <f t="shared" si="1033"/>
        <v/>
      </c>
      <c r="AI993" s="31" t="str">
        <f t="shared" si="1033"/>
        <v/>
      </c>
      <c r="AJ993" s="31" t="str">
        <f t="shared" si="1033"/>
        <v/>
      </c>
      <c r="AK993" s="31" t="e">
        <f>IF(#REF!=" ","",IF(#REF!="","",CONCATENATE($C993," ",#REF!," ",MID(#REF!,6,3))))</f>
        <v>#REF!</v>
      </c>
      <c r="AL993" s="31" t="str">
        <f t="shared" si="1034"/>
        <v/>
      </c>
      <c r="AM993" s="31" t="str">
        <f t="shared" si="1034"/>
        <v/>
      </c>
      <c r="AN993" s="32" t="e">
        <f t="shared" si="1031"/>
        <v>#VALUE!</v>
      </c>
      <c r="AO993" s="32" t="str">
        <f t="shared" si="1013"/>
        <v/>
      </c>
      <c r="AP993" s="32" t="str">
        <f t="shared" si="1013"/>
        <v/>
      </c>
      <c r="AQ993" s="32" t="str">
        <f t="shared" si="1013"/>
        <v/>
      </c>
      <c r="AR993" s="32" t="str">
        <f t="shared" si="1013"/>
        <v/>
      </c>
      <c r="AS993" s="32" t="str">
        <f t="shared" si="1013"/>
        <v/>
      </c>
      <c r="AT993" s="32" t="str">
        <f t="shared" si="1010"/>
        <v/>
      </c>
      <c r="AU993" s="32" t="str">
        <f t="shared" si="1010"/>
        <v/>
      </c>
      <c r="AV993" s="32" t="e">
        <f t="shared" si="1010"/>
        <v>#REF!</v>
      </c>
      <c r="AW993" s="32" t="str">
        <f t="shared" si="1010"/>
        <v/>
      </c>
      <c r="AX993" s="32" t="str">
        <f t="shared" si="1010"/>
        <v/>
      </c>
      <c r="AZ993" s="17" t="str">
        <f t="shared" si="1014"/>
        <v/>
      </c>
      <c r="BA993" s="17" t="str">
        <f t="shared" si="1014"/>
        <v/>
      </c>
      <c r="BB993" s="17" t="str">
        <f t="shared" si="1014"/>
        <v/>
      </c>
      <c r="BC993" s="17" t="str">
        <f t="shared" si="1014"/>
        <v/>
      </c>
      <c r="BD993" s="17" t="str">
        <f t="shared" si="1014"/>
        <v/>
      </c>
      <c r="BE993" s="17" t="str">
        <f t="shared" si="1011"/>
        <v/>
      </c>
      <c r="BF993" s="17" t="str">
        <f t="shared" si="1011"/>
        <v/>
      </c>
      <c r="BG993" s="17" t="e">
        <f t="shared" si="1011"/>
        <v>#REF!</v>
      </c>
      <c r="BH993" s="17" t="str">
        <f t="shared" si="1011"/>
        <v/>
      </c>
      <c r="BI993" s="17" t="str">
        <f t="shared" si="1011"/>
        <v/>
      </c>
    </row>
    <row r="994" spans="1:61" s="13" customFormat="1" ht="23.25" customHeight="1" x14ac:dyDescent="0.2">
      <c r="A994" s="1">
        <f ca="1">IF(COUNTIF($D994:$L994," ")=10,"",IF(VLOOKUP(MAX($A$1:A993),$A$1:C993,3,FALSE)=0,"",MAX($A$1:A993)+1))</f>
        <v>979</v>
      </c>
      <c r="B994" s="13" t="str">
        <f>$B991</f>
        <v/>
      </c>
      <c r="C994" s="2" t="str">
        <f>IF($B994="","",$R$4)</f>
        <v/>
      </c>
      <c r="D994" s="14" t="str">
        <f t="shared" ref="D994:K994" si="1036">IF($B994&gt;"",IF(ISERROR(SEARCH($B994,S$4))," ",MID(S$4,FIND("%курс ",S$4,FIND($B994,S$4))+6,3)&amp;"
("&amp;MID(S$4,FIND("ауд.",S$4,FIND($B994,S$4))+4,FIND("№",S$4,FIND("ауд.",S$4,FIND($B994,S$4)))-(FIND("ауд.",S$4,FIND($B994,S$4))+4))&amp;")"),"")</f>
        <v/>
      </c>
      <c r="E994" s="14" t="str">
        <f t="shared" si="1036"/>
        <v/>
      </c>
      <c r="F994" s="14" t="str">
        <f t="shared" si="1036"/>
        <v/>
      </c>
      <c r="G994" s="14" t="str">
        <f t="shared" si="1036"/>
        <v/>
      </c>
      <c r="H994" s="14" t="str">
        <f t="shared" si="1036"/>
        <v/>
      </c>
      <c r="I994" s="14" t="str">
        <f t="shared" si="1036"/>
        <v/>
      </c>
      <c r="J994" s="14" t="str">
        <f t="shared" si="1036"/>
        <v/>
      </c>
      <c r="K994" s="14" t="str">
        <f t="shared" si="1036"/>
        <v/>
      </c>
      <c r="L994" s="14"/>
      <c r="O994" s="16"/>
      <c r="P994" s="16"/>
      <c r="R994" s="30"/>
      <c r="S994" s="30"/>
      <c r="T994" s="30"/>
      <c r="U994" s="30"/>
      <c r="V994" s="30"/>
      <c r="W994" s="30"/>
      <c r="X994" s="30"/>
      <c r="Y994" s="30"/>
      <c r="Z994" s="30"/>
      <c r="AA994" s="30"/>
      <c r="AB994" s="30"/>
      <c r="AD994" s="31" t="str">
        <f t="shared" si="1033"/>
        <v/>
      </c>
      <c r="AE994" s="31" t="str">
        <f t="shared" si="1033"/>
        <v/>
      </c>
      <c r="AF994" s="31" t="str">
        <f t="shared" si="1033"/>
        <v/>
      </c>
      <c r="AG994" s="31" t="str">
        <f t="shared" si="1033"/>
        <v/>
      </c>
      <c r="AH994" s="31" t="str">
        <f t="shared" si="1033"/>
        <v/>
      </c>
      <c r="AI994" s="31" t="str">
        <f t="shared" si="1033"/>
        <v/>
      </c>
      <c r="AJ994" s="31" t="str">
        <f t="shared" si="1033"/>
        <v/>
      </c>
      <c r="AK994" s="31" t="e">
        <f>IF(#REF!=" ","",IF(#REF!="","",CONCATENATE($C994," ",#REF!," ",MID(#REF!,6,3))))</f>
        <v>#REF!</v>
      </c>
      <c r="AL994" s="31" t="str">
        <f t="shared" si="1034"/>
        <v/>
      </c>
      <c r="AM994" s="31" t="str">
        <f t="shared" si="1034"/>
        <v/>
      </c>
      <c r="AN994" s="32" t="e">
        <f t="shared" si="1031"/>
        <v>#VALUE!</v>
      </c>
      <c r="AO994" s="32" t="str">
        <f t="shared" si="1013"/>
        <v/>
      </c>
      <c r="AP994" s="32" t="str">
        <f t="shared" si="1013"/>
        <v/>
      </c>
      <c r="AQ994" s="32" t="str">
        <f t="shared" si="1013"/>
        <v/>
      </c>
      <c r="AR994" s="32" t="str">
        <f t="shared" si="1013"/>
        <v/>
      </c>
      <c r="AS994" s="32" t="str">
        <f t="shared" si="1013"/>
        <v/>
      </c>
      <c r="AT994" s="32" t="str">
        <f t="shared" si="1010"/>
        <v/>
      </c>
      <c r="AU994" s="32" t="str">
        <f t="shared" si="1010"/>
        <v/>
      </c>
      <c r="AV994" s="32" t="e">
        <f t="shared" si="1010"/>
        <v>#REF!</v>
      </c>
      <c r="AW994" s="32" t="str">
        <f t="shared" si="1010"/>
        <v/>
      </c>
      <c r="AX994" s="32" t="str">
        <f t="shared" si="1010"/>
        <v/>
      </c>
      <c r="AZ994" s="17" t="str">
        <f t="shared" si="1014"/>
        <v/>
      </c>
      <c r="BA994" s="17" t="str">
        <f t="shared" si="1014"/>
        <v/>
      </c>
      <c r="BB994" s="17" t="str">
        <f t="shared" si="1014"/>
        <v/>
      </c>
      <c r="BC994" s="17" t="str">
        <f t="shared" si="1014"/>
        <v/>
      </c>
      <c r="BD994" s="17" t="str">
        <f t="shared" si="1014"/>
        <v/>
      </c>
      <c r="BE994" s="17" t="str">
        <f t="shared" si="1011"/>
        <v/>
      </c>
      <c r="BF994" s="17" t="str">
        <f t="shared" si="1011"/>
        <v/>
      </c>
      <c r="BG994" s="17" t="e">
        <f t="shared" si="1011"/>
        <v>#REF!</v>
      </c>
      <c r="BH994" s="17" t="str">
        <f t="shared" si="1011"/>
        <v/>
      </c>
      <c r="BI994" s="17" t="str">
        <f t="shared" si="1011"/>
        <v/>
      </c>
    </row>
    <row r="995" spans="1:61" s="13" customFormat="1" ht="23.25" customHeight="1" x14ac:dyDescent="0.2">
      <c r="A995" s="1">
        <f ca="1">IF(COUNTIF($D995:$L995," ")=10,"",IF(VLOOKUP(MAX($A$1:A994),$A$1:C994,3,FALSE)=0,"",MAX($A$1:A994)+1))</f>
        <v>980</v>
      </c>
      <c r="B995" s="13" t="str">
        <f>$B991</f>
        <v/>
      </c>
      <c r="C995" s="2" t="str">
        <f>IF($B995="","",$R$5)</f>
        <v/>
      </c>
      <c r="D995" s="23" t="str">
        <f t="shared" ref="D995:K995" si="1037">IF($B995&gt;"",IF(ISERROR(SEARCH($B995,S$5))," ",MID(S$5,FIND("%курс ",S$5,FIND($B995,S$5))+6,3)&amp;"
("&amp;MID(S$5,FIND("ауд.",S$5,FIND($B995,S$5))+4,FIND("№",S$5,FIND("ауд.",S$5,FIND($B995,S$5)))-(FIND("ауд.",S$5,FIND($B995,S$5))+4))&amp;")"),"")</f>
        <v/>
      </c>
      <c r="E995" s="23" t="str">
        <f t="shared" si="1037"/>
        <v/>
      </c>
      <c r="F995" s="23" t="str">
        <f t="shared" si="1037"/>
        <v/>
      </c>
      <c r="G995" s="23" t="str">
        <f t="shared" si="1037"/>
        <v/>
      </c>
      <c r="H995" s="23" t="str">
        <f t="shared" si="1037"/>
        <v/>
      </c>
      <c r="I995" s="23" t="str">
        <f t="shared" si="1037"/>
        <v/>
      </c>
      <c r="J995" s="23" t="str">
        <f t="shared" si="1037"/>
        <v/>
      </c>
      <c r="K995" s="23" t="str">
        <f t="shared" si="1037"/>
        <v/>
      </c>
      <c r="L995" s="23"/>
      <c r="O995" s="16"/>
      <c r="P995" s="16"/>
      <c r="R995" s="30"/>
      <c r="S995" s="30"/>
      <c r="T995" s="30"/>
      <c r="U995" s="30"/>
      <c r="V995" s="30"/>
      <c r="W995" s="30"/>
      <c r="X995" s="30"/>
      <c r="Y995" s="30"/>
      <c r="Z995" s="30"/>
      <c r="AA995" s="30"/>
      <c r="AB995" s="30"/>
      <c r="AD995" s="31" t="str">
        <f t="shared" si="1033"/>
        <v/>
      </c>
      <c r="AE995" s="31" t="str">
        <f t="shared" si="1033"/>
        <v/>
      </c>
      <c r="AF995" s="31" t="str">
        <f t="shared" si="1033"/>
        <v/>
      </c>
      <c r="AG995" s="31" t="str">
        <f t="shared" si="1033"/>
        <v/>
      </c>
      <c r="AH995" s="31" t="str">
        <f t="shared" si="1033"/>
        <v/>
      </c>
      <c r="AI995" s="31" t="str">
        <f t="shared" si="1033"/>
        <v/>
      </c>
      <c r="AJ995" s="31" t="str">
        <f t="shared" si="1033"/>
        <v/>
      </c>
      <c r="AK995" s="31" t="e">
        <f>IF(#REF!=" ","",IF(#REF!="","",CONCATENATE($C995," ",#REF!," ",MID(#REF!,6,3))))</f>
        <v>#REF!</v>
      </c>
      <c r="AL995" s="31" t="str">
        <f t="shared" si="1034"/>
        <v/>
      </c>
      <c r="AM995" s="31" t="str">
        <f t="shared" si="1034"/>
        <v/>
      </c>
      <c r="AN995" s="32" t="e">
        <f t="shared" si="1031"/>
        <v>#VALUE!</v>
      </c>
      <c r="AO995" s="32" t="str">
        <f t="shared" si="1013"/>
        <v/>
      </c>
      <c r="AP995" s="32" t="str">
        <f t="shared" si="1013"/>
        <v/>
      </c>
      <c r="AQ995" s="32" t="str">
        <f t="shared" si="1013"/>
        <v/>
      </c>
      <c r="AR995" s="32" t="str">
        <f t="shared" si="1013"/>
        <v/>
      </c>
      <c r="AS995" s="32" t="str">
        <f t="shared" si="1013"/>
        <v/>
      </c>
      <c r="AT995" s="32" t="str">
        <f t="shared" si="1010"/>
        <v/>
      </c>
      <c r="AU995" s="32" t="str">
        <f t="shared" si="1010"/>
        <v/>
      </c>
      <c r="AV995" s="32" t="e">
        <f t="shared" si="1010"/>
        <v>#REF!</v>
      </c>
      <c r="AW995" s="32" t="str">
        <f t="shared" si="1010"/>
        <v/>
      </c>
      <c r="AX995" s="32" t="str">
        <f t="shared" si="1010"/>
        <v/>
      </c>
      <c r="AZ995" s="17" t="str">
        <f t="shared" si="1014"/>
        <v/>
      </c>
      <c r="BA995" s="17" t="str">
        <f t="shared" si="1014"/>
        <v/>
      </c>
      <c r="BB995" s="17" t="str">
        <f t="shared" si="1014"/>
        <v/>
      </c>
      <c r="BC995" s="17" t="str">
        <f t="shared" si="1014"/>
        <v/>
      </c>
      <c r="BD995" s="17" t="str">
        <f t="shared" si="1014"/>
        <v/>
      </c>
      <c r="BE995" s="17" t="str">
        <f t="shared" si="1011"/>
        <v/>
      </c>
      <c r="BF995" s="17" t="str">
        <f t="shared" si="1011"/>
        <v/>
      </c>
      <c r="BG995" s="17" t="e">
        <f t="shared" si="1011"/>
        <v>#REF!</v>
      </c>
      <c r="BH995" s="17" t="str">
        <f t="shared" si="1011"/>
        <v/>
      </c>
      <c r="BI995" s="17" t="str">
        <f t="shared" si="1011"/>
        <v/>
      </c>
    </row>
    <row r="996" spans="1:61" s="13" customFormat="1" ht="23.25" customHeight="1" x14ac:dyDescent="0.2">
      <c r="A996" s="1">
        <f ca="1">IF(COUNTIF($D996:$L996," ")=10,"",IF(VLOOKUP(MAX($A$1:A995),$A$1:C995,3,FALSE)=0,"",MAX($A$1:A995)+1))</f>
        <v>981</v>
      </c>
      <c r="B996" s="13" t="str">
        <f>$B991</f>
        <v/>
      </c>
      <c r="C996" s="2" t="str">
        <f>IF($B996="","",$R$6)</f>
        <v/>
      </c>
      <c r="D996" s="23" t="str">
        <f t="shared" ref="D996:K996" si="1038">IF($B996&gt;"",IF(ISERROR(SEARCH($B996,S$6))," ",MID(S$6,FIND("%курс ",S$6,FIND($B996,S$6))+6,3)&amp;"
("&amp;MID(S$6,FIND("ауд.",S$6,FIND($B996,S$6))+4,FIND("№",S$6,FIND("ауд.",S$6,FIND($B996,S$6)))-(FIND("ауд.",S$6,FIND($B996,S$6))+4))&amp;")"),"")</f>
        <v/>
      </c>
      <c r="E996" s="23" t="str">
        <f t="shared" si="1038"/>
        <v/>
      </c>
      <c r="F996" s="23" t="str">
        <f t="shared" si="1038"/>
        <v/>
      </c>
      <c r="G996" s="23" t="str">
        <f t="shared" si="1038"/>
        <v/>
      </c>
      <c r="H996" s="23" t="str">
        <f t="shared" si="1038"/>
        <v/>
      </c>
      <c r="I996" s="23" t="str">
        <f t="shared" si="1038"/>
        <v/>
      </c>
      <c r="J996" s="23" t="str">
        <f t="shared" si="1038"/>
        <v/>
      </c>
      <c r="K996" s="23" t="str">
        <f t="shared" si="1038"/>
        <v/>
      </c>
      <c r="L996" s="23"/>
      <c r="O996" s="16"/>
      <c r="P996" s="16"/>
      <c r="R996" s="30"/>
      <c r="S996" s="30"/>
      <c r="T996" s="30"/>
      <c r="U996" s="30"/>
      <c r="V996" s="30"/>
      <c r="W996" s="30"/>
      <c r="X996" s="30"/>
      <c r="Y996" s="30"/>
      <c r="Z996" s="30"/>
      <c r="AA996" s="30"/>
      <c r="AB996" s="30"/>
      <c r="AD996" s="31" t="str">
        <f t="shared" si="1033"/>
        <v/>
      </c>
      <c r="AE996" s="31" t="str">
        <f t="shared" si="1033"/>
        <v/>
      </c>
      <c r="AF996" s="31" t="str">
        <f t="shared" si="1033"/>
        <v/>
      </c>
      <c r="AG996" s="31" t="str">
        <f t="shared" si="1033"/>
        <v/>
      </c>
      <c r="AH996" s="31" t="str">
        <f t="shared" si="1033"/>
        <v/>
      </c>
      <c r="AI996" s="31" t="str">
        <f t="shared" si="1033"/>
        <v/>
      </c>
      <c r="AJ996" s="31" t="str">
        <f t="shared" si="1033"/>
        <v/>
      </c>
      <c r="AK996" s="31" t="e">
        <f>IF(#REF!=" ","",IF(#REF!="","",CONCATENATE($C996," ",#REF!," ",MID(#REF!,6,3))))</f>
        <v>#REF!</v>
      </c>
      <c r="AL996" s="31" t="str">
        <f t="shared" si="1034"/>
        <v/>
      </c>
      <c r="AM996" s="31" t="str">
        <f t="shared" si="1034"/>
        <v/>
      </c>
      <c r="AN996" s="32" t="e">
        <f t="shared" si="1031"/>
        <v>#VALUE!</v>
      </c>
      <c r="AO996" s="32" t="str">
        <f t="shared" si="1013"/>
        <v/>
      </c>
      <c r="AP996" s="32" t="str">
        <f t="shared" si="1013"/>
        <v/>
      </c>
      <c r="AQ996" s="32" t="str">
        <f t="shared" si="1013"/>
        <v/>
      </c>
      <c r="AR996" s="32" t="str">
        <f t="shared" si="1013"/>
        <v/>
      </c>
      <c r="AS996" s="32" t="str">
        <f t="shared" si="1013"/>
        <v/>
      </c>
      <c r="AT996" s="32" t="str">
        <f t="shared" si="1010"/>
        <v/>
      </c>
      <c r="AU996" s="32" t="str">
        <f t="shared" si="1010"/>
        <v/>
      </c>
      <c r="AV996" s="32" t="e">
        <f t="shared" si="1010"/>
        <v>#REF!</v>
      </c>
      <c r="AW996" s="32" t="str">
        <f t="shared" si="1010"/>
        <v/>
      </c>
      <c r="AX996" s="32" t="str">
        <f t="shared" si="1010"/>
        <v/>
      </c>
      <c r="AZ996" s="17" t="str">
        <f t="shared" si="1014"/>
        <v/>
      </c>
      <c r="BA996" s="17" t="str">
        <f t="shared" si="1014"/>
        <v/>
      </c>
      <c r="BB996" s="17" t="str">
        <f t="shared" si="1014"/>
        <v/>
      </c>
      <c r="BC996" s="17" t="str">
        <f t="shared" si="1014"/>
        <v/>
      </c>
      <c r="BD996" s="17" t="str">
        <f t="shared" si="1014"/>
        <v/>
      </c>
      <c r="BE996" s="17" t="str">
        <f t="shared" si="1011"/>
        <v/>
      </c>
      <c r="BF996" s="17" t="str">
        <f t="shared" si="1011"/>
        <v/>
      </c>
      <c r="BG996" s="17" t="e">
        <f t="shared" si="1011"/>
        <v>#REF!</v>
      </c>
      <c r="BH996" s="17" t="str">
        <f t="shared" si="1011"/>
        <v/>
      </c>
      <c r="BI996" s="17" t="str">
        <f t="shared" si="1011"/>
        <v/>
      </c>
    </row>
    <row r="997" spans="1:61" s="13" customFormat="1" ht="23.25" customHeight="1" x14ac:dyDescent="0.2">
      <c r="A997" s="1">
        <f ca="1">IF(COUNTIF($D997:$L997," ")=10,"",IF(VLOOKUP(MAX($A$1:A996),$A$1:C996,3,FALSE)=0,"",MAX($A$1:A996)+1))</f>
        <v>982</v>
      </c>
      <c r="B997" s="13" t="str">
        <f>$B991</f>
        <v/>
      </c>
      <c r="C997" s="2" t="str">
        <f>IF($B997="","",$R$7)</f>
        <v/>
      </c>
      <c r="D997" s="23" t="str">
        <f t="shared" ref="D997:K997" si="1039">IF($B997&gt;"",IF(ISERROR(SEARCH($B997,S$7))," ",MID(S$7,FIND("%курс ",S$7,FIND($B997,S$7))+6,3)&amp;"
("&amp;MID(S$7,FIND("ауд.",S$7,FIND($B997,S$7))+4,FIND("№",S$7,FIND("ауд.",S$7,FIND($B997,S$7)))-(FIND("ауд.",S$7,FIND($B997,S$7))+4))&amp;")"),"")</f>
        <v/>
      </c>
      <c r="E997" s="23" t="str">
        <f t="shared" si="1039"/>
        <v/>
      </c>
      <c r="F997" s="23" t="str">
        <f t="shared" si="1039"/>
        <v/>
      </c>
      <c r="G997" s="23" t="str">
        <f t="shared" si="1039"/>
        <v/>
      </c>
      <c r="H997" s="23" t="str">
        <f t="shared" si="1039"/>
        <v/>
      </c>
      <c r="I997" s="23" t="str">
        <f t="shared" si="1039"/>
        <v/>
      </c>
      <c r="J997" s="23" t="str">
        <f t="shared" si="1039"/>
        <v/>
      </c>
      <c r="K997" s="23" t="str">
        <f t="shared" si="1039"/>
        <v/>
      </c>
      <c r="L997" s="23"/>
      <c r="O997" s="16"/>
      <c r="P997" s="16"/>
      <c r="R997" s="30"/>
      <c r="S997" s="30"/>
      <c r="T997" s="30"/>
      <c r="U997" s="30"/>
      <c r="V997" s="30"/>
      <c r="W997" s="30"/>
      <c r="X997" s="30"/>
      <c r="Y997" s="30"/>
      <c r="Z997" s="30"/>
      <c r="AA997" s="30"/>
      <c r="AB997" s="30"/>
      <c r="AD997" s="31" t="str">
        <f t="shared" si="1033"/>
        <v/>
      </c>
      <c r="AE997" s="31" t="str">
        <f t="shared" si="1033"/>
        <v/>
      </c>
      <c r="AF997" s="31" t="str">
        <f t="shared" si="1033"/>
        <v/>
      </c>
      <c r="AG997" s="31" t="str">
        <f t="shared" si="1033"/>
        <v/>
      </c>
      <c r="AH997" s="31" t="str">
        <f t="shared" si="1033"/>
        <v/>
      </c>
      <c r="AI997" s="31" t="str">
        <f t="shared" si="1033"/>
        <v/>
      </c>
      <c r="AJ997" s="31" t="str">
        <f t="shared" si="1033"/>
        <v/>
      </c>
      <c r="AK997" s="31" t="e">
        <f>IF(#REF!=" ","",IF(#REF!="","",CONCATENATE($C997," ",#REF!," ",MID(#REF!,6,3))))</f>
        <v>#REF!</v>
      </c>
      <c r="AL997" s="31" t="str">
        <f t="shared" si="1034"/>
        <v/>
      </c>
      <c r="AM997" s="31" t="str">
        <f t="shared" si="1034"/>
        <v/>
      </c>
      <c r="AN997" s="32" t="e">
        <f t="shared" si="1031"/>
        <v>#VALUE!</v>
      </c>
      <c r="AO997" s="32" t="str">
        <f t="shared" si="1013"/>
        <v/>
      </c>
      <c r="AP997" s="32" t="str">
        <f t="shared" si="1013"/>
        <v/>
      </c>
      <c r="AQ997" s="32" t="str">
        <f t="shared" si="1013"/>
        <v/>
      </c>
      <c r="AR997" s="32" t="str">
        <f t="shared" si="1013"/>
        <v/>
      </c>
      <c r="AS997" s="32" t="str">
        <f t="shared" si="1013"/>
        <v/>
      </c>
      <c r="AT997" s="32" t="str">
        <f t="shared" si="1010"/>
        <v/>
      </c>
      <c r="AU997" s="32" t="str">
        <f t="shared" si="1010"/>
        <v/>
      </c>
      <c r="AV997" s="32" t="e">
        <f t="shared" si="1010"/>
        <v>#REF!</v>
      </c>
      <c r="AW997" s="32" t="str">
        <f t="shared" si="1010"/>
        <v/>
      </c>
      <c r="AX997" s="32" t="str">
        <f t="shared" si="1010"/>
        <v/>
      </c>
      <c r="AZ997" s="17" t="str">
        <f t="shared" si="1014"/>
        <v/>
      </c>
      <c r="BA997" s="17" t="str">
        <f t="shared" si="1014"/>
        <v/>
      </c>
      <c r="BB997" s="17" t="str">
        <f t="shared" si="1014"/>
        <v/>
      </c>
      <c r="BC997" s="17" t="str">
        <f t="shared" si="1014"/>
        <v/>
      </c>
      <c r="BD997" s="17" t="str">
        <f t="shared" si="1014"/>
        <v/>
      </c>
      <c r="BE997" s="17" t="str">
        <f t="shared" si="1011"/>
        <v/>
      </c>
      <c r="BF997" s="17" t="str">
        <f t="shared" si="1011"/>
        <v/>
      </c>
      <c r="BG997" s="17" t="e">
        <f t="shared" si="1011"/>
        <v>#REF!</v>
      </c>
      <c r="BH997" s="17" t="str">
        <f t="shared" si="1011"/>
        <v/>
      </c>
      <c r="BI997" s="17" t="str">
        <f t="shared" si="1011"/>
        <v/>
      </c>
    </row>
    <row r="998" spans="1:61" s="13" customFormat="1" ht="23.25" customHeight="1" x14ac:dyDescent="0.2">
      <c r="A998" s="1">
        <f ca="1">IF(COUNTIF($D998:$L998," ")=10,"",IF(VLOOKUP(MAX($A$1:A997),$A$1:C997,3,FALSE)=0,"",MAX($A$1:A997)+1))</f>
        <v>983</v>
      </c>
      <c r="B998" s="13" t="str">
        <f>$B991</f>
        <v/>
      </c>
      <c r="C998" s="2" t="str">
        <f>IF($B998="","",$R$8)</f>
        <v/>
      </c>
      <c r="D998" s="23" t="str">
        <f t="shared" ref="D998:K998" si="1040">IF($B998&gt;"",IF(ISERROR(SEARCH($B998,S$8))," ",MID(S$8,FIND("%курс ",S$8,FIND($B998,S$8))+6,3)&amp;"
("&amp;MID(S$8,FIND("ауд.",S$8,FIND($B998,S$8))+4,FIND("№",S$8,FIND("ауд.",S$8,FIND($B998,S$8)))-(FIND("ауд.",S$8,FIND($B998,S$8))+4))&amp;")"),"")</f>
        <v/>
      </c>
      <c r="E998" s="23" t="str">
        <f t="shared" si="1040"/>
        <v/>
      </c>
      <c r="F998" s="23" t="str">
        <f t="shared" si="1040"/>
        <v/>
      </c>
      <c r="G998" s="23" t="str">
        <f t="shared" si="1040"/>
        <v/>
      </c>
      <c r="H998" s="23" t="str">
        <f t="shared" si="1040"/>
        <v/>
      </c>
      <c r="I998" s="23" t="str">
        <f t="shared" si="1040"/>
        <v/>
      </c>
      <c r="J998" s="23" t="str">
        <f t="shared" si="1040"/>
        <v/>
      </c>
      <c r="K998" s="23" t="str">
        <f t="shared" si="1040"/>
        <v/>
      </c>
      <c r="L998" s="23"/>
      <c r="O998" s="16"/>
      <c r="P998" s="16"/>
      <c r="R998" s="30"/>
      <c r="S998" s="30"/>
      <c r="T998" s="30"/>
      <c r="U998" s="30"/>
      <c r="V998" s="30"/>
      <c r="W998" s="30"/>
      <c r="X998" s="30"/>
      <c r="Y998" s="30"/>
      <c r="Z998" s="30"/>
      <c r="AA998" s="30"/>
      <c r="AB998" s="30"/>
      <c r="AD998" s="31" t="str">
        <f t="shared" si="1033"/>
        <v/>
      </c>
      <c r="AE998" s="31" t="str">
        <f t="shared" si="1033"/>
        <v/>
      </c>
      <c r="AF998" s="31" t="str">
        <f t="shared" si="1033"/>
        <v/>
      </c>
      <c r="AG998" s="31" t="str">
        <f t="shared" si="1033"/>
        <v/>
      </c>
      <c r="AH998" s="31" t="str">
        <f t="shared" si="1033"/>
        <v/>
      </c>
      <c r="AI998" s="31" t="str">
        <f t="shared" si="1033"/>
        <v/>
      </c>
      <c r="AJ998" s="31" t="str">
        <f t="shared" si="1033"/>
        <v/>
      </c>
      <c r="AK998" s="31" t="e">
        <f>IF(#REF!=" ","",IF(#REF!="","",CONCATENATE($C998," ",#REF!," ",MID(#REF!,6,3))))</f>
        <v>#REF!</v>
      </c>
      <c r="AL998" s="31" t="str">
        <f t="shared" si="1034"/>
        <v/>
      </c>
      <c r="AM998" s="31" t="str">
        <f t="shared" si="1034"/>
        <v/>
      </c>
      <c r="AN998" s="32" t="e">
        <f t="shared" si="1031"/>
        <v>#VALUE!</v>
      </c>
      <c r="AO998" s="32" t="str">
        <f t="shared" si="1013"/>
        <v/>
      </c>
      <c r="AP998" s="32" t="str">
        <f t="shared" si="1013"/>
        <v/>
      </c>
      <c r="AQ998" s="32" t="str">
        <f t="shared" si="1013"/>
        <v/>
      </c>
      <c r="AR998" s="32" t="str">
        <f t="shared" si="1013"/>
        <v/>
      </c>
      <c r="AS998" s="32" t="str">
        <f t="shared" si="1013"/>
        <v/>
      </c>
      <c r="AT998" s="32" t="str">
        <f t="shared" si="1010"/>
        <v/>
      </c>
      <c r="AU998" s="32" t="str">
        <f t="shared" si="1010"/>
        <v/>
      </c>
      <c r="AV998" s="32" t="e">
        <f t="shared" si="1010"/>
        <v>#REF!</v>
      </c>
      <c r="AW998" s="32" t="str">
        <f t="shared" si="1010"/>
        <v/>
      </c>
      <c r="AX998" s="32" t="str">
        <f t="shared" si="1010"/>
        <v/>
      </c>
      <c r="AZ998" s="17" t="str">
        <f t="shared" si="1014"/>
        <v/>
      </c>
      <c r="BA998" s="17" t="str">
        <f t="shared" si="1014"/>
        <v/>
      </c>
      <c r="BB998" s="17" t="str">
        <f t="shared" si="1014"/>
        <v/>
      </c>
      <c r="BC998" s="17" t="str">
        <f t="shared" si="1014"/>
        <v/>
      </c>
      <c r="BD998" s="17" t="str">
        <f t="shared" si="1014"/>
        <v/>
      </c>
      <c r="BE998" s="17" t="str">
        <f t="shared" si="1011"/>
        <v/>
      </c>
      <c r="BF998" s="17" t="str">
        <f t="shared" si="1011"/>
        <v/>
      </c>
      <c r="BG998" s="17" t="e">
        <f t="shared" si="1011"/>
        <v>#REF!</v>
      </c>
      <c r="BH998" s="17" t="str">
        <f t="shared" si="1011"/>
        <v/>
      </c>
      <c r="BI998" s="17" t="str">
        <f t="shared" si="1011"/>
        <v/>
      </c>
    </row>
    <row r="999" spans="1:61" s="13" customFormat="1" ht="23.25" customHeight="1" x14ac:dyDescent="0.2">
      <c r="C999" s="2" t="str">
        <f>IF($B999="","",$R$2)</f>
        <v/>
      </c>
      <c r="D999" s="14" t="str">
        <f t="shared" ref="D999:K999" si="1041">IF($B999&gt;"",IF(ISERROR(SEARCH($B999,S$2))," ",MID(S$2,FIND("%курс ",S$2,FIND($B999,S$2))+6,3)&amp;"
("&amp;MID(S$2,FIND("ауд.",S$2,FIND($B999,S$2))+4,FIND("№",S$2,FIND("ауд.",S$2,FIND($B999,S$2)))-(FIND("ауд.",S$2,FIND($B999,S$2))+4))&amp;")"),"")</f>
        <v/>
      </c>
      <c r="E999" s="14" t="str">
        <f t="shared" si="1041"/>
        <v/>
      </c>
      <c r="F999" s="14" t="str">
        <f t="shared" si="1041"/>
        <v/>
      </c>
      <c r="G999" s="14" t="str">
        <f t="shared" si="1041"/>
        <v/>
      </c>
      <c r="H999" s="14" t="str">
        <f t="shared" si="1041"/>
        <v/>
      </c>
      <c r="I999" s="14" t="str">
        <f t="shared" si="1041"/>
        <v/>
      </c>
      <c r="J999" s="14" t="str">
        <f t="shared" si="1041"/>
        <v/>
      </c>
      <c r="K999" s="14" t="str">
        <f t="shared" si="1041"/>
        <v/>
      </c>
      <c r="L999" s="14"/>
      <c r="O999" s="16"/>
      <c r="P999" s="16"/>
      <c r="R999" s="30"/>
      <c r="S999" s="30"/>
      <c r="T999" s="30"/>
      <c r="U999" s="30"/>
      <c r="V999" s="30"/>
      <c r="W999" s="30"/>
      <c r="X999" s="30"/>
      <c r="Y999" s="30"/>
      <c r="Z999" s="30"/>
      <c r="AA999" s="30"/>
      <c r="AB999" s="30"/>
      <c r="AD999" s="37"/>
      <c r="AE999" s="37"/>
      <c r="AF999" s="37"/>
      <c r="AG999" s="37"/>
      <c r="AH999" s="37"/>
      <c r="AI999" s="37"/>
      <c r="AJ999" s="37"/>
      <c r="AK999" s="37"/>
      <c r="AL999" s="37"/>
      <c r="AM999" s="37"/>
      <c r="AN999" s="37"/>
      <c r="AO999" s="32" t="str">
        <f t="shared" si="1013"/>
        <v/>
      </c>
      <c r="AP999" s="32" t="str">
        <f t="shared" si="1013"/>
        <v/>
      </c>
      <c r="AQ999" s="32" t="str">
        <f t="shared" si="1013"/>
        <v/>
      </c>
      <c r="AR999" s="32" t="str">
        <f t="shared" si="1013"/>
        <v/>
      </c>
      <c r="AS999" s="32" t="str">
        <f t="shared" si="1013"/>
        <v/>
      </c>
      <c r="AT999" s="32" t="str">
        <f t="shared" si="1010"/>
        <v/>
      </c>
      <c r="AU999" s="32" t="str">
        <f t="shared" si="1010"/>
        <v/>
      </c>
      <c r="AV999" s="32" t="str">
        <f t="shared" si="1010"/>
        <v/>
      </c>
      <c r="AW999" s="32" t="str">
        <f t="shared" si="1010"/>
        <v/>
      </c>
      <c r="AX999" s="32" t="str">
        <f t="shared" si="1010"/>
        <v/>
      </c>
      <c r="AZ999" s="17" t="str">
        <f t="shared" si="1014"/>
        <v/>
      </c>
      <c r="BA999" s="17" t="str">
        <f t="shared" si="1014"/>
        <v/>
      </c>
      <c r="BB999" s="17" t="str">
        <f t="shared" si="1014"/>
        <v/>
      </c>
      <c r="BC999" s="17" t="str">
        <f t="shared" si="1014"/>
        <v/>
      </c>
      <c r="BD999" s="17" t="str">
        <f t="shared" si="1014"/>
        <v/>
      </c>
      <c r="BE999" s="17" t="str">
        <f t="shared" si="1011"/>
        <v/>
      </c>
      <c r="BF999" s="17" t="str">
        <f t="shared" si="1011"/>
        <v/>
      </c>
      <c r="BG999" s="17" t="str">
        <f t="shared" si="1011"/>
        <v/>
      </c>
      <c r="BH999" s="17" t="str">
        <f t="shared" si="1011"/>
        <v/>
      </c>
      <c r="BI999" s="17" t="str">
        <f t="shared" si="1011"/>
        <v/>
      </c>
    </row>
    <row r="1000" spans="1:61" s="13" customFormat="1" ht="23.25" customHeight="1" x14ac:dyDescent="0.2">
      <c r="A1000" s="1">
        <f ca="1">IF(COUNTIF($D1001:$L1007," ")=70,"",MAX($A$1:A999)+1)</f>
        <v>984</v>
      </c>
      <c r="B1000" s="2" t="str">
        <f>IF($C1000="","",$C1000)</f>
        <v/>
      </c>
      <c r="C1000" s="3" t="str">
        <f>IF(ISERROR(VLOOKUP((ROW()-1)/9+1,'[1]Преподавательский состав'!$A$2:$B$181,2,FALSE)),"",VLOOKUP((ROW()-1)/9+1,'[1]Преподавательский состав'!$A$2:$B$181,2,FALSE))</f>
        <v/>
      </c>
      <c r="D1000" s="3" t="str">
        <f>IF($C1000="","",T(" 8.00"))</f>
        <v/>
      </c>
      <c r="E1000" s="3" t="str">
        <f>IF($C1000="","",T(" 9.40"))</f>
        <v/>
      </c>
      <c r="F1000" s="3" t="str">
        <f>IF($C1000="","",T("11.20"))</f>
        <v/>
      </c>
      <c r="G1000" s="3" t="str">
        <f>IF($C1000="","",T("13.00"))</f>
        <v/>
      </c>
      <c r="H1000" s="3" t="str">
        <f>IF($C1000="","",T("13.30"))</f>
        <v/>
      </c>
      <c r="I1000" s="3" t="str">
        <f>IF($C1000="","",T("15.10"))</f>
        <v/>
      </c>
      <c r="J1000" s="3" t="str">
        <f>IF($C1000="","",T("16.50"))</f>
        <v/>
      </c>
      <c r="K1000" s="3" t="str">
        <f>IF($C1000="","",T("16.50"))</f>
        <v/>
      </c>
      <c r="L1000" s="3"/>
      <c r="O1000" s="16"/>
      <c r="P1000" s="16"/>
      <c r="R1000" s="30"/>
      <c r="S1000" s="30"/>
      <c r="T1000" s="30"/>
      <c r="U1000" s="30"/>
      <c r="V1000" s="30"/>
      <c r="W1000" s="30"/>
      <c r="X1000" s="30"/>
      <c r="Y1000" s="30"/>
      <c r="Z1000" s="30"/>
      <c r="AA1000" s="30"/>
      <c r="AB1000" s="30"/>
      <c r="AD1000" s="32"/>
      <c r="AE1000" s="32"/>
      <c r="AF1000" s="32"/>
      <c r="AG1000" s="32"/>
      <c r="AH1000" s="32"/>
      <c r="AI1000" s="32"/>
      <c r="AJ1000" s="32"/>
      <c r="AK1000" s="32"/>
      <c r="AL1000" s="32"/>
      <c r="AM1000" s="32"/>
      <c r="AN1000" s="32" t="str">
        <f t="shared" ref="AN1000:AN1007" si="1042">IF(COUNTBLANK(AD1000:AM1000)=10,"",MID($B1000,1,FIND(" ",$B1000)-1))</f>
        <v/>
      </c>
      <c r="AO1000" s="32" t="str">
        <f t="shared" si="1013"/>
        <v/>
      </c>
      <c r="AP1000" s="32" t="str">
        <f t="shared" si="1013"/>
        <v/>
      </c>
      <c r="AQ1000" s="32" t="str">
        <f t="shared" si="1013"/>
        <v/>
      </c>
      <c r="AR1000" s="32" t="str">
        <f t="shared" si="1013"/>
        <v/>
      </c>
      <c r="AS1000" s="32" t="str">
        <f t="shared" si="1013"/>
        <v/>
      </c>
      <c r="AT1000" s="32" t="str">
        <f t="shared" si="1010"/>
        <v/>
      </c>
      <c r="AU1000" s="32" t="str">
        <f t="shared" si="1010"/>
        <v/>
      </c>
      <c r="AV1000" s="32" t="str">
        <f t="shared" si="1010"/>
        <v/>
      </c>
      <c r="AW1000" s="32" t="str">
        <f t="shared" si="1010"/>
        <v/>
      </c>
      <c r="AX1000" s="32" t="str">
        <f t="shared" si="1010"/>
        <v/>
      </c>
      <c r="AZ1000" s="17" t="str">
        <f t="shared" si="1014"/>
        <v/>
      </c>
      <c r="BA1000" s="17" t="str">
        <f t="shared" si="1014"/>
        <v/>
      </c>
      <c r="BB1000" s="17" t="str">
        <f t="shared" si="1014"/>
        <v/>
      </c>
      <c r="BC1000" s="17" t="str">
        <f t="shared" si="1014"/>
        <v/>
      </c>
      <c r="BD1000" s="17" t="str">
        <f t="shared" si="1014"/>
        <v/>
      </c>
      <c r="BE1000" s="17" t="str">
        <f t="shared" si="1011"/>
        <v/>
      </c>
      <c r="BF1000" s="17" t="str">
        <f t="shared" si="1011"/>
        <v/>
      </c>
      <c r="BG1000" s="17" t="str">
        <f t="shared" si="1011"/>
        <v/>
      </c>
      <c r="BH1000" s="17" t="str">
        <f t="shared" si="1011"/>
        <v/>
      </c>
      <c r="BI1000" s="17" t="str">
        <f t="shared" si="1011"/>
        <v/>
      </c>
    </row>
    <row r="1001" spans="1:61" s="13" customFormat="1" ht="23.25" customHeight="1" x14ac:dyDescent="0.2">
      <c r="A1001" s="1">
        <f ca="1">IF(COUNTIF($D1001:$L1001," ")=10,"",IF(VLOOKUP(MAX($A$1:A1000),$A$1:C1000,3,FALSE)=0,"",MAX($A$1:A1000)+1))</f>
        <v>985</v>
      </c>
      <c r="B1001" s="13" t="str">
        <f>$B1000</f>
        <v/>
      </c>
      <c r="C1001" s="2" t="str">
        <f>IF($B1001="","",$R$2)</f>
        <v/>
      </c>
      <c r="D1001" s="14" t="str">
        <f t="shared" ref="D1001:K1001" si="1043">IF($B1001&gt;"",IF(ISERROR(SEARCH($B1001,S$2))," ",MID(S$2,FIND("%курс ",S$2,FIND($B1001,S$2))+6,3)&amp;"
("&amp;MID(S$2,FIND("ауд.",S$2,FIND($B1001,S$2))+4,FIND("№",S$2,FIND("ауд.",S$2,FIND($B1001,S$2)))-(FIND("ауд.",S$2,FIND($B1001,S$2))+4))&amp;")"),"")</f>
        <v/>
      </c>
      <c r="E1001" s="14" t="str">
        <f t="shared" si="1043"/>
        <v/>
      </c>
      <c r="F1001" s="14" t="str">
        <f t="shared" si="1043"/>
        <v/>
      </c>
      <c r="G1001" s="14" t="str">
        <f t="shared" si="1043"/>
        <v/>
      </c>
      <c r="H1001" s="14" t="str">
        <f t="shared" si="1043"/>
        <v/>
      </c>
      <c r="I1001" s="14" t="str">
        <f t="shared" si="1043"/>
        <v/>
      </c>
      <c r="J1001" s="14" t="str">
        <f t="shared" si="1043"/>
        <v/>
      </c>
      <c r="K1001" s="14" t="str">
        <f t="shared" si="1043"/>
        <v/>
      </c>
      <c r="L1001" s="14"/>
      <c r="O1001" s="16"/>
      <c r="P1001" s="16"/>
      <c r="R1001" s="30"/>
      <c r="S1001" s="30"/>
      <c r="T1001" s="30"/>
      <c r="U1001" s="30"/>
      <c r="V1001" s="30"/>
      <c r="W1001" s="30"/>
      <c r="X1001" s="30"/>
      <c r="Y1001" s="30"/>
      <c r="Z1001" s="30"/>
      <c r="AA1001" s="30"/>
      <c r="AB1001" s="30"/>
      <c r="AD1001" s="31" t="str">
        <f t="shared" ref="AD1001:AJ1007" si="1044">IF(D1001=" ","",IF(D1001="","",CONCATENATE($C1001," ",D$1," ",MID(D1001,6,3))))</f>
        <v/>
      </c>
      <c r="AE1001" s="31" t="str">
        <f t="shared" si="1044"/>
        <v/>
      </c>
      <c r="AF1001" s="31" t="str">
        <f t="shared" si="1044"/>
        <v/>
      </c>
      <c r="AG1001" s="31" t="str">
        <f t="shared" si="1044"/>
        <v/>
      </c>
      <c r="AH1001" s="31" t="str">
        <f t="shared" si="1044"/>
        <v/>
      </c>
      <c r="AI1001" s="31" t="str">
        <f t="shared" si="1044"/>
        <v/>
      </c>
      <c r="AJ1001" s="31" t="str">
        <f t="shared" si="1044"/>
        <v/>
      </c>
      <c r="AK1001" s="31" t="e">
        <f>IF(#REF!=" ","",IF(#REF!="","",CONCATENATE($C1001," ",#REF!," ",MID(#REF!,6,3))))</f>
        <v>#REF!</v>
      </c>
      <c r="AL1001" s="31" t="str">
        <f t="shared" ref="AL1001:AM1007" si="1045">IF(K1001=" ","",IF(K1001="","",CONCATENATE($C1001," ",K$1," ",MID(K1001,6,3))))</f>
        <v/>
      </c>
      <c r="AM1001" s="31" t="str">
        <f t="shared" si="1045"/>
        <v/>
      </c>
      <c r="AN1001" s="32" t="e">
        <f t="shared" si="1042"/>
        <v>#VALUE!</v>
      </c>
      <c r="AO1001" s="32" t="str">
        <f t="shared" si="1013"/>
        <v/>
      </c>
      <c r="AP1001" s="32" t="str">
        <f t="shared" si="1013"/>
        <v/>
      </c>
      <c r="AQ1001" s="32" t="str">
        <f t="shared" si="1013"/>
        <v/>
      </c>
      <c r="AR1001" s="32" t="str">
        <f t="shared" si="1013"/>
        <v/>
      </c>
      <c r="AS1001" s="32" t="str">
        <f t="shared" si="1013"/>
        <v/>
      </c>
      <c r="AT1001" s="32" t="str">
        <f t="shared" si="1010"/>
        <v/>
      </c>
      <c r="AU1001" s="32" t="str">
        <f t="shared" si="1010"/>
        <v/>
      </c>
      <c r="AV1001" s="32" t="e">
        <f t="shared" si="1010"/>
        <v>#REF!</v>
      </c>
      <c r="AW1001" s="32" t="str">
        <f t="shared" si="1010"/>
        <v/>
      </c>
      <c r="AX1001" s="32" t="str">
        <f t="shared" si="1010"/>
        <v/>
      </c>
      <c r="AZ1001" s="17" t="str">
        <f t="shared" si="1014"/>
        <v/>
      </c>
      <c r="BA1001" s="17" t="str">
        <f t="shared" si="1014"/>
        <v/>
      </c>
      <c r="BB1001" s="17" t="str">
        <f t="shared" si="1014"/>
        <v/>
      </c>
      <c r="BC1001" s="17" t="str">
        <f t="shared" si="1014"/>
        <v/>
      </c>
      <c r="BD1001" s="17" t="str">
        <f t="shared" si="1014"/>
        <v/>
      </c>
      <c r="BE1001" s="17" t="str">
        <f t="shared" si="1011"/>
        <v/>
      </c>
      <c r="BF1001" s="17" t="str">
        <f t="shared" si="1011"/>
        <v/>
      </c>
      <c r="BG1001" s="17" t="e">
        <f t="shared" si="1011"/>
        <v>#REF!</v>
      </c>
      <c r="BH1001" s="17" t="str">
        <f t="shared" si="1011"/>
        <v/>
      </c>
      <c r="BI1001" s="17" t="str">
        <f t="shared" si="1011"/>
        <v/>
      </c>
    </row>
    <row r="1002" spans="1:61" s="13" customFormat="1" ht="23.25" customHeight="1" x14ac:dyDescent="0.2">
      <c r="A1002" s="1">
        <f ca="1">IF(COUNTIF($D1002:$L1002," ")=10,"",IF(VLOOKUP(MAX($A$1:A1001),$A$1:C1001,3,FALSE)=0,"",MAX($A$1:A1001)+1))</f>
        <v>986</v>
      </c>
      <c r="B1002" s="13" t="str">
        <f>$B1000</f>
        <v/>
      </c>
      <c r="C1002" s="2" t="str">
        <f>IF($B1002="","",$R$3)</f>
        <v/>
      </c>
      <c r="D1002" s="14" t="str">
        <f t="shared" ref="D1002:K1002" si="1046">IF($B1002&gt;"",IF(ISERROR(SEARCH($B1002,S$3))," ",MID(S$3,FIND("%курс ",S$3,FIND($B1002,S$3))+6,3)&amp;"
("&amp;MID(S$3,FIND("ауд.",S$3,FIND($B1002,S$3))+4,FIND("№",S$3,FIND("ауд.",S$3,FIND($B1002,S$3)))-(FIND("ауд.",S$3,FIND($B1002,S$3))+4))&amp;")"),"")</f>
        <v/>
      </c>
      <c r="E1002" s="14" t="str">
        <f t="shared" si="1046"/>
        <v/>
      </c>
      <c r="F1002" s="14" t="str">
        <f t="shared" si="1046"/>
        <v/>
      </c>
      <c r="G1002" s="14" t="str">
        <f t="shared" si="1046"/>
        <v/>
      </c>
      <c r="H1002" s="14" t="str">
        <f t="shared" si="1046"/>
        <v/>
      </c>
      <c r="I1002" s="14" t="str">
        <f t="shared" si="1046"/>
        <v/>
      </c>
      <c r="J1002" s="14" t="str">
        <f t="shared" si="1046"/>
        <v/>
      </c>
      <c r="K1002" s="14" t="str">
        <f t="shared" si="1046"/>
        <v/>
      </c>
      <c r="L1002" s="14"/>
      <c r="O1002" s="16"/>
      <c r="P1002" s="16"/>
      <c r="R1002" s="30"/>
      <c r="S1002" s="30"/>
      <c r="T1002" s="30"/>
      <c r="U1002" s="30"/>
      <c r="V1002" s="30"/>
      <c r="W1002" s="30"/>
      <c r="X1002" s="30"/>
      <c r="Y1002" s="30"/>
      <c r="Z1002" s="30"/>
      <c r="AA1002" s="30"/>
      <c r="AB1002" s="30"/>
      <c r="AD1002" s="31" t="str">
        <f t="shared" si="1044"/>
        <v/>
      </c>
      <c r="AE1002" s="31" t="str">
        <f t="shared" si="1044"/>
        <v/>
      </c>
      <c r="AF1002" s="31" t="str">
        <f t="shared" si="1044"/>
        <v/>
      </c>
      <c r="AG1002" s="31" t="str">
        <f t="shared" si="1044"/>
        <v/>
      </c>
      <c r="AH1002" s="31" t="str">
        <f t="shared" si="1044"/>
        <v/>
      </c>
      <c r="AI1002" s="31" t="str">
        <f t="shared" si="1044"/>
        <v/>
      </c>
      <c r="AJ1002" s="31" t="str">
        <f t="shared" si="1044"/>
        <v/>
      </c>
      <c r="AK1002" s="31" t="e">
        <f>IF(#REF!=" ","",IF(#REF!="","",CONCATENATE($C1002," ",#REF!," ",MID(#REF!,6,3))))</f>
        <v>#REF!</v>
      </c>
      <c r="AL1002" s="31" t="str">
        <f t="shared" si="1045"/>
        <v/>
      </c>
      <c r="AM1002" s="31" t="str">
        <f t="shared" si="1045"/>
        <v/>
      </c>
      <c r="AN1002" s="32" t="e">
        <f t="shared" si="1042"/>
        <v>#VALUE!</v>
      </c>
      <c r="AO1002" s="32" t="str">
        <f t="shared" si="1013"/>
        <v/>
      </c>
      <c r="AP1002" s="32" t="str">
        <f t="shared" si="1013"/>
        <v/>
      </c>
      <c r="AQ1002" s="32" t="str">
        <f t="shared" si="1013"/>
        <v/>
      </c>
      <c r="AR1002" s="32" t="str">
        <f t="shared" si="1013"/>
        <v/>
      </c>
      <c r="AS1002" s="32" t="str">
        <f t="shared" si="1013"/>
        <v/>
      </c>
      <c r="AT1002" s="32" t="str">
        <f t="shared" si="1010"/>
        <v/>
      </c>
      <c r="AU1002" s="32" t="str">
        <f t="shared" si="1010"/>
        <v/>
      </c>
      <c r="AV1002" s="32" t="e">
        <f t="shared" si="1010"/>
        <v>#REF!</v>
      </c>
      <c r="AW1002" s="32" t="str">
        <f t="shared" si="1010"/>
        <v/>
      </c>
      <c r="AX1002" s="32" t="str">
        <f t="shared" si="1010"/>
        <v/>
      </c>
      <c r="AZ1002" s="17" t="str">
        <f t="shared" si="1014"/>
        <v/>
      </c>
      <c r="BA1002" s="17" t="str">
        <f t="shared" si="1014"/>
        <v/>
      </c>
      <c r="BB1002" s="17" t="str">
        <f t="shared" si="1014"/>
        <v/>
      </c>
      <c r="BC1002" s="17" t="str">
        <f t="shared" si="1014"/>
        <v/>
      </c>
      <c r="BD1002" s="17" t="str">
        <f t="shared" si="1014"/>
        <v/>
      </c>
      <c r="BE1002" s="17" t="str">
        <f t="shared" si="1011"/>
        <v/>
      </c>
      <c r="BF1002" s="17" t="str">
        <f t="shared" si="1011"/>
        <v/>
      </c>
      <c r="BG1002" s="17" t="e">
        <f t="shared" si="1011"/>
        <v>#REF!</v>
      </c>
      <c r="BH1002" s="17" t="str">
        <f t="shared" si="1011"/>
        <v/>
      </c>
      <c r="BI1002" s="17" t="str">
        <f t="shared" si="1011"/>
        <v/>
      </c>
    </row>
    <row r="1003" spans="1:61" s="13" customFormat="1" ht="23.25" customHeight="1" x14ac:dyDescent="0.2">
      <c r="A1003" s="1">
        <f ca="1">IF(COUNTIF($D1003:$L1003," ")=10,"",IF(VLOOKUP(MAX($A$1:A1002),$A$1:C1002,3,FALSE)=0,"",MAX($A$1:A1002)+1))</f>
        <v>987</v>
      </c>
      <c r="B1003" s="13" t="str">
        <f>$B1000</f>
        <v/>
      </c>
      <c r="C1003" s="2" t="str">
        <f>IF($B1003="","",$R$4)</f>
        <v/>
      </c>
      <c r="D1003" s="14" t="str">
        <f t="shared" ref="D1003:K1003" si="1047">IF($B1003&gt;"",IF(ISERROR(SEARCH($B1003,S$4))," ",MID(S$4,FIND("%курс ",S$4,FIND($B1003,S$4))+6,3)&amp;"
("&amp;MID(S$4,FIND("ауд.",S$4,FIND($B1003,S$4))+4,FIND("№",S$4,FIND("ауд.",S$4,FIND($B1003,S$4)))-(FIND("ауд.",S$4,FIND($B1003,S$4))+4))&amp;")"),"")</f>
        <v/>
      </c>
      <c r="E1003" s="14" t="str">
        <f t="shared" si="1047"/>
        <v/>
      </c>
      <c r="F1003" s="14" t="str">
        <f t="shared" si="1047"/>
        <v/>
      </c>
      <c r="G1003" s="14" t="str">
        <f t="shared" si="1047"/>
        <v/>
      </c>
      <c r="H1003" s="14" t="str">
        <f t="shared" si="1047"/>
        <v/>
      </c>
      <c r="I1003" s="14" t="str">
        <f t="shared" si="1047"/>
        <v/>
      </c>
      <c r="J1003" s="14" t="str">
        <f t="shared" si="1047"/>
        <v/>
      </c>
      <c r="K1003" s="14" t="str">
        <f t="shared" si="1047"/>
        <v/>
      </c>
      <c r="L1003" s="14"/>
      <c r="O1003" s="16"/>
      <c r="P1003" s="16"/>
      <c r="R1003" s="30"/>
      <c r="S1003" s="30"/>
      <c r="T1003" s="30"/>
      <c r="U1003" s="30"/>
      <c r="V1003" s="30"/>
      <c r="W1003" s="30"/>
      <c r="X1003" s="30"/>
      <c r="Y1003" s="30"/>
      <c r="Z1003" s="30"/>
      <c r="AA1003" s="30"/>
      <c r="AB1003" s="30"/>
      <c r="AD1003" s="31" t="str">
        <f t="shared" si="1044"/>
        <v/>
      </c>
      <c r="AE1003" s="31" t="str">
        <f t="shared" si="1044"/>
        <v/>
      </c>
      <c r="AF1003" s="31" t="str">
        <f t="shared" si="1044"/>
        <v/>
      </c>
      <c r="AG1003" s="31" t="str">
        <f t="shared" si="1044"/>
        <v/>
      </c>
      <c r="AH1003" s="31" t="str">
        <f t="shared" si="1044"/>
        <v/>
      </c>
      <c r="AI1003" s="31" t="str">
        <f t="shared" si="1044"/>
        <v/>
      </c>
      <c r="AJ1003" s="31" t="str">
        <f t="shared" si="1044"/>
        <v/>
      </c>
      <c r="AK1003" s="31" t="e">
        <f>IF(#REF!=" ","",IF(#REF!="","",CONCATENATE($C1003," ",#REF!," ",MID(#REF!,6,3))))</f>
        <v>#REF!</v>
      </c>
      <c r="AL1003" s="31" t="str">
        <f t="shared" si="1045"/>
        <v/>
      </c>
      <c r="AM1003" s="31" t="str">
        <f t="shared" si="1045"/>
        <v/>
      </c>
      <c r="AN1003" s="32" t="e">
        <f t="shared" si="1042"/>
        <v>#VALUE!</v>
      </c>
      <c r="AO1003" s="32" t="str">
        <f t="shared" si="1013"/>
        <v/>
      </c>
      <c r="AP1003" s="32" t="str">
        <f t="shared" si="1013"/>
        <v/>
      </c>
      <c r="AQ1003" s="32" t="str">
        <f t="shared" si="1013"/>
        <v/>
      </c>
      <c r="AR1003" s="32" t="str">
        <f t="shared" si="1013"/>
        <v/>
      </c>
      <c r="AS1003" s="32" t="str">
        <f t="shared" si="1013"/>
        <v/>
      </c>
      <c r="AT1003" s="32" t="str">
        <f t="shared" si="1010"/>
        <v/>
      </c>
      <c r="AU1003" s="32" t="str">
        <f t="shared" si="1010"/>
        <v/>
      </c>
      <c r="AV1003" s="32" t="e">
        <f t="shared" si="1010"/>
        <v>#REF!</v>
      </c>
      <c r="AW1003" s="32" t="str">
        <f t="shared" si="1010"/>
        <v/>
      </c>
      <c r="AX1003" s="32" t="str">
        <f t="shared" si="1010"/>
        <v/>
      </c>
      <c r="AZ1003" s="17" t="str">
        <f t="shared" si="1014"/>
        <v/>
      </c>
      <c r="BA1003" s="17" t="str">
        <f t="shared" si="1014"/>
        <v/>
      </c>
      <c r="BB1003" s="17" t="str">
        <f t="shared" si="1014"/>
        <v/>
      </c>
      <c r="BC1003" s="17" t="str">
        <f t="shared" si="1014"/>
        <v/>
      </c>
      <c r="BD1003" s="17" t="str">
        <f t="shared" si="1014"/>
        <v/>
      </c>
      <c r="BE1003" s="17" t="str">
        <f t="shared" si="1011"/>
        <v/>
      </c>
      <c r="BF1003" s="17" t="str">
        <f t="shared" si="1011"/>
        <v/>
      </c>
      <c r="BG1003" s="17" t="e">
        <f t="shared" si="1011"/>
        <v>#REF!</v>
      </c>
      <c r="BH1003" s="17" t="str">
        <f t="shared" si="1011"/>
        <v/>
      </c>
      <c r="BI1003" s="17" t="str">
        <f t="shared" si="1011"/>
        <v/>
      </c>
    </row>
    <row r="1004" spans="1:61" s="13" customFormat="1" ht="23.25" customHeight="1" x14ac:dyDescent="0.2">
      <c r="A1004" s="1">
        <f ca="1">IF(COUNTIF($D1004:$L1004," ")=10,"",IF(VLOOKUP(MAX($A$1:A1003),$A$1:C1003,3,FALSE)=0,"",MAX($A$1:A1003)+1))</f>
        <v>988</v>
      </c>
      <c r="B1004" s="13" t="str">
        <f>$B1000</f>
        <v/>
      </c>
      <c r="C1004" s="2" t="str">
        <f>IF($B1004="","",$R$5)</f>
        <v/>
      </c>
      <c r="D1004" s="23" t="str">
        <f t="shared" ref="D1004:K1004" si="1048">IF($B1004&gt;"",IF(ISERROR(SEARCH($B1004,S$5))," ",MID(S$5,FIND("%курс ",S$5,FIND($B1004,S$5))+6,3)&amp;"
("&amp;MID(S$5,FIND("ауд.",S$5,FIND($B1004,S$5))+4,FIND("№",S$5,FIND("ауд.",S$5,FIND($B1004,S$5)))-(FIND("ауд.",S$5,FIND($B1004,S$5))+4))&amp;")"),"")</f>
        <v/>
      </c>
      <c r="E1004" s="23" t="str">
        <f t="shared" si="1048"/>
        <v/>
      </c>
      <c r="F1004" s="23" t="str">
        <f t="shared" si="1048"/>
        <v/>
      </c>
      <c r="G1004" s="23" t="str">
        <f t="shared" si="1048"/>
        <v/>
      </c>
      <c r="H1004" s="23" t="str">
        <f t="shared" si="1048"/>
        <v/>
      </c>
      <c r="I1004" s="23" t="str">
        <f t="shared" si="1048"/>
        <v/>
      </c>
      <c r="J1004" s="23" t="str">
        <f t="shared" si="1048"/>
        <v/>
      </c>
      <c r="K1004" s="23" t="str">
        <f t="shared" si="1048"/>
        <v/>
      </c>
      <c r="L1004" s="23"/>
      <c r="O1004" s="16"/>
      <c r="P1004" s="16"/>
      <c r="R1004" s="30"/>
      <c r="S1004" s="30"/>
      <c r="T1004" s="30"/>
      <c r="U1004" s="30"/>
      <c r="V1004" s="30"/>
      <c r="W1004" s="30"/>
      <c r="X1004" s="30"/>
      <c r="Y1004" s="30"/>
      <c r="Z1004" s="30"/>
      <c r="AA1004" s="30"/>
      <c r="AB1004" s="30"/>
      <c r="AD1004" s="31" t="str">
        <f t="shared" si="1044"/>
        <v/>
      </c>
      <c r="AE1004" s="31" t="str">
        <f t="shared" si="1044"/>
        <v/>
      </c>
      <c r="AF1004" s="31" t="str">
        <f t="shared" si="1044"/>
        <v/>
      </c>
      <c r="AG1004" s="31" t="str">
        <f t="shared" si="1044"/>
        <v/>
      </c>
      <c r="AH1004" s="31" t="str">
        <f t="shared" si="1044"/>
        <v/>
      </c>
      <c r="AI1004" s="31" t="str">
        <f t="shared" si="1044"/>
        <v/>
      </c>
      <c r="AJ1004" s="31" t="str">
        <f t="shared" si="1044"/>
        <v/>
      </c>
      <c r="AK1004" s="31" t="e">
        <f>IF(#REF!=" ","",IF(#REF!="","",CONCATENATE($C1004," ",#REF!," ",MID(#REF!,6,3))))</f>
        <v>#REF!</v>
      </c>
      <c r="AL1004" s="31" t="str">
        <f t="shared" si="1045"/>
        <v/>
      </c>
      <c r="AM1004" s="31" t="str">
        <f t="shared" si="1045"/>
        <v/>
      </c>
      <c r="AN1004" s="32" t="e">
        <f t="shared" si="1042"/>
        <v>#VALUE!</v>
      </c>
      <c r="AO1004" s="32" t="str">
        <f t="shared" si="1013"/>
        <v/>
      </c>
      <c r="AP1004" s="32" t="str">
        <f t="shared" si="1013"/>
        <v/>
      </c>
      <c r="AQ1004" s="32" t="str">
        <f t="shared" si="1013"/>
        <v/>
      </c>
      <c r="AR1004" s="32" t="str">
        <f t="shared" si="1013"/>
        <v/>
      </c>
      <c r="AS1004" s="32" t="str">
        <f t="shared" si="1013"/>
        <v/>
      </c>
      <c r="AT1004" s="32" t="str">
        <f t="shared" si="1010"/>
        <v/>
      </c>
      <c r="AU1004" s="32" t="str">
        <f t="shared" si="1010"/>
        <v/>
      </c>
      <c r="AV1004" s="32" t="e">
        <f t="shared" si="1010"/>
        <v>#REF!</v>
      </c>
      <c r="AW1004" s="32" t="str">
        <f t="shared" si="1010"/>
        <v/>
      </c>
      <c r="AX1004" s="32" t="str">
        <f t="shared" si="1010"/>
        <v/>
      </c>
      <c r="AZ1004" s="17" t="str">
        <f t="shared" si="1014"/>
        <v/>
      </c>
      <c r="BA1004" s="17" t="str">
        <f t="shared" si="1014"/>
        <v/>
      </c>
      <c r="BB1004" s="17" t="str">
        <f t="shared" si="1014"/>
        <v/>
      </c>
      <c r="BC1004" s="17" t="str">
        <f t="shared" si="1014"/>
        <v/>
      </c>
      <c r="BD1004" s="17" t="str">
        <f t="shared" si="1014"/>
        <v/>
      </c>
      <c r="BE1004" s="17" t="str">
        <f t="shared" si="1011"/>
        <v/>
      </c>
      <c r="BF1004" s="17" t="str">
        <f t="shared" si="1011"/>
        <v/>
      </c>
      <c r="BG1004" s="17" t="e">
        <f t="shared" si="1011"/>
        <v>#REF!</v>
      </c>
      <c r="BH1004" s="17" t="str">
        <f t="shared" si="1011"/>
        <v/>
      </c>
      <c r="BI1004" s="17" t="str">
        <f t="shared" si="1011"/>
        <v/>
      </c>
    </row>
    <row r="1005" spans="1:61" s="13" customFormat="1" ht="23.25" customHeight="1" x14ac:dyDescent="0.2">
      <c r="A1005" s="1">
        <f ca="1">IF(COUNTIF($D1005:$L1005," ")=10,"",IF(VLOOKUP(MAX($A$1:A1004),$A$1:C1004,3,FALSE)=0,"",MAX($A$1:A1004)+1))</f>
        <v>989</v>
      </c>
      <c r="B1005" s="13" t="str">
        <f>$B1000</f>
        <v/>
      </c>
      <c r="C1005" s="2" t="str">
        <f>IF($B1005="","",$R$6)</f>
        <v/>
      </c>
      <c r="D1005" s="23" t="str">
        <f t="shared" ref="D1005:K1005" si="1049">IF($B1005&gt;"",IF(ISERROR(SEARCH($B1005,S$6))," ",MID(S$6,FIND("%курс ",S$6,FIND($B1005,S$6))+6,3)&amp;"
("&amp;MID(S$6,FIND("ауд.",S$6,FIND($B1005,S$6))+4,FIND("№",S$6,FIND("ауд.",S$6,FIND($B1005,S$6)))-(FIND("ауд.",S$6,FIND($B1005,S$6))+4))&amp;")"),"")</f>
        <v/>
      </c>
      <c r="E1005" s="23" t="str">
        <f t="shared" si="1049"/>
        <v/>
      </c>
      <c r="F1005" s="23" t="str">
        <f t="shared" si="1049"/>
        <v/>
      </c>
      <c r="G1005" s="23" t="str">
        <f t="shared" si="1049"/>
        <v/>
      </c>
      <c r="H1005" s="23" t="str">
        <f t="shared" si="1049"/>
        <v/>
      </c>
      <c r="I1005" s="23" t="str">
        <f t="shared" si="1049"/>
        <v/>
      </c>
      <c r="J1005" s="23" t="str">
        <f t="shared" si="1049"/>
        <v/>
      </c>
      <c r="K1005" s="23" t="str">
        <f t="shared" si="1049"/>
        <v/>
      </c>
      <c r="L1005" s="23"/>
      <c r="O1005" s="16"/>
      <c r="P1005" s="16"/>
      <c r="R1005" s="30"/>
      <c r="S1005" s="30"/>
      <c r="T1005" s="30"/>
      <c r="U1005" s="30"/>
      <c r="V1005" s="30"/>
      <c r="W1005" s="30"/>
      <c r="X1005" s="30"/>
      <c r="Y1005" s="30"/>
      <c r="Z1005" s="30"/>
      <c r="AA1005" s="30"/>
      <c r="AB1005" s="30"/>
      <c r="AD1005" s="31" t="str">
        <f t="shared" si="1044"/>
        <v/>
      </c>
      <c r="AE1005" s="31" t="str">
        <f t="shared" si="1044"/>
        <v/>
      </c>
      <c r="AF1005" s="31" t="str">
        <f t="shared" si="1044"/>
        <v/>
      </c>
      <c r="AG1005" s="31" t="str">
        <f t="shared" si="1044"/>
        <v/>
      </c>
      <c r="AH1005" s="31" t="str">
        <f t="shared" si="1044"/>
        <v/>
      </c>
      <c r="AI1005" s="31" t="str">
        <f t="shared" si="1044"/>
        <v/>
      </c>
      <c r="AJ1005" s="31" t="str">
        <f t="shared" si="1044"/>
        <v/>
      </c>
      <c r="AK1005" s="31" t="e">
        <f>IF(#REF!=" ","",IF(#REF!="","",CONCATENATE($C1005," ",#REF!," ",MID(#REF!,6,3))))</f>
        <v>#REF!</v>
      </c>
      <c r="AL1005" s="31" t="str">
        <f t="shared" si="1045"/>
        <v/>
      </c>
      <c r="AM1005" s="31" t="str">
        <f t="shared" si="1045"/>
        <v/>
      </c>
      <c r="AN1005" s="32" t="e">
        <f t="shared" si="1042"/>
        <v>#VALUE!</v>
      </c>
      <c r="AO1005" s="32" t="str">
        <f t="shared" si="1013"/>
        <v/>
      </c>
      <c r="AP1005" s="32" t="str">
        <f t="shared" si="1013"/>
        <v/>
      </c>
      <c r="AQ1005" s="32" t="str">
        <f t="shared" si="1013"/>
        <v/>
      </c>
      <c r="AR1005" s="32" t="str">
        <f t="shared" si="1013"/>
        <v/>
      </c>
      <c r="AS1005" s="32" t="str">
        <f t="shared" si="1013"/>
        <v/>
      </c>
      <c r="AT1005" s="32" t="str">
        <f t="shared" si="1010"/>
        <v/>
      </c>
      <c r="AU1005" s="32" t="str">
        <f t="shared" si="1010"/>
        <v/>
      </c>
      <c r="AV1005" s="32" t="e">
        <f t="shared" si="1010"/>
        <v>#REF!</v>
      </c>
      <c r="AW1005" s="32" t="str">
        <f t="shared" si="1010"/>
        <v/>
      </c>
      <c r="AX1005" s="32" t="str">
        <f t="shared" si="1010"/>
        <v/>
      </c>
      <c r="AZ1005" s="17" t="str">
        <f t="shared" si="1014"/>
        <v/>
      </c>
      <c r="BA1005" s="17" t="str">
        <f t="shared" si="1014"/>
        <v/>
      </c>
      <c r="BB1005" s="17" t="str">
        <f t="shared" si="1014"/>
        <v/>
      </c>
      <c r="BC1005" s="17" t="str">
        <f t="shared" si="1014"/>
        <v/>
      </c>
      <c r="BD1005" s="17" t="str">
        <f t="shared" si="1014"/>
        <v/>
      </c>
      <c r="BE1005" s="17" t="str">
        <f t="shared" si="1011"/>
        <v/>
      </c>
      <c r="BF1005" s="17" t="str">
        <f t="shared" si="1011"/>
        <v/>
      </c>
      <c r="BG1005" s="17" t="e">
        <f t="shared" si="1011"/>
        <v>#REF!</v>
      </c>
      <c r="BH1005" s="17" t="str">
        <f t="shared" si="1011"/>
        <v/>
      </c>
      <c r="BI1005" s="17" t="str">
        <f t="shared" si="1011"/>
        <v/>
      </c>
    </row>
    <row r="1006" spans="1:61" s="13" customFormat="1" ht="23.25" customHeight="1" x14ac:dyDescent="0.2">
      <c r="A1006" s="1">
        <f ca="1">IF(COUNTIF($D1006:$L1006," ")=10,"",IF(VLOOKUP(MAX($A$1:A1005),$A$1:C1005,3,FALSE)=0,"",MAX($A$1:A1005)+1))</f>
        <v>990</v>
      </c>
      <c r="B1006" s="13" t="str">
        <f>$B1000</f>
        <v/>
      </c>
      <c r="C1006" s="2" t="str">
        <f>IF($B1006="","",$R$7)</f>
        <v/>
      </c>
      <c r="D1006" s="23" t="str">
        <f t="shared" ref="D1006:K1006" si="1050">IF($B1006&gt;"",IF(ISERROR(SEARCH($B1006,S$7))," ",MID(S$7,FIND("%курс ",S$7,FIND($B1006,S$7))+6,3)&amp;"
("&amp;MID(S$7,FIND("ауд.",S$7,FIND($B1006,S$7))+4,FIND("№",S$7,FIND("ауд.",S$7,FIND($B1006,S$7)))-(FIND("ауд.",S$7,FIND($B1006,S$7))+4))&amp;")"),"")</f>
        <v/>
      </c>
      <c r="E1006" s="23" t="str">
        <f t="shared" si="1050"/>
        <v/>
      </c>
      <c r="F1006" s="23" t="str">
        <f t="shared" si="1050"/>
        <v/>
      </c>
      <c r="G1006" s="23" t="str">
        <f t="shared" si="1050"/>
        <v/>
      </c>
      <c r="H1006" s="23" t="str">
        <f t="shared" si="1050"/>
        <v/>
      </c>
      <c r="I1006" s="23" t="str">
        <f t="shared" si="1050"/>
        <v/>
      </c>
      <c r="J1006" s="23" t="str">
        <f t="shared" si="1050"/>
        <v/>
      </c>
      <c r="K1006" s="23" t="str">
        <f t="shared" si="1050"/>
        <v/>
      </c>
      <c r="L1006" s="23"/>
      <c r="O1006" s="16"/>
      <c r="P1006" s="16"/>
      <c r="R1006" s="30"/>
      <c r="S1006" s="30"/>
      <c r="T1006" s="30"/>
      <c r="U1006" s="30"/>
      <c r="V1006" s="30"/>
      <c r="W1006" s="30"/>
      <c r="X1006" s="30"/>
      <c r="Y1006" s="30"/>
      <c r="Z1006" s="30"/>
      <c r="AA1006" s="30"/>
      <c r="AB1006" s="30"/>
      <c r="AD1006" s="31" t="str">
        <f t="shared" si="1044"/>
        <v/>
      </c>
      <c r="AE1006" s="31" t="str">
        <f t="shared" si="1044"/>
        <v/>
      </c>
      <c r="AF1006" s="31" t="str">
        <f t="shared" si="1044"/>
        <v/>
      </c>
      <c r="AG1006" s="31" t="str">
        <f t="shared" si="1044"/>
        <v/>
      </c>
      <c r="AH1006" s="31" t="str">
        <f t="shared" si="1044"/>
        <v/>
      </c>
      <c r="AI1006" s="31" t="str">
        <f t="shared" si="1044"/>
        <v/>
      </c>
      <c r="AJ1006" s="31" t="str">
        <f t="shared" si="1044"/>
        <v/>
      </c>
      <c r="AK1006" s="31" t="e">
        <f>IF(#REF!=" ","",IF(#REF!="","",CONCATENATE($C1006," ",#REF!," ",MID(#REF!,6,3))))</f>
        <v>#REF!</v>
      </c>
      <c r="AL1006" s="31" t="str">
        <f t="shared" si="1045"/>
        <v/>
      </c>
      <c r="AM1006" s="31" t="str">
        <f t="shared" si="1045"/>
        <v/>
      </c>
      <c r="AN1006" s="32" t="e">
        <f t="shared" si="1042"/>
        <v>#VALUE!</v>
      </c>
      <c r="AO1006" s="32" t="str">
        <f t="shared" si="1013"/>
        <v/>
      </c>
      <c r="AP1006" s="32" t="str">
        <f t="shared" si="1013"/>
        <v/>
      </c>
      <c r="AQ1006" s="32" t="str">
        <f t="shared" si="1013"/>
        <v/>
      </c>
      <c r="AR1006" s="32" t="str">
        <f t="shared" si="1013"/>
        <v/>
      </c>
      <c r="AS1006" s="32" t="str">
        <f t="shared" si="1013"/>
        <v/>
      </c>
      <c r="AT1006" s="32" t="str">
        <f t="shared" si="1010"/>
        <v/>
      </c>
      <c r="AU1006" s="32" t="str">
        <f t="shared" si="1010"/>
        <v/>
      </c>
      <c r="AV1006" s="32" t="e">
        <f t="shared" si="1010"/>
        <v>#REF!</v>
      </c>
      <c r="AW1006" s="32" t="str">
        <f t="shared" si="1010"/>
        <v/>
      </c>
      <c r="AX1006" s="32" t="str">
        <f t="shared" si="1010"/>
        <v/>
      </c>
      <c r="AZ1006" s="17" t="str">
        <f t="shared" si="1014"/>
        <v/>
      </c>
      <c r="BA1006" s="17" t="str">
        <f t="shared" si="1014"/>
        <v/>
      </c>
      <c r="BB1006" s="17" t="str">
        <f t="shared" si="1014"/>
        <v/>
      </c>
      <c r="BC1006" s="17" t="str">
        <f t="shared" si="1014"/>
        <v/>
      </c>
      <c r="BD1006" s="17" t="str">
        <f t="shared" si="1014"/>
        <v/>
      </c>
      <c r="BE1006" s="17" t="str">
        <f t="shared" si="1011"/>
        <v/>
      </c>
      <c r="BF1006" s="17" t="str">
        <f t="shared" si="1011"/>
        <v/>
      </c>
      <c r="BG1006" s="17" t="e">
        <f t="shared" si="1011"/>
        <v>#REF!</v>
      </c>
      <c r="BH1006" s="17" t="str">
        <f t="shared" si="1011"/>
        <v/>
      </c>
      <c r="BI1006" s="17" t="str">
        <f t="shared" si="1011"/>
        <v/>
      </c>
    </row>
    <row r="1007" spans="1:61" s="13" customFormat="1" ht="23.25" customHeight="1" x14ac:dyDescent="0.2">
      <c r="A1007" s="1">
        <f ca="1">IF(COUNTIF($D1007:$L1007," ")=10,"",IF(VLOOKUP(MAX($A$1:A1006),$A$1:C1006,3,FALSE)=0,"",MAX($A$1:A1006)+1))</f>
        <v>991</v>
      </c>
      <c r="B1007" s="13" t="str">
        <f>$B1000</f>
        <v/>
      </c>
      <c r="C1007" s="2" t="str">
        <f>IF($B1007="","",$R$8)</f>
        <v/>
      </c>
      <c r="D1007" s="23" t="str">
        <f t="shared" ref="D1007:K1007" si="1051">IF($B1007&gt;"",IF(ISERROR(SEARCH($B1007,S$8))," ",MID(S$8,FIND("%курс ",S$8,FIND($B1007,S$8))+6,3)&amp;"
("&amp;MID(S$8,FIND("ауд.",S$8,FIND($B1007,S$8))+4,FIND("№",S$8,FIND("ауд.",S$8,FIND($B1007,S$8)))-(FIND("ауд.",S$8,FIND($B1007,S$8))+4))&amp;")"),"")</f>
        <v/>
      </c>
      <c r="E1007" s="23" t="str">
        <f t="shared" si="1051"/>
        <v/>
      </c>
      <c r="F1007" s="23" t="str">
        <f t="shared" si="1051"/>
        <v/>
      </c>
      <c r="G1007" s="23" t="str">
        <f t="shared" si="1051"/>
        <v/>
      </c>
      <c r="H1007" s="23" t="str">
        <f t="shared" si="1051"/>
        <v/>
      </c>
      <c r="I1007" s="23" t="str">
        <f t="shared" si="1051"/>
        <v/>
      </c>
      <c r="J1007" s="23" t="str">
        <f t="shared" si="1051"/>
        <v/>
      </c>
      <c r="K1007" s="23" t="str">
        <f t="shared" si="1051"/>
        <v/>
      </c>
      <c r="L1007" s="23"/>
      <c r="O1007" s="16"/>
      <c r="P1007" s="16"/>
      <c r="R1007" s="30"/>
      <c r="S1007" s="30"/>
      <c r="T1007" s="30"/>
      <c r="U1007" s="30"/>
      <c r="V1007" s="30"/>
      <c r="W1007" s="30"/>
      <c r="X1007" s="30"/>
      <c r="Y1007" s="30"/>
      <c r="Z1007" s="30"/>
      <c r="AA1007" s="30"/>
      <c r="AB1007" s="30"/>
      <c r="AD1007" s="31" t="str">
        <f t="shared" si="1044"/>
        <v/>
      </c>
      <c r="AE1007" s="31" t="str">
        <f t="shared" si="1044"/>
        <v/>
      </c>
      <c r="AF1007" s="31" t="str">
        <f t="shared" si="1044"/>
        <v/>
      </c>
      <c r="AG1007" s="31" t="str">
        <f t="shared" si="1044"/>
        <v/>
      </c>
      <c r="AH1007" s="31" t="str">
        <f t="shared" si="1044"/>
        <v/>
      </c>
      <c r="AI1007" s="31" t="str">
        <f t="shared" si="1044"/>
        <v/>
      </c>
      <c r="AJ1007" s="31" t="str">
        <f t="shared" si="1044"/>
        <v/>
      </c>
      <c r="AK1007" s="31" t="e">
        <f>IF(#REF!=" ","",IF(#REF!="","",CONCATENATE($C1007," ",#REF!," ",MID(#REF!,6,3))))</f>
        <v>#REF!</v>
      </c>
      <c r="AL1007" s="31" t="str">
        <f t="shared" si="1045"/>
        <v/>
      </c>
      <c r="AM1007" s="31" t="str">
        <f t="shared" si="1045"/>
        <v/>
      </c>
      <c r="AN1007" s="32" t="e">
        <f t="shared" si="1042"/>
        <v>#VALUE!</v>
      </c>
      <c r="AO1007" s="32" t="str">
        <f t="shared" si="1013"/>
        <v/>
      </c>
      <c r="AP1007" s="32" t="str">
        <f t="shared" si="1013"/>
        <v/>
      </c>
      <c r="AQ1007" s="32" t="str">
        <f t="shared" si="1013"/>
        <v/>
      </c>
      <c r="AR1007" s="32" t="str">
        <f t="shared" si="1013"/>
        <v/>
      </c>
      <c r="AS1007" s="32" t="str">
        <f t="shared" si="1013"/>
        <v/>
      </c>
      <c r="AT1007" s="32" t="str">
        <f t="shared" si="1010"/>
        <v/>
      </c>
      <c r="AU1007" s="32" t="str">
        <f t="shared" si="1010"/>
        <v/>
      </c>
      <c r="AV1007" s="32" t="e">
        <f t="shared" si="1010"/>
        <v>#REF!</v>
      </c>
      <c r="AW1007" s="32" t="str">
        <f t="shared" si="1010"/>
        <v/>
      </c>
      <c r="AX1007" s="32" t="str">
        <f t="shared" si="1010"/>
        <v/>
      </c>
      <c r="AZ1007" s="17" t="str">
        <f t="shared" si="1014"/>
        <v/>
      </c>
      <c r="BA1007" s="17" t="str">
        <f t="shared" si="1014"/>
        <v/>
      </c>
      <c r="BB1007" s="17" t="str">
        <f t="shared" si="1014"/>
        <v/>
      </c>
      <c r="BC1007" s="17" t="str">
        <f t="shared" si="1014"/>
        <v/>
      </c>
      <c r="BD1007" s="17" t="str">
        <f t="shared" si="1014"/>
        <v/>
      </c>
      <c r="BE1007" s="17" t="str">
        <f t="shared" si="1011"/>
        <v/>
      </c>
      <c r="BF1007" s="17" t="str">
        <f t="shared" si="1011"/>
        <v/>
      </c>
      <c r="BG1007" s="17" t="e">
        <f t="shared" si="1011"/>
        <v>#REF!</v>
      </c>
      <c r="BH1007" s="17" t="str">
        <f t="shared" si="1011"/>
        <v/>
      </c>
      <c r="BI1007" s="17" t="str">
        <f t="shared" si="1011"/>
        <v/>
      </c>
    </row>
    <row r="1008" spans="1:61" s="13" customFormat="1" ht="23.25" customHeight="1" x14ac:dyDescent="0.2">
      <c r="C1008" s="2" t="str">
        <f>IF($B1008="","",$R$2)</f>
        <v/>
      </c>
      <c r="D1008" s="14" t="str">
        <f t="shared" ref="D1008:K1008" si="1052">IF($B1008&gt;"",IF(ISERROR(SEARCH($B1008,S$2))," ",MID(S$2,FIND("%курс ",S$2,FIND($B1008,S$2))+6,3)&amp;"
("&amp;MID(S$2,FIND("ауд.",S$2,FIND($B1008,S$2))+4,FIND("№",S$2,FIND("ауд.",S$2,FIND($B1008,S$2)))-(FIND("ауд.",S$2,FIND($B1008,S$2))+4))&amp;")"),"")</f>
        <v/>
      </c>
      <c r="E1008" s="14" t="str">
        <f t="shared" si="1052"/>
        <v/>
      </c>
      <c r="F1008" s="14" t="str">
        <f t="shared" si="1052"/>
        <v/>
      </c>
      <c r="G1008" s="14" t="str">
        <f t="shared" si="1052"/>
        <v/>
      </c>
      <c r="H1008" s="14" t="str">
        <f t="shared" si="1052"/>
        <v/>
      </c>
      <c r="I1008" s="14" t="str">
        <f t="shared" si="1052"/>
        <v/>
      </c>
      <c r="J1008" s="14" t="str">
        <f t="shared" si="1052"/>
        <v/>
      </c>
      <c r="K1008" s="14" t="str">
        <f t="shared" si="1052"/>
        <v/>
      </c>
      <c r="L1008" s="14"/>
      <c r="O1008" s="16"/>
      <c r="P1008" s="16"/>
      <c r="R1008" s="30"/>
      <c r="S1008" s="30"/>
      <c r="T1008" s="30"/>
      <c r="U1008" s="30"/>
      <c r="V1008" s="30"/>
      <c r="W1008" s="30"/>
      <c r="X1008" s="30"/>
      <c r="Y1008" s="30"/>
      <c r="Z1008" s="30"/>
      <c r="AA1008" s="30"/>
      <c r="AB1008" s="30"/>
      <c r="AD1008" s="37"/>
      <c r="AE1008" s="37"/>
      <c r="AF1008" s="37"/>
      <c r="AG1008" s="37"/>
      <c r="AH1008" s="37"/>
      <c r="AI1008" s="37"/>
      <c r="AJ1008" s="37"/>
      <c r="AK1008" s="37"/>
      <c r="AL1008" s="37"/>
      <c r="AM1008" s="37"/>
      <c r="AN1008" s="37"/>
      <c r="AO1008" s="32" t="str">
        <f t="shared" si="1013"/>
        <v/>
      </c>
      <c r="AP1008" s="32" t="str">
        <f t="shared" si="1013"/>
        <v/>
      </c>
      <c r="AQ1008" s="32" t="str">
        <f t="shared" si="1013"/>
        <v/>
      </c>
      <c r="AR1008" s="32" t="str">
        <f t="shared" si="1013"/>
        <v/>
      </c>
      <c r="AS1008" s="32" t="str">
        <f t="shared" si="1013"/>
        <v/>
      </c>
      <c r="AT1008" s="32" t="str">
        <f t="shared" si="1010"/>
        <v/>
      </c>
      <c r="AU1008" s="32" t="str">
        <f t="shared" si="1010"/>
        <v/>
      </c>
      <c r="AV1008" s="32" t="str">
        <f t="shared" si="1010"/>
        <v/>
      </c>
      <c r="AW1008" s="32" t="str">
        <f t="shared" si="1010"/>
        <v/>
      </c>
      <c r="AX1008" s="32" t="str">
        <f t="shared" si="1010"/>
        <v/>
      </c>
      <c r="AZ1008" s="17" t="str">
        <f t="shared" si="1014"/>
        <v/>
      </c>
      <c r="BA1008" s="17" t="str">
        <f t="shared" si="1014"/>
        <v/>
      </c>
      <c r="BB1008" s="17" t="str">
        <f t="shared" si="1014"/>
        <v/>
      </c>
      <c r="BC1008" s="17" t="str">
        <f t="shared" si="1014"/>
        <v/>
      </c>
      <c r="BD1008" s="17" t="str">
        <f t="shared" si="1014"/>
        <v/>
      </c>
      <c r="BE1008" s="17" t="str">
        <f t="shared" si="1011"/>
        <v/>
      </c>
      <c r="BF1008" s="17" t="str">
        <f t="shared" si="1011"/>
        <v/>
      </c>
      <c r="BG1008" s="17" t="str">
        <f t="shared" si="1011"/>
        <v/>
      </c>
      <c r="BH1008" s="17" t="str">
        <f t="shared" si="1011"/>
        <v/>
      </c>
      <c r="BI1008" s="17" t="str">
        <f t="shared" si="1011"/>
        <v/>
      </c>
    </row>
    <row r="1009" spans="1:61" s="13" customFormat="1" ht="23.25" customHeight="1" x14ac:dyDescent="0.2">
      <c r="A1009" s="1">
        <f ca="1">IF(COUNTIF($D1010:$L1016," ")=70,"",MAX($A$1:A1008)+1)</f>
        <v>992</v>
      </c>
      <c r="B1009" s="2" t="str">
        <f>IF($C1009="","",$C1009)</f>
        <v/>
      </c>
      <c r="C1009" s="3" t="str">
        <f>IF(ISERROR(VLOOKUP((ROW()-1)/9+1,'[1]Преподавательский состав'!$A$2:$B$181,2,FALSE)),"",VLOOKUP((ROW()-1)/9+1,'[1]Преподавательский состав'!$A$2:$B$181,2,FALSE))</f>
        <v/>
      </c>
      <c r="D1009" s="3" t="str">
        <f>IF($C1009="","",T(" 8.00"))</f>
        <v/>
      </c>
      <c r="E1009" s="3" t="str">
        <f>IF($C1009="","",T(" 9.40"))</f>
        <v/>
      </c>
      <c r="F1009" s="3" t="str">
        <f>IF($C1009="","",T("11.20"))</f>
        <v/>
      </c>
      <c r="G1009" s="3" t="str">
        <f>IF($C1009="","",T("13.00"))</f>
        <v/>
      </c>
      <c r="H1009" s="3" t="str">
        <f>IF($C1009="","",T("13.30"))</f>
        <v/>
      </c>
      <c r="I1009" s="3" t="str">
        <f>IF($C1009="","",T("15.10"))</f>
        <v/>
      </c>
      <c r="J1009" s="3" t="str">
        <f>IF($C1009="","",T("16.50"))</f>
        <v/>
      </c>
      <c r="K1009" s="3" t="str">
        <f>IF($C1009="","",T("16.50"))</f>
        <v/>
      </c>
      <c r="L1009" s="3"/>
      <c r="O1009" s="16"/>
      <c r="P1009" s="16"/>
      <c r="R1009" s="30"/>
      <c r="S1009" s="30"/>
      <c r="T1009" s="30"/>
      <c r="U1009" s="30"/>
      <c r="V1009" s="30"/>
      <c r="W1009" s="30"/>
      <c r="X1009" s="30"/>
      <c r="Y1009" s="30"/>
      <c r="Z1009" s="30"/>
      <c r="AA1009" s="30"/>
      <c r="AB1009" s="30"/>
      <c r="AD1009" s="32"/>
      <c r="AE1009" s="32"/>
      <c r="AF1009" s="32"/>
      <c r="AG1009" s="32"/>
      <c r="AH1009" s="32"/>
      <c r="AI1009" s="32"/>
      <c r="AJ1009" s="32"/>
      <c r="AK1009" s="32"/>
      <c r="AL1009" s="32"/>
      <c r="AM1009" s="32"/>
      <c r="AN1009" s="32" t="str">
        <f t="shared" ref="AN1009:AN1016" si="1053">IF(COUNTBLANK(AD1009:AM1009)=10,"",MID($B1009,1,FIND(" ",$B1009)-1))</f>
        <v/>
      </c>
      <c r="AO1009" s="32" t="str">
        <f t="shared" si="1013"/>
        <v/>
      </c>
      <c r="AP1009" s="32" t="str">
        <f t="shared" si="1013"/>
        <v/>
      </c>
      <c r="AQ1009" s="32" t="str">
        <f t="shared" si="1013"/>
        <v/>
      </c>
      <c r="AR1009" s="32" t="str">
        <f t="shared" si="1013"/>
        <v/>
      </c>
      <c r="AS1009" s="32" t="str">
        <f t="shared" si="1013"/>
        <v/>
      </c>
      <c r="AT1009" s="32" t="str">
        <f t="shared" si="1010"/>
        <v/>
      </c>
      <c r="AU1009" s="32" t="str">
        <f t="shared" si="1010"/>
        <v/>
      </c>
      <c r="AV1009" s="32" t="str">
        <f t="shared" si="1010"/>
        <v/>
      </c>
      <c r="AW1009" s="32" t="str">
        <f t="shared" si="1010"/>
        <v/>
      </c>
      <c r="AX1009" s="32" t="str">
        <f t="shared" si="1010"/>
        <v/>
      </c>
      <c r="AZ1009" s="17" t="str">
        <f t="shared" si="1014"/>
        <v/>
      </c>
      <c r="BA1009" s="17" t="str">
        <f t="shared" si="1014"/>
        <v/>
      </c>
      <c r="BB1009" s="17" t="str">
        <f t="shared" si="1014"/>
        <v/>
      </c>
      <c r="BC1009" s="17" t="str">
        <f t="shared" si="1014"/>
        <v/>
      </c>
      <c r="BD1009" s="17" t="str">
        <f t="shared" si="1014"/>
        <v/>
      </c>
      <c r="BE1009" s="17" t="str">
        <f t="shared" si="1011"/>
        <v/>
      </c>
      <c r="BF1009" s="17" t="str">
        <f t="shared" si="1011"/>
        <v/>
      </c>
      <c r="BG1009" s="17" t="str">
        <f t="shared" si="1011"/>
        <v/>
      </c>
      <c r="BH1009" s="17" t="str">
        <f t="shared" si="1011"/>
        <v/>
      </c>
      <c r="BI1009" s="17" t="str">
        <f t="shared" si="1011"/>
        <v/>
      </c>
    </row>
    <row r="1010" spans="1:61" s="13" customFormat="1" ht="23.25" customHeight="1" x14ac:dyDescent="0.2">
      <c r="A1010" s="1">
        <f ca="1">IF(COUNTIF($D1010:$L1010," ")=10,"",IF(VLOOKUP(MAX($A$1:A1009),$A$1:C1009,3,FALSE)=0,"",MAX($A$1:A1009)+1))</f>
        <v>993</v>
      </c>
      <c r="B1010" s="13" t="str">
        <f>$B1009</f>
        <v/>
      </c>
      <c r="C1010" s="2" t="str">
        <f>IF($B1010="","",$R$2)</f>
        <v/>
      </c>
      <c r="D1010" s="14" t="str">
        <f t="shared" ref="D1010:K1010" si="1054">IF($B1010&gt;"",IF(ISERROR(SEARCH($B1010,S$2))," ",MID(S$2,FIND("%курс ",S$2,FIND($B1010,S$2))+6,3)&amp;"
("&amp;MID(S$2,FIND("ауд.",S$2,FIND($B1010,S$2))+4,FIND("№",S$2,FIND("ауд.",S$2,FIND($B1010,S$2)))-(FIND("ауд.",S$2,FIND($B1010,S$2))+4))&amp;")"),"")</f>
        <v/>
      </c>
      <c r="E1010" s="14" t="str">
        <f t="shared" si="1054"/>
        <v/>
      </c>
      <c r="F1010" s="14" t="str">
        <f t="shared" si="1054"/>
        <v/>
      </c>
      <c r="G1010" s="14" t="str">
        <f t="shared" si="1054"/>
        <v/>
      </c>
      <c r="H1010" s="14" t="str">
        <f t="shared" si="1054"/>
        <v/>
      </c>
      <c r="I1010" s="14" t="str">
        <f t="shared" si="1054"/>
        <v/>
      </c>
      <c r="J1010" s="14" t="str">
        <f t="shared" si="1054"/>
        <v/>
      </c>
      <c r="K1010" s="14" t="str">
        <f t="shared" si="1054"/>
        <v/>
      </c>
      <c r="L1010" s="14"/>
      <c r="O1010" s="16"/>
      <c r="P1010" s="16"/>
      <c r="R1010" s="30"/>
      <c r="S1010" s="30"/>
      <c r="T1010" s="30"/>
      <c r="U1010" s="30"/>
      <c r="V1010" s="30"/>
      <c r="W1010" s="30"/>
      <c r="X1010" s="30"/>
      <c r="Y1010" s="30"/>
      <c r="Z1010" s="30"/>
      <c r="AA1010" s="30"/>
      <c r="AB1010" s="30"/>
      <c r="AD1010" s="31" t="str">
        <f t="shared" ref="AD1010:AJ1016" si="1055">IF(D1010=" ","",IF(D1010="","",CONCATENATE($C1010," ",D$1," ",MID(D1010,6,3))))</f>
        <v/>
      </c>
      <c r="AE1010" s="31" t="str">
        <f t="shared" si="1055"/>
        <v/>
      </c>
      <c r="AF1010" s="31" t="str">
        <f t="shared" si="1055"/>
        <v/>
      </c>
      <c r="AG1010" s="31" t="str">
        <f t="shared" si="1055"/>
        <v/>
      </c>
      <c r="AH1010" s="31" t="str">
        <f t="shared" si="1055"/>
        <v/>
      </c>
      <c r="AI1010" s="31" t="str">
        <f t="shared" si="1055"/>
        <v/>
      </c>
      <c r="AJ1010" s="31" t="str">
        <f t="shared" si="1055"/>
        <v/>
      </c>
      <c r="AK1010" s="31" t="e">
        <f>IF(#REF!=" ","",IF(#REF!="","",CONCATENATE($C1010," ",#REF!," ",MID(#REF!,6,3))))</f>
        <v>#REF!</v>
      </c>
      <c r="AL1010" s="31" t="str">
        <f t="shared" ref="AL1010:AM1016" si="1056">IF(K1010=" ","",IF(K1010="","",CONCATENATE($C1010," ",K$1," ",MID(K1010,6,3))))</f>
        <v/>
      </c>
      <c r="AM1010" s="31" t="str">
        <f t="shared" si="1056"/>
        <v/>
      </c>
      <c r="AN1010" s="32" t="e">
        <f t="shared" si="1053"/>
        <v>#VALUE!</v>
      </c>
      <c r="AO1010" s="32" t="str">
        <f t="shared" si="1013"/>
        <v/>
      </c>
      <c r="AP1010" s="32" t="str">
        <f t="shared" si="1013"/>
        <v/>
      </c>
      <c r="AQ1010" s="32" t="str">
        <f t="shared" si="1013"/>
        <v/>
      </c>
      <c r="AR1010" s="32" t="str">
        <f t="shared" si="1013"/>
        <v/>
      </c>
      <c r="AS1010" s="32" t="str">
        <f t="shared" si="1013"/>
        <v/>
      </c>
      <c r="AT1010" s="32" t="str">
        <f t="shared" si="1010"/>
        <v/>
      </c>
      <c r="AU1010" s="32" t="str">
        <f t="shared" si="1010"/>
        <v/>
      </c>
      <c r="AV1010" s="32" t="e">
        <f t="shared" si="1010"/>
        <v>#REF!</v>
      </c>
      <c r="AW1010" s="32" t="str">
        <f t="shared" si="1010"/>
        <v/>
      </c>
      <c r="AX1010" s="32" t="str">
        <f t="shared" si="1010"/>
        <v/>
      </c>
      <c r="AZ1010" s="17" t="str">
        <f t="shared" si="1014"/>
        <v/>
      </c>
      <c r="BA1010" s="17" t="str">
        <f t="shared" si="1014"/>
        <v/>
      </c>
      <c r="BB1010" s="17" t="str">
        <f t="shared" si="1014"/>
        <v/>
      </c>
      <c r="BC1010" s="17" t="str">
        <f t="shared" si="1014"/>
        <v/>
      </c>
      <c r="BD1010" s="17" t="str">
        <f t="shared" si="1014"/>
        <v/>
      </c>
      <c r="BE1010" s="17" t="str">
        <f t="shared" si="1011"/>
        <v/>
      </c>
      <c r="BF1010" s="17" t="str">
        <f t="shared" si="1011"/>
        <v/>
      </c>
      <c r="BG1010" s="17" t="e">
        <f t="shared" si="1011"/>
        <v>#REF!</v>
      </c>
      <c r="BH1010" s="17" t="str">
        <f t="shared" si="1011"/>
        <v/>
      </c>
      <c r="BI1010" s="17" t="str">
        <f t="shared" si="1011"/>
        <v/>
      </c>
    </row>
    <row r="1011" spans="1:61" s="13" customFormat="1" ht="23.25" customHeight="1" x14ac:dyDescent="0.2">
      <c r="A1011" s="1">
        <f ca="1">IF(COUNTIF($D1011:$L1011," ")=10,"",IF(VLOOKUP(MAX($A$1:A1010),$A$1:C1010,3,FALSE)=0,"",MAX($A$1:A1010)+1))</f>
        <v>994</v>
      </c>
      <c r="B1011" s="13" t="str">
        <f>$B1009</f>
        <v/>
      </c>
      <c r="C1011" s="2" t="str">
        <f>IF($B1011="","",$R$3)</f>
        <v/>
      </c>
      <c r="D1011" s="14" t="str">
        <f t="shared" ref="D1011:K1011" si="1057">IF($B1011&gt;"",IF(ISERROR(SEARCH($B1011,S$3))," ",MID(S$3,FIND("%курс ",S$3,FIND($B1011,S$3))+6,3)&amp;"
("&amp;MID(S$3,FIND("ауд.",S$3,FIND($B1011,S$3))+4,FIND("№",S$3,FIND("ауд.",S$3,FIND($B1011,S$3)))-(FIND("ауд.",S$3,FIND($B1011,S$3))+4))&amp;")"),"")</f>
        <v/>
      </c>
      <c r="E1011" s="14" t="str">
        <f t="shared" si="1057"/>
        <v/>
      </c>
      <c r="F1011" s="14" t="str">
        <f t="shared" si="1057"/>
        <v/>
      </c>
      <c r="G1011" s="14" t="str">
        <f t="shared" si="1057"/>
        <v/>
      </c>
      <c r="H1011" s="14" t="str">
        <f t="shared" si="1057"/>
        <v/>
      </c>
      <c r="I1011" s="14" t="str">
        <f t="shared" si="1057"/>
        <v/>
      </c>
      <c r="J1011" s="14" t="str">
        <f t="shared" si="1057"/>
        <v/>
      </c>
      <c r="K1011" s="14" t="str">
        <f t="shared" si="1057"/>
        <v/>
      </c>
      <c r="L1011" s="14"/>
      <c r="O1011" s="16"/>
      <c r="P1011" s="16"/>
      <c r="R1011" s="30"/>
      <c r="S1011" s="30"/>
      <c r="T1011" s="30"/>
      <c r="U1011" s="30"/>
      <c r="V1011" s="30"/>
      <c r="W1011" s="30"/>
      <c r="X1011" s="30"/>
      <c r="Y1011" s="30"/>
      <c r="Z1011" s="30"/>
      <c r="AA1011" s="30"/>
      <c r="AB1011" s="30"/>
      <c r="AD1011" s="31" t="str">
        <f t="shared" si="1055"/>
        <v/>
      </c>
      <c r="AE1011" s="31" t="str">
        <f t="shared" si="1055"/>
        <v/>
      </c>
      <c r="AF1011" s="31" t="str">
        <f t="shared" si="1055"/>
        <v/>
      </c>
      <c r="AG1011" s="31" t="str">
        <f t="shared" si="1055"/>
        <v/>
      </c>
      <c r="AH1011" s="31" t="str">
        <f t="shared" si="1055"/>
        <v/>
      </c>
      <c r="AI1011" s="31" t="str">
        <f t="shared" si="1055"/>
        <v/>
      </c>
      <c r="AJ1011" s="31" t="str">
        <f t="shared" si="1055"/>
        <v/>
      </c>
      <c r="AK1011" s="31" t="e">
        <f>IF(#REF!=" ","",IF(#REF!="","",CONCATENATE($C1011," ",#REF!," ",MID(#REF!,6,3))))</f>
        <v>#REF!</v>
      </c>
      <c r="AL1011" s="31" t="str">
        <f t="shared" si="1056"/>
        <v/>
      </c>
      <c r="AM1011" s="31" t="str">
        <f t="shared" si="1056"/>
        <v/>
      </c>
      <c r="AN1011" s="32" t="e">
        <f t="shared" si="1053"/>
        <v>#VALUE!</v>
      </c>
      <c r="AO1011" s="32" t="str">
        <f t="shared" si="1013"/>
        <v/>
      </c>
      <c r="AP1011" s="32" t="str">
        <f t="shared" si="1013"/>
        <v/>
      </c>
      <c r="AQ1011" s="32" t="str">
        <f t="shared" si="1013"/>
        <v/>
      </c>
      <c r="AR1011" s="32" t="str">
        <f t="shared" si="1013"/>
        <v/>
      </c>
      <c r="AS1011" s="32" t="str">
        <f t="shared" si="1013"/>
        <v/>
      </c>
      <c r="AT1011" s="32" t="str">
        <f t="shared" si="1010"/>
        <v/>
      </c>
      <c r="AU1011" s="32" t="str">
        <f t="shared" si="1010"/>
        <v/>
      </c>
      <c r="AV1011" s="32" t="e">
        <f t="shared" si="1010"/>
        <v>#REF!</v>
      </c>
      <c r="AW1011" s="32" t="str">
        <f t="shared" si="1010"/>
        <v/>
      </c>
      <c r="AX1011" s="32" t="str">
        <f t="shared" si="1010"/>
        <v/>
      </c>
      <c r="AZ1011" s="17" t="str">
        <f t="shared" si="1014"/>
        <v/>
      </c>
      <c r="BA1011" s="17" t="str">
        <f t="shared" si="1014"/>
        <v/>
      </c>
      <c r="BB1011" s="17" t="str">
        <f t="shared" si="1014"/>
        <v/>
      </c>
      <c r="BC1011" s="17" t="str">
        <f t="shared" si="1014"/>
        <v/>
      </c>
      <c r="BD1011" s="17" t="str">
        <f t="shared" si="1014"/>
        <v/>
      </c>
      <c r="BE1011" s="17" t="str">
        <f t="shared" si="1011"/>
        <v/>
      </c>
      <c r="BF1011" s="17" t="str">
        <f t="shared" si="1011"/>
        <v/>
      </c>
      <c r="BG1011" s="17" t="e">
        <f t="shared" si="1011"/>
        <v>#REF!</v>
      </c>
      <c r="BH1011" s="17" t="str">
        <f t="shared" si="1011"/>
        <v/>
      </c>
      <c r="BI1011" s="17" t="str">
        <f t="shared" si="1011"/>
        <v/>
      </c>
    </row>
    <row r="1012" spans="1:61" s="13" customFormat="1" ht="23.25" customHeight="1" x14ac:dyDescent="0.2">
      <c r="A1012" s="1">
        <f ca="1">IF(COUNTIF($D1012:$L1012," ")=10,"",IF(VLOOKUP(MAX($A$1:A1011),$A$1:C1011,3,FALSE)=0,"",MAX($A$1:A1011)+1))</f>
        <v>995</v>
      </c>
      <c r="B1012" s="13" t="str">
        <f>$B1009</f>
        <v/>
      </c>
      <c r="C1012" s="2" t="str">
        <f>IF($B1012="","",$R$4)</f>
        <v/>
      </c>
      <c r="D1012" s="14" t="str">
        <f t="shared" ref="D1012:K1012" si="1058">IF($B1012&gt;"",IF(ISERROR(SEARCH($B1012,S$4))," ",MID(S$4,FIND("%курс ",S$4,FIND($B1012,S$4))+6,3)&amp;"
("&amp;MID(S$4,FIND("ауд.",S$4,FIND($B1012,S$4))+4,FIND("№",S$4,FIND("ауд.",S$4,FIND($B1012,S$4)))-(FIND("ауд.",S$4,FIND($B1012,S$4))+4))&amp;")"),"")</f>
        <v/>
      </c>
      <c r="E1012" s="14" t="str">
        <f t="shared" si="1058"/>
        <v/>
      </c>
      <c r="F1012" s="14" t="str">
        <f t="shared" si="1058"/>
        <v/>
      </c>
      <c r="G1012" s="14" t="str">
        <f t="shared" si="1058"/>
        <v/>
      </c>
      <c r="H1012" s="14" t="str">
        <f t="shared" si="1058"/>
        <v/>
      </c>
      <c r="I1012" s="14" t="str">
        <f t="shared" si="1058"/>
        <v/>
      </c>
      <c r="J1012" s="14" t="str">
        <f t="shared" si="1058"/>
        <v/>
      </c>
      <c r="K1012" s="14" t="str">
        <f t="shared" si="1058"/>
        <v/>
      </c>
      <c r="L1012" s="14"/>
      <c r="O1012" s="16"/>
      <c r="P1012" s="16"/>
      <c r="R1012" s="30"/>
      <c r="S1012" s="30"/>
      <c r="T1012" s="30"/>
      <c r="U1012" s="30"/>
      <c r="V1012" s="30"/>
      <c r="W1012" s="30"/>
      <c r="X1012" s="30"/>
      <c r="Y1012" s="30"/>
      <c r="Z1012" s="30"/>
      <c r="AA1012" s="30"/>
      <c r="AB1012" s="30"/>
      <c r="AD1012" s="31" t="str">
        <f t="shared" si="1055"/>
        <v/>
      </c>
      <c r="AE1012" s="31" t="str">
        <f t="shared" si="1055"/>
        <v/>
      </c>
      <c r="AF1012" s="31" t="str">
        <f t="shared" si="1055"/>
        <v/>
      </c>
      <c r="AG1012" s="31" t="str">
        <f t="shared" si="1055"/>
        <v/>
      </c>
      <c r="AH1012" s="31" t="str">
        <f t="shared" si="1055"/>
        <v/>
      </c>
      <c r="AI1012" s="31" t="str">
        <f t="shared" si="1055"/>
        <v/>
      </c>
      <c r="AJ1012" s="31" t="str">
        <f t="shared" si="1055"/>
        <v/>
      </c>
      <c r="AK1012" s="31" t="e">
        <f>IF(#REF!=" ","",IF(#REF!="","",CONCATENATE($C1012," ",#REF!," ",MID(#REF!,6,3))))</f>
        <v>#REF!</v>
      </c>
      <c r="AL1012" s="31" t="str">
        <f t="shared" si="1056"/>
        <v/>
      </c>
      <c r="AM1012" s="31" t="str">
        <f t="shared" si="1056"/>
        <v/>
      </c>
      <c r="AN1012" s="32" t="e">
        <f t="shared" si="1053"/>
        <v>#VALUE!</v>
      </c>
      <c r="AO1012" s="32" t="str">
        <f t="shared" si="1013"/>
        <v/>
      </c>
      <c r="AP1012" s="32" t="str">
        <f t="shared" si="1013"/>
        <v/>
      </c>
      <c r="AQ1012" s="32" t="str">
        <f t="shared" si="1013"/>
        <v/>
      </c>
      <c r="AR1012" s="32" t="str">
        <f t="shared" si="1013"/>
        <v/>
      </c>
      <c r="AS1012" s="32" t="str">
        <f t="shared" si="1013"/>
        <v/>
      </c>
      <c r="AT1012" s="32" t="str">
        <f t="shared" si="1013"/>
        <v/>
      </c>
      <c r="AU1012" s="32" t="str">
        <f t="shared" si="1013"/>
        <v/>
      </c>
      <c r="AV1012" s="32" t="e">
        <f t="shared" si="1013"/>
        <v>#REF!</v>
      </c>
      <c r="AW1012" s="32" t="str">
        <f t="shared" si="1013"/>
        <v/>
      </c>
      <c r="AX1012" s="32" t="str">
        <f t="shared" si="1013"/>
        <v/>
      </c>
      <c r="AZ1012" s="17" t="str">
        <f t="shared" si="1014"/>
        <v/>
      </c>
      <c r="BA1012" s="17" t="str">
        <f t="shared" si="1014"/>
        <v/>
      </c>
      <c r="BB1012" s="17" t="str">
        <f t="shared" si="1014"/>
        <v/>
      </c>
      <c r="BC1012" s="17" t="str">
        <f t="shared" si="1014"/>
        <v/>
      </c>
      <c r="BD1012" s="17" t="str">
        <f t="shared" si="1014"/>
        <v/>
      </c>
      <c r="BE1012" s="17" t="str">
        <f t="shared" si="1014"/>
        <v/>
      </c>
      <c r="BF1012" s="17" t="str">
        <f t="shared" si="1014"/>
        <v/>
      </c>
      <c r="BG1012" s="17" t="e">
        <f t="shared" si="1014"/>
        <v>#REF!</v>
      </c>
      <c r="BH1012" s="17" t="str">
        <f t="shared" si="1014"/>
        <v/>
      </c>
      <c r="BI1012" s="17" t="str">
        <f t="shared" si="1014"/>
        <v/>
      </c>
    </row>
    <row r="1013" spans="1:61" s="13" customFormat="1" ht="23.25" customHeight="1" x14ac:dyDescent="0.2">
      <c r="A1013" s="1">
        <f ca="1">IF(COUNTIF($D1013:$L1013," ")=10,"",IF(VLOOKUP(MAX($A$1:A1012),$A$1:C1012,3,FALSE)=0,"",MAX($A$1:A1012)+1))</f>
        <v>996</v>
      </c>
      <c r="B1013" s="13" t="str">
        <f>$B1009</f>
        <v/>
      </c>
      <c r="C1013" s="2" t="str">
        <f>IF($B1013="","",$R$5)</f>
        <v/>
      </c>
      <c r="D1013" s="23" t="str">
        <f t="shared" ref="D1013:K1013" si="1059">IF($B1013&gt;"",IF(ISERROR(SEARCH($B1013,S$5))," ",MID(S$5,FIND("%курс ",S$5,FIND($B1013,S$5))+6,3)&amp;"
("&amp;MID(S$5,FIND("ауд.",S$5,FIND($B1013,S$5))+4,FIND("№",S$5,FIND("ауд.",S$5,FIND($B1013,S$5)))-(FIND("ауд.",S$5,FIND($B1013,S$5))+4))&amp;")"),"")</f>
        <v/>
      </c>
      <c r="E1013" s="23" t="str">
        <f t="shared" si="1059"/>
        <v/>
      </c>
      <c r="F1013" s="23" t="str">
        <f t="shared" si="1059"/>
        <v/>
      </c>
      <c r="G1013" s="23" t="str">
        <f t="shared" si="1059"/>
        <v/>
      </c>
      <c r="H1013" s="23" t="str">
        <f t="shared" si="1059"/>
        <v/>
      </c>
      <c r="I1013" s="23" t="str">
        <f t="shared" si="1059"/>
        <v/>
      </c>
      <c r="J1013" s="23" t="str">
        <f t="shared" si="1059"/>
        <v/>
      </c>
      <c r="K1013" s="23" t="str">
        <f t="shared" si="1059"/>
        <v/>
      </c>
      <c r="L1013" s="23"/>
      <c r="O1013" s="16"/>
      <c r="P1013" s="16"/>
      <c r="R1013" s="30"/>
      <c r="S1013" s="30"/>
      <c r="T1013" s="30"/>
      <c r="U1013" s="30"/>
      <c r="V1013" s="30"/>
      <c r="W1013" s="30"/>
      <c r="X1013" s="30"/>
      <c r="Y1013" s="30"/>
      <c r="Z1013" s="30"/>
      <c r="AA1013" s="30"/>
      <c r="AB1013" s="30"/>
      <c r="AD1013" s="31" t="str">
        <f t="shared" si="1055"/>
        <v/>
      </c>
      <c r="AE1013" s="31" t="str">
        <f t="shared" si="1055"/>
        <v/>
      </c>
      <c r="AF1013" s="31" t="str">
        <f t="shared" si="1055"/>
        <v/>
      </c>
      <c r="AG1013" s="31" t="str">
        <f t="shared" si="1055"/>
        <v/>
      </c>
      <c r="AH1013" s="31" t="str">
        <f t="shared" si="1055"/>
        <v/>
      </c>
      <c r="AI1013" s="31" t="str">
        <f t="shared" si="1055"/>
        <v/>
      </c>
      <c r="AJ1013" s="31" t="str">
        <f t="shared" si="1055"/>
        <v/>
      </c>
      <c r="AK1013" s="31" t="e">
        <f>IF(#REF!=" ","",IF(#REF!="","",CONCATENATE($C1013," ",#REF!," ",MID(#REF!,6,3))))</f>
        <v>#REF!</v>
      </c>
      <c r="AL1013" s="31" t="str">
        <f t="shared" si="1056"/>
        <v/>
      </c>
      <c r="AM1013" s="31" t="str">
        <f t="shared" si="1056"/>
        <v/>
      </c>
      <c r="AN1013" s="32" t="e">
        <f t="shared" si="1053"/>
        <v>#VALUE!</v>
      </c>
      <c r="AO1013" s="32" t="str">
        <f t="shared" ref="AO1013:AX1028" si="1060">IF(AD1013="","",CONCATENATE(AD1013," ",$AN1013))</f>
        <v/>
      </c>
      <c r="AP1013" s="32" t="str">
        <f t="shared" si="1060"/>
        <v/>
      </c>
      <c r="AQ1013" s="32" t="str">
        <f t="shared" si="1060"/>
        <v/>
      </c>
      <c r="AR1013" s="32" t="str">
        <f t="shared" si="1060"/>
        <v/>
      </c>
      <c r="AS1013" s="32" t="str">
        <f t="shared" si="1060"/>
        <v/>
      </c>
      <c r="AT1013" s="32" t="str">
        <f t="shared" si="1060"/>
        <v/>
      </c>
      <c r="AU1013" s="32" t="str">
        <f t="shared" si="1060"/>
        <v/>
      </c>
      <c r="AV1013" s="32" t="e">
        <f t="shared" si="1060"/>
        <v>#REF!</v>
      </c>
      <c r="AW1013" s="32" t="str">
        <f t="shared" si="1060"/>
        <v/>
      </c>
      <c r="AX1013" s="32" t="str">
        <f t="shared" si="1060"/>
        <v/>
      </c>
      <c r="AZ1013" s="17" t="str">
        <f t="shared" ref="AZ1013:BI1028" si="1061">IF(AD1013="","",ROW())</f>
        <v/>
      </c>
      <c r="BA1013" s="17" t="str">
        <f t="shared" si="1061"/>
        <v/>
      </c>
      <c r="BB1013" s="17" t="str">
        <f t="shared" si="1061"/>
        <v/>
      </c>
      <c r="BC1013" s="17" t="str">
        <f t="shared" si="1061"/>
        <v/>
      </c>
      <c r="BD1013" s="17" t="str">
        <f t="shared" si="1061"/>
        <v/>
      </c>
      <c r="BE1013" s="17" t="str">
        <f t="shared" si="1061"/>
        <v/>
      </c>
      <c r="BF1013" s="17" t="str">
        <f t="shared" si="1061"/>
        <v/>
      </c>
      <c r="BG1013" s="17" t="e">
        <f t="shared" si="1061"/>
        <v>#REF!</v>
      </c>
      <c r="BH1013" s="17" t="str">
        <f t="shared" si="1061"/>
        <v/>
      </c>
      <c r="BI1013" s="17" t="str">
        <f t="shared" si="1061"/>
        <v/>
      </c>
    </row>
    <row r="1014" spans="1:61" s="13" customFormat="1" ht="23.25" customHeight="1" x14ac:dyDescent="0.2">
      <c r="A1014" s="1">
        <f ca="1">IF(COUNTIF($D1014:$L1014," ")=10,"",IF(VLOOKUP(MAX($A$1:A1013),$A$1:C1013,3,FALSE)=0,"",MAX($A$1:A1013)+1))</f>
        <v>997</v>
      </c>
      <c r="B1014" s="13" t="str">
        <f>$B1009</f>
        <v/>
      </c>
      <c r="C1014" s="2" t="str">
        <f>IF($B1014="","",$R$6)</f>
        <v/>
      </c>
      <c r="D1014" s="23" t="str">
        <f t="shared" ref="D1014:K1014" si="1062">IF($B1014&gt;"",IF(ISERROR(SEARCH($B1014,S$6))," ",MID(S$6,FIND("%курс ",S$6,FIND($B1014,S$6))+6,3)&amp;"
("&amp;MID(S$6,FIND("ауд.",S$6,FIND($B1014,S$6))+4,FIND("№",S$6,FIND("ауд.",S$6,FIND($B1014,S$6)))-(FIND("ауд.",S$6,FIND($B1014,S$6))+4))&amp;")"),"")</f>
        <v/>
      </c>
      <c r="E1014" s="23" t="str">
        <f t="shared" si="1062"/>
        <v/>
      </c>
      <c r="F1014" s="23" t="str">
        <f t="shared" si="1062"/>
        <v/>
      </c>
      <c r="G1014" s="23" t="str">
        <f t="shared" si="1062"/>
        <v/>
      </c>
      <c r="H1014" s="23" t="str">
        <f t="shared" si="1062"/>
        <v/>
      </c>
      <c r="I1014" s="23" t="str">
        <f t="shared" si="1062"/>
        <v/>
      </c>
      <c r="J1014" s="23" t="str">
        <f t="shared" si="1062"/>
        <v/>
      </c>
      <c r="K1014" s="23" t="str">
        <f t="shared" si="1062"/>
        <v/>
      </c>
      <c r="L1014" s="23"/>
      <c r="O1014" s="16"/>
      <c r="P1014" s="16"/>
      <c r="R1014" s="30"/>
      <c r="S1014" s="30"/>
      <c r="T1014" s="30"/>
      <c r="U1014" s="30"/>
      <c r="V1014" s="30"/>
      <c r="W1014" s="30"/>
      <c r="X1014" s="30"/>
      <c r="Y1014" s="30"/>
      <c r="Z1014" s="30"/>
      <c r="AA1014" s="30"/>
      <c r="AB1014" s="30"/>
      <c r="AD1014" s="31" t="str">
        <f t="shared" si="1055"/>
        <v/>
      </c>
      <c r="AE1014" s="31" t="str">
        <f t="shared" si="1055"/>
        <v/>
      </c>
      <c r="AF1014" s="31" t="str">
        <f t="shared" si="1055"/>
        <v/>
      </c>
      <c r="AG1014" s="31" t="str">
        <f t="shared" si="1055"/>
        <v/>
      </c>
      <c r="AH1014" s="31" t="str">
        <f t="shared" si="1055"/>
        <v/>
      </c>
      <c r="AI1014" s="31" t="str">
        <f t="shared" si="1055"/>
        <v/>
      </c>
      <c r="AJ1014" s="31" t="str">
        <f t="shared" si="1055"/>
        <v/>
      </c>
      <c r="AK1014" s="31" t="e">
        <f>IF(#REF!=" ","",IF(#REF!="","",CONCATENATE($C1014," ",#REF!," ",MID(#REF!,6,3))))</f>
        <v>#REF!</v>
      </c>
      <c r="AL1014" s="31" t="str">
        <f t="shared" si="1056"/>
        <v/>
      </c>
      <c r="AM1014" s="31" t="str">
        <f t="shared" si="1056"/>
        <v/>
      </c>
      <c r="AN1014" s="32" t="e">
        <f t="shared" si="1053"/>
        <v>#VALUE!</v>
      </c>
      <c r="AO1014" s="32" t="str">
        <f t="shared" si="1060"/>
        <v/>
      </c>
      <c r="AP1014" s="32" t="str">
        <f t="shared" si="1060"/>
        <v/>
      </c>
      <c r="AQ1014" s="32" t="str">
        <f t="shared" si="1060"/>
        <v/>
      </c>
      <c r="AR1014" s="32" t="str">
        <f t="shared" si="1060"/>
        <v/>
      </c>
      <c r="AS1014" s="32" t="str">
        <f t="shared" si="1060"/>
        <v/>
      </c>
      <c r="AT1014" s="32" t="str">
        <f t="shared" si="1060"/>
        <v/>
      </c>
      <c r="AU1014" s="32" t="str">
        <f t="shared" si="1060"/>
        <v/>
      </c>
      <c r="AV1014" s="32" t="e">
        <f t="shared" si="1060"/>
        <v>#REF!</v>
      </c>
      <c r="AW1014" s="32" t="str">
        <f t="shared" si="1060"/>
        <v/>
      </c>
      <c r="AX1014" s="32" t="str">
        <f t="shared" si="1060"/>
        <v/>
      </c>
      <c r="AZ1014" s="17" t="str">
        <f t="shared" si="1061"/>
        <v/>
      </c>
      <c r="BA1014" s="17" t="str">
        <f t="shared" si="1061"/>
        <v/>
      </c>
      <c r="BB1014" s="17" t="str">
        <f t="shared" si="1061"/>
        <v/>
      </c>
      <c r="BC1014" s="17" t="str">
        <f t="shared" si="1061"/>
        <v/>
      </c>
      <c r="BD1014" s="17" t="str">
        <f t="shared" si="1061"/>
        <v/>
      </c>
      <c r="BE1014" s="17" t="str">
        <f t="shared" si="1061"/>
        <v/>
      </c>
      <c r="BF1014" s="17" t="str">
        <f t="shared" si="1061"/>
        <v/>
      </c>
      <c r="BG1014" s="17" t="e">
        <f t="shared" si="1061"/>
        <v>#REF!</v>
      </c>
      <c r="BH1014" s="17" t="str">
        <f t="shared" si="1061"/>
        <v/>
      </c>
      <c r="BI1014" s="17" t="str">
        <f t="shared" si="1061"/>
        <v/>
      </c>
    </row>
    <row r="1015" spans="1:61" s="13" customFormat="1" ht="23.25" customHeight="1" x14ac:dyDescent="0.2">
      <c r="A1015" s="1">
        <f ca="1">IF(COUNTIF($D1015:$L1015," ")=10,"",IF(VLOOKUP(MAX($A$1:A1014),$A$1:C1014,3,FALSE)=0,"",MAX($A$1:A1014)+1))</f>
        <v>998</v>
      </c>
      <c r="B1015" s="13" t="str">
        <f>$B1009</f>
        <v/>
      </c>
      <c r="C1015" s="2" t="str">
        <f>IF($B1015="","",$R$7)</f>
        <v/>
      </c>
      <c r="D1015" s="23" t="str">
        <f t="shared" ref="D1015:K1015" si="1063">IF($B1015&gt;"",IF(ISERROR(SEARCH($B1015,S$7))," ",MID(S$7,FIND("%курс ",S$7,FIND($B1015,S$7))+6,3)&amp;"
("&amp;MID(S$7,FIND("ауд.",S$7,FIND($B1015,S$7))+4,FIND("№",S$7,FIND("ауд.",S$7,FIND($B1015,S$7)))-(FIND("ауд.",S$7,FIND($B1015,S$7))+4))&amp;")"),"")</f>
        <v/>
      </c>
      <c r="E1015" s="23" t="str">
        <f t="shared" si="1063"/>
        <v/>
      </c>
      <c r="F1015" s="23" t="str">
        <f t="shared" si="1063"/>
        <v/>
      </c>
      <c r="G1015" s="23" t="str">
        <f t="shared" si="1063"/>
        <v/>
      </c>
      <c r="H1015" s="23" t="str">
        <f t="shared" si="1063"/>
        <v/>
      </c>
      <c r="I1015" s="23" t="str">
        <f t="shared" si="1063"/>
        <v/>
      </c>
      <c r="J1015" s="23" t="str">
        <f t="shared" si="1063"/>
        <v/>
      </c>
      <c r="K1015" s="23" t="str">
        <f t="shared" si="1063"/>
        <v/>
      </c>
      <c r="L1015" s="23"/>
      <c r="O1015" s="16"/>
      <c r="P1015" s="16"/>
      <c r="R1015" s="30"/>
      <c r="S1015" s="30"/>
      <c r="T1015" s="30"/>
      <c r="U1015" s="30"/>
      <c r="V1015" s="30"/>
      <c r="W1015" s="30"/>
      <c r="X1015" s="30"/>
      <c r="Y1015" s="30"/>
      <c r="Z1015" s="30"/>
      <c r="AA1015" s="30"/>
      <c r="AB1015" s="30"/>
      <c r="AD1015" s="31" t="str">
        <f t="shared" si="1055"/>
        <v/>
      </c>
      <c r="AE1015" s="31" t="str">
        <f t="shared" si="1055"/>
        <v/>
      </c>
      <c r="AF1015" s="31" t="str">
        <f t="shared" si="1055"/>
        <v/>
      </c>
      <c r="AG1015" s="31" t="str">
        <f t="shared" si="1055"/>
        <v/>
      </c>
      <c r="AH1015" s="31" t="str">
        <f t="shared" si="1055"/>
        <v/>
      </c>
      <c r="AI1015" s="31" t="str">
        <f t="shared" si="1055"/>
        <v/>
      </c>
      <c r="AJ1015" s="31" t="str">
        <f t="shared" si="1055"/>
        <v/>
      </c>
      <c r="AK1015" s="31" t="e">
        <f>IF(#REF!=" ","",IF(#REF!="","",CONCATENATE($C1015," ",#REF!," ",MID(#REF!,6,3))))</f>
        <v>#REF!</v>
      </c>
      <c r="AL1015" s="31" t="str">
        <f t="shared" si="1056"/>
        <v/>
      </c>
      <c r="AM1015" s="31" t="str">
        <f t="shared" si="1056"/>
        <v/>
      </c>
      <c r="AN1015" s="32" t="e">
        <f t="shared" si="1053"/>
        <v>#VALUE!</v>
      </c>
      <c r="AO1015" s="32" t="str">
        <f t="shared" si="1060"/>
        <v/>
      </c>
      <c r="AP1015" s="32" t="str">
        <f t="shared" si="1060"/>
        <v/>
      </c>
      <c r="AQ1015" s="32" t="str">
        <f t="shared" si="1060"/>
        <v/>
      </c>
      <c r="AR1015" s="32" t="str">
        <f t="shared" si="1060"/>
        <v/>
      </c>
      <c r="AS1015" s="32" t="str">
        <f t="shared" si="1060"/>
        <v/>
      </c>
      <c r="AT1015" s="32" t="str">
        <f t="shared" si="1060"/>
        <v/>
      </c>
      <c r="AU1015" s="32" t="str">
        <f t="shared" si="1060"/>
        <v/>
      </c>
      <c r="AV1015" s="32" t="e">
        <f t="shared" si="1060"/>
        <v>#REF!</v>
      </c>
      <c r="AW1015" s="32" t="str">
        <f t="shared" si="1060"/>
        <v/>
      </c>
      <c r="AX1015" s="32" t="str">
        <f t="shared" si="1060"/>
        <v/>
      </c>
      <c r="AZ1015" s="17" t="str">
        <f t="shared" si="1061"/>
        <v/>
      </c>
      <c r="BA1015" s="17" t="str">
        <f t="shared" si="1061"/>
        <v/>
      </c>
      <c r="BB1015" s="17" t="str">
        <f t="shared" si="1061"/>
        <v/>
      </c>
      <c r="BC1015" s="17" t="str">
        <f t="shared" si="1061"/>
        <v/>
      </c>
      <c r="BD1015" s="17" t="str">
        <f t="shared" si="1061"/>
        <v/>
      </c>
      <c r="BE1015" s="17" t="str">
        <f t="shared" si="1061"/>
        <v/>
      </c>
      <c r="BF1015" s="17" t="str">
        <f t="shared" si="1061"/>
        <v/>
      </c>
      <c r="BG1015" s="17" t="e">
        <f t="shared" si="1061"/>
        <v>#REF!</v>
      </c>
      <c r="BH1015" s="17" t="str">
        <f t="shared" si="1061"/>
        <v/>
      </c>
      <c r="BI1015" s="17" t="str">
        <f t="shared" si="1061"/>
        <v/>
      </c>
    </row>
    <row r="1016" spans="1:61" s="13" customFormat="1" ht="23.25" customHeight="1" x14ac:dyDescent="0.2">
      <c r="A1016" s="1">
        <f ca="1">IF(COUNTIF($D1016:$L1016," ")=10,"",IF(VLOOKUP(MAX($A$1:A1015),$A$1:C1015,3,FALSE)=0,"",MAX($A$1:A1015)+1))</f>
        <v>999</v>
      </c>
      <c r="B1016" s="13" t="str">
        <f>$B1009</f>
        <v/>
      </c>
      <c r="C1016" s="2" t="str">
        <f>IF($B1016="","",$R$8)</f>
        <v/>
      </c>
      <c r="D1016" s="23" t="str">
        <f t="shared" ref="D1016:K1016" si="1064">IF($B1016&gt;"",IF(ISERROR(SEARCH($B1016,S$8))," ",MID(S$8,FIND("%курс ",S$8,FIND($B1016,S$8))+6,3)&amp;"
("&amp;MID(S$8,FIND("ауд.",S$8,FIND($B1016,S$8))+4,FIND("№",S$8,FIND("ауд.",S$8,FIND($B1016,S$8)))-(FIND("ауд.",S$8,FIND($B1016,S$8))+4))&amp;")"),"")</f>
        <v/>
      </c>
      <c r="E1016" s="23" t="str">
        <f t="shared" si="1064"/>
        <v/>
      </c>
      <c r="F1016" s="23" t="str">
        <f t="shared" si="1064"/>
        <v/>
      </c>
      <c r="G1016" s="23" t="str">
        <f t="shared" si="1064"/>
        <v/>
      </c>
      <c r="H1016" s="23" t="str">
        <f t="shared" si="1064"/>
        <v/>
      </c>
      <c r="I1016" s="23" t="str">
        <f t="shared" si="1064"/>
        <v/>
      </c>
      <c r="J1016" s="23" t="str">
        <f t="shared" si="1064"/>
        <v/>
      </c>
      <c r="K1016" s="23" t="str">
        <f t="shared" si="1064"/>
        <v/>
      </c>
      <c r="L1016" s="23"/>
      <c r="O1016" s="16"/>
      <c r="P1016" s="16"/>
      <c r="R1016" s="30"/>
      <c r="S1016" s="30"/>
      <c r="T1016" s="30"/>
      <c r="U1016" s="30"/>
      <c r="V1016" s="30"/>
      <c r="W1016" s="30"/>
      <c r="X1016" s="30"/>
      <c r="Y1016" s="30"/>
      <c r="Z1016" s="30"/>
      <c r="AA1016" s="30"/>
      <c r="AB1016" s="30"/>
      <c r="AD1016" s="31" t="str">
        <f t="shared" si="1055"/>
        <v/>
      </c>
      <c r="AE1016" s="31" t="str">
        <f t="shared" si="1055"/>
        <v/>
      </c>
      <c r="AF1016" s="31" t="str">
        <f t="shared" si="1055"/>
        <v/>
      </c>
      <c r="AG1016" s="31" t="str">
        <f t="shared" si="1055"/>
        <v/>
      </c>
      <c r="AH1016" s="31" t="str">
        <f t="shared" si="1055"/>
        <v/>
      </c>
      <c r="AI1016" s="31" t="str">
        <f t="shared" si="1055"/>
        <v/>
      </c>
      <c r="AJ1016" s="31" t="str">
        <f t="shared" si="1055"/>
        <v/>
      </c>
      <c r="AK1016" s="31" t="e">
        <f>IF(#REF!=" ","",IF(#REF!="","",CONCATENATE($C1016," ",#REF!," ",MID(#REF!,6,3))))</f>
        <v>#REF!</v>
      </c>
      <c r="AL1016" s="31" t="str">
        <f t="shared" si="1056"/>
        <v/>
      </c>
      <c r="AM1016" s="31" t="str">
        <f t="shared" si="1056"/>
        <v/>
      </c>
      <c r="AN1016" s="32" t="e">
        <f t="shared" si="1053"/>
        <v>#VALUE!</v>
      </c>
      <c r="AO1016" s="32" t="str">
        <f t="shared" si="1060"/>
        <v/>
      </c>
      <c r="AP1016" s="32" t="str">
        <f t="shared" si="1060"/>
        <v/>
      </c>
      <c r="AQ1016" s="32" t="str">
        <f t="shared" si="1060"/>
        <v/>
      </c>
      <c r="AR1016" s="32" t="str">
        <f t="shared" si="1060"/>
        <v/>
      </c>
      <c r="AS1016" s="32" t="str">
        <f t="shared" si="1060"/>
        <v/>
      </c>
      <c r="AT1016" s="32" t="str">
        <f t="shared" si="1060"/>
        <v/>
      </c>
      <c r="AU1016" s="32" t="str">
        <f t="shared" si="1060"/>
        <v/>
      </c>
      <c r="AV1016" s="32" t="e">
        <f t="shared" si="1060"/>
        <v>#REF!</v>
      </c>
      <c r="AW1016" s="32" t="str">
        <f t="shared" si="1060"/>
        <v/>
      </c>
      <c r="AX1016" s="32" t="str">
        <f t="shared" si="1060"/>
        <v/>
      </c>
      <c r="AZ1016" s="17" t="str">
        <f t="shared" si="1061"/>
        <v/>
      </c>
      <c r="BA1016" s="17" t="str">
        <f t="shared" si="1061"/>
        <v/>
      </c>
      <c r="BB1016" s="17" t="str">
        <f t="shared" si="1061"/>
        <v/>
      </c>
      <c r="BC1016" s="17" t="str">
        <f t="shared" si="1061"/>
        <v/>
      </c>
      <c r="BD1016" s="17" t="str">
        <f t="shared" si="1061"/>
        <v/>
      </c>
      <c r="BE1016" s="17" t="str">
        <f t="shared" si="1061"/>
        <v/>
      </c>
      <c r="BF1016" s="17" t="str">
        <f t="shared" si="1061"/>
        <v/>
      </c>
      <c r="BG1016" s="17" t="e">
        <f t="shared" si="1061"/>
        <v>#REF!</v>
      </c>
      <c r="BH1016" s="17" t="str">
        <f t="shared" si="1061"/>
        <v/>
      </c>
      <c r="BI1016" s="17" t="str">
        <f t="shared" si="1061"/>
        <v/>
      </c>
    </row>
    <row r="1017" spans="1:61" s="13" customFormat="1" ht="23.25" customHeight="1" x14ac:dyDescent="0.2">
      <c r="C1017" s="2" t="str">
        <f>IF($B1017="","",$R$2)</f>
        <v/>
      </c>
      <c r="D1017" s="14" t="str">
        <f t="shared" ref="D1017:K1017" si="1065">IF($B1017&gt;"",IF(ISERROR(SEARCH($B1017,S$2))," ",MID(S$2,FIND("%курс ",S$2,FIND($B1017,S$2))+6,3)&amp;"
("&amp;MID(S$2,FIND("ауд.",S$2,FIND($B1017,S$2))+4,FIND("№",S$2,FIND("ауд.",S$2,FIND($B1017,S$2)))-(FIND("ауд.",S$2,FIND($B1017,S$2))+4))&amp;")"),"")</f>
        <v/>
      </c>
      <c r="E1017" s="14" t="str">
        <f t="shared" si="1065"/>
        <v/>
      </c>
      <c r="F1017" s="14" t="str">
        <f t="shared" si="1065"/>
        <v/>
      </c>
      <c r="G1017" s="14" t="str">
        <f t="shared" si="1065"/>
        <v/>
      </c>
      <c r="H1017" s="14" t="str">
        <f t="shared" si="1065"/>
        <v/>
      </c>
      <c r="I1017" s="14" t="str">
        <f t="shared" si="1065"/>
        <v/>
      </c>
      <c r="J1017" s="14" t="str">
        <f t="shared" si="1065"/>
        <v/>
      </c>
      <c r="K1017" s="14" t="str">
        <f t="shared" si="1065"/>
        <v/>
      </c>
      <c r="L1017" s="14"/>
      <c r="O1017" s="16"/>
      <c r="P1017" s="16"/>
      <c r="R1017" s="30"/>
      <c r="S1017" s="30"/>
      <c r="T1017" s="30"/>
      <c r="U1017" s="30"/>
      <c r="V1017" s="30"/>
      <c r="W1017" s="30"/>
      <c r="X1017" s="30"/>
      <c r="Y1017" s="30"/>
      <c r="Z1017" s="30"/>
      <c r="AA1017" s="30"/>
      <c r="AB1017" s="30"/>
      <c r="AD1017" s="37"/>
      <c r="AE1017" s="37"/>
      <c r="AF1017" s="37"/>
      <c r="AG1017" s="37"/>
      <c r="AH1017" s="37"/>
      <c r="AI1017" s="37"/>
      <c r="AJ1017" s="37"/>
      <c r="AK1017" s="37"/>
      <c r="AL1017" s="37"/>
      <c r="AM1017" s="37"/>
      <c r="AN1017" s="37"/>
      <c r="AO1017" s="32" t="str">
        <f t="shared" si="1060"/>
        <v/>
      </c>
      <c r="AP1017" s="32" t="str">
        <f t="shared" si="1060"/>
        <v/>
      </c>
      <c r="AQ1017" s="32" t="str">
        <f t="shared" si="1060"/>
        <v/>
      </c>
      <c r="AR1017" s="32" t="str">
        <f t="shared" si="1060"/>
        <v/>
      </c>
      <c r="AS1017" s="32" t="str">
        <f t="shared" si="1060"/>
        <v/>
      </c>
      <c r="AT1017" s="32" t="str">
        <f t="shared" si="1060"/>
        <v/>
      </c>
      <c r="AU1017" s="32" t="str">
        <f t="shared" si="1060"/>
        <v/>
      </c>
      <c r="AV1017" s="32" t="str">
        <f t="shared" si="1060"/>
        <v/>
      </c>
      <c r="AW1017" s="32" t="str">
        <f t="shared" si="1060"/>
        <v/>
      </c>
      <c r="AX1017" s="32" t="str">
        <f t="shared" si="1060"/>
        <v/>
      </c>
      <c r="AZ1017" s="17" t="str">
        <f t="shared" si="1061"/>
        <v/>
      </c>
      <c r="BA1017" s="17" t="str">
        <f t="shared" si="1061"/>
        <v/>
      </c>
      <c r="BB1017" s="17" t="str">
        <f t="shared" si="1061"/>
        <v/>
      </c>
      <c r="BC1017" s="17" t="str">
        <f t="shared" si="1061"/>
        <v/>
      </c>
      <c r="BD1017" s="17" t="str">
        <f t="shared" si="1061"/>
        <v/>
      </c>
      <c r="BE1017" s="17" t="str">
        <f t="shared" si="1061"/>
        <v/>
      </c>
      <c r="BF1017" s="17" t="str">
        <f t="shared" si="1061"/>
        <v/>
      </c>
      <c r="BG1017" s="17" t="str">
        <f t="shared" si="1061"/>
        <v/>
      </c>
      <c r="BH1017" s="17" t="str">
        <f t="shared" si="1061"/>
        <v/>
      </c>
      <c r="BI1017" s="17" t="str">
        <f t="shared" si="1061"/>
        <v/>
      </c>
    </row>
    <row r="1018" spans="1:61" s="13" customFormat="1" ht="23.25" customHeight="1" x14ac:dyDescent="0.2">
      <c r="A1018" s="1">
        <f ca="1">IF(COUNTIF($D1019:$L1025," ")=70,"",MAX($A$1:A1017)+1)</f>
        <v>1000</v>
      </c>
      <c r="B1018" s="2" t="str">
        <f>IF($C1018="","",$C1018)</f>
        <v/>
      </c>
      <c r="C1018" s="3" t="str">
        <f>IF(ISERROR(VLOOKUP((ROW()-1)/9+1,'[1]Преподавательский состав'!$A$2:$B$181,2,FALSE)),"",VLOOKUP((ROW()-1)/9+1,'[1]Преподавательский состав'!$A$2:$B$181,2,FALSE))</f>
        <v/>
      </c>
      <c r="D1018" s="3" t="str">
        <f>IF($C1018="","",T(" 8.00"))</f>
        <v/>
      </c>
      <c r="E1018" s="3" t="str">
        <f>IF($C1018="","",T(" 9.40"))</f>
        <v/>
      </c>
      <c r="F1018" s="3" t="str">
        <f>IF($C1018="","",T("11.20"))</f>
        <v/>
      </c>
      <c r="G1018" s="3" t="str">
        <f>IF($C1018="","",T("13.00"))</f>
        <v/>
      </c>
      <c r="H1018" s="3" t="str">
        <f>IF($C1018="","",T("13.30"))</f>
        <v/>
      </c>
      <c r="I1018" s="3" t="str">
        <f>IF($C1018="","",T("15.10"))</f>
        <v/>
      </c>
      <c r="J1018" s="3" t="str">
        <f>IF($C1018="","",T("16.50"))</f>
        <v/>
      </c>
      <c r="K1018" s="3" t="str">
        <f>IF($C1018="","",T("16.50"))</f>
        <v/>
      </c>
      <c r="L1018" s="3"/>
      <c r="O1018" s="16"/>
      <c r="P1018" s="16"/>
      <c r="R1018" s="30"/>
      <c r="S1018" s="30"/>
      <c r="T1018" s="30"/>
      <c r="U1018" s="30"/>
      <c r="V1018" s="30"/>
      <c r="W1018" s="30"/>
      <c r="X1018" s="30"/>
      <c r="Y1018" s="30"/>
      <c r="Z1018" s="30"/>
      <c r="AA1018" s="30"/>
      <c r="AB1018" s="30"/>
      <c r="AD1018" s="32"/>
      <c r="AE1018" s="32"/>
      <c r="AF1018" s="32"/>
      <c r="AG1018" s="32"/>
      <c r="AH1018" s="32"/>
      <c r="AI1018" s="32"/>
      <c r="AJ1018" s="32"/>
      <c r="AK1018" s="32"/>
      <c r="AL1018" s="32"/>
      <c r="AM1018" s="32"/>
      <c r="AN1018" s="32" t="str">
        <f t="shared" ref="AN1018:AN1025" si="1066">IF(COUNTBLANK(AD1018:AM1018)=10,"",MID($B1018,1,FIND(" ",$B1018)-1))</f>
        <v/>
      </c>
      <c r="AO1018" s="32" t="str">
        <f t="shared" si="1060"/>
        <v/>
      </c>
      <c r="AP1018" s="32" t="str">
        <f t="shared" si="1060"/>
        <v/>
      </c>
      <c r="AQ1018" s="32" t="str">
        <f t="shared" si="1060"/>
        <v/>
      </c>
      <c r="AR1018" s="32" t="str">
        <f t="shared" si="1060"/>
        <v/>
      </c>
      <c r="AS1018" s="32" t="str">
        <f t="shared" si="1060"/>
        <v/>
      </c>
      <c r="AT1018" s="32" t="str">
        <f t="shared" si="1060"/>
        <v/>
      </c>
      <c r="AU1018" s="32" t="str">
        <f t="shared" si="1060"/>
        <v/>
      </c>
      <c r="AV1018" s="32" t="str">
        <f t="shared" si="1060"/>
        <v/>
      </c>
      <c r="AW1018" s="32" t="str">
        <f t="shared" si="1060"/>
        <v/>
      </c>
      <c r="AX1018" s="32" t="str">
        <f t="shared" si="1060"/>
        <v/>
      </c>
      <c r="AZ1018" s="17" t="str">
        <f t="shared" si="1061"/>
        <v/>
      </c>
      <c r="BA1018" s="17" t="str">
        <f t="shared" si="1061"/>
        <v/>
      </c>
      <c r="BB1018" s="17" t="str">
        <f t="shared" si="1061"/>
        <v/>
      </c>
      <c r="BC1018" s="17" t="str">
        <f t="shared" si="1061"/>
        <v/>
      </c>
      <c r="BD1018" s="17" t="str">
        <f t="shared" si="1061"/>
        <v/>
      </c>
      <c r="BE1018" s="17" t="str">
        <f t="shared" si="1061"/>
        <v/>
      </c>
      <c r="BF1018" s="17" t="str">
        <f t="shared" si="1061"/>
        <v/>
      </c>
      <c r="BG1018" s="17" t="str">
        <f t="shared" si="1061"/>
        <v/>
      </c>
      <c r="BH1018" s="17" t="str">
        <f t="shared" si="1061"/>
        <v/>
      </c>
      <c r="BI1018" s="17" t="str">
        <f t="shared" si="1061"/>
        <v/>
      </c>
    </row>
    <row r="1019" spans="1:61" s="13" customFormat="1" ht="23.25" customHeight="1" x14ac:dyDescent="0.2">
      <c r="A1019" s="1">
        <f ca="1">IF(COUNTIF($D1019:$L1019," ")=10,"",IF(VLOOKUP(MAX($A$1:A1018),$A$1:C1018,3,FALSE)=0,"",MAX($A$1:A1018)+1))</f>
        <v>1001</v>
      </c>
      <c r="B1019" s="13" t="str">
        <f>$B1018</f>
        <v/>
      </c>
      <c r="C1019" s="2" t="str">
        <f>IF($B1019="","",$R$2)</f>
        <v/>
      </c>
      <c r="D1019" s="14" t="str">
        <f t="shared" ref="D1019:K1019" si="1067">IF($B1019&gt;"",IF(ISERROR(SEARCH($B1019,S$2))," ",MID(S$2,FIND("%курс ",S$2,FIND($B1019,S$2))+6,3)&amp;"
("&amp;MID(S$2,FIND("ауд.",S$2,FIND($B1019,S$2))+4,FIND("№",S$2,FIND("ауд.",S$2,FIND($B1019,S$2)))-(FIND("ауд.",S$2,FIND($B1019,S$2))+4))&amp;")"),"")</f>
        <v/>
      </c>
      <c r="E1019" s="14" t="str">
        <f t="shared" si="1067"/>
        <v/>
      </c>
      <c r="F1019" s="14" t="str">
        <f t="shared" si="1067"/>
        <v/>
      </c>
      <c r="G1019" s="14" t="str">
        <f t="shared" si="1067"/>
        <v/>
      </c>
      <c r="H1019" s="14" t="str">
        <f t="shared" si="1067"/>
        <v/>
      </c>
      <c r="I1019" s="14" t="str">
        <f t="shared" si="1067"/>
        <v/>
      </c>
      <c r="J1019" s="14" t="str">
        <f t="shared" si="1067"/>
        <v/>
      </c>
      <c r="K1019" s="14" t="str">
        <f t="shared" si="1067"/>
        <v/>
      </c>
      <c r="L1019" s="14"/>
      <c r="O1019" s="16"/>
      <c r="P1019" s="16"/>
      <c r="R1019" s="30"/>
      <c r="S1019" s="30"/>
      <c r="T1019" s="30"/>
      <c r="U1019" s="30"/>
      <c r="V1019" s="30"/>
      <c r="W1019" s="30"/>
      <c r="X1019" s="30"/>
      <c r="Y1019" s="30"/>
      <c r="Z1019" s="30"/>
      <c r="AA1019" s="30"/>
      <c r="AB1019" s="30"/>
      <c r="AD1019" s="31" t="str">
        <f t="shared" ref="AD1019:AJ1025" si="1068">IF(D1019=" ","",IF(D1019="","",CONCATENATE($C1019," ",D$1," ",MID(D1019,6,3))))</f>
        <v/>
      </c>
      <c r="AE1019" s="31" t="str">
        <f t="shared" si="1068"/>
        <v/>
      </c>
      <c r="AF1019" s="31" t="str">
        <f t="shared" si="1068"/>
        <v/>
      </c>
      <c r="AG1019" s="31" t="str">
        <f t="shared" si="1068"/>
        <v/>
      </c>
      <c r="AH1019" s="31" t="str">
        <f t="shared" si="1068"/>
        <v/>
      </c>
      <c r="AI1019" s="31" t="str">
        <f t="shared" si="1068"/>
        <v/>
      </c>
      <c r="AJ1019" s="31" t="str">
        <f t="shared" si="1068"/>
        <v/>
      </c>
      <c r="AK1019" s="31" t="e">
        <f>IF(#REF!=" ","",IF(#REF!="","",CONCATENATE($C1019," ",#REF!," ",MID(#REF!,6,3))))</f>
        <v>#REF!</v>
      </c>
      <c r="AL1019" s="31" t="str">
        <f t="shared" ref="AL1019:AM1025" si="1069">IF(K1019=" ","",IF(K1019="","",CONCATENATE($C1019," ",K$1," ",MID(K1019,6,3))))</f>
        <v/>
      </c>
      <c r="AM1019" s="31" t="str">
        <f t="shared" si="1069"/>
        <v/>
      </c>
      <c r="AN1019" s="32" t="e">
        <f t="shared" si="1066"/>
        <v>#VALUE!</v>
      </c>
      <c r="AO1019" s="32" t="str">
        <f t="shared" si="1060"/>
        <v/>
      </c>
      <c r="AP1019" s="32" t="str">
        <f t="shared" si="1060"/>
        <v/>
      </c>
      <c r="AQ1019" s="32" t="str">
        <f t="shared" si="1060"/>
        <v/>
      </c>
      <c r="AR1019" s="32" t="str">
        <f t="shared" si="1060"/>
        <v/>
      </c>
      <c r="AS1019" s="32" t="str">
        <f t="shared" si="1060"/>
        <v/>
      </c>
      <c r="AT1019" s="32" t="str">
        <f t="shared" si="1060"/>
        <v/>
      </c>
      <c r="AU1019" s="32" t="str">
        <f t="shared" si="1060"/>
        <v/>
      </c>
      <c r="AV1019" s="32" t="e">
        <f t="shared" si="1060"/>
        <v>#REF!</v>
      </c>
      <c r="AW1019" s="32" t="str">
        <f t="shared" si="1060"/>
        <v/>
      </c>
      <c r="AX1019" s="32" t="str">
        <f t="shared" si="1060"/>
        <v/>
      </c>
      <c r="AZ1019" s="17" t="str">
        <f t="shared" si="1061"/>
        <v/>
      </c>
      <c r="BA1019" s="17" t="str">
        <f t="shared" si="1061"/>
        <v/>
      </c>
      <c r="BB1019" s="17" t="str">
        <f t="shared" si="1061"/>
        <v/>
      </c>
      <c r="BC1019" s="17" t="str">
        <f t="shared" si="1061"/>
        <v/>
      </c>
      <c r="BD1019" s="17" t="str">
        <f t="shared" si="1061"/>
        <v/>
      </c>
      <c r="BE1019" s="17" t="str">
        <f t="shared" si="1061"/>
        <v/>
      </c>
      <c r="BF1019" s="17" t="str">
        <f t="shared" si="1061"/>
        <v/>
      </c>
      <c r="BG1019" s="17" t="e">
        <f t="shared" si="1061"/>
        <v>#REF!</v>
      </c>
      <c r="BH1019" s="17" t="str">
        <f t="shared" si="1061"/>
        <v/>
      </c>
      <c r="BI1019" s="17" t="str">
        <f t="shared" si="1061"/>
        <v/>
      </c>
    </row>
    <row r="1020" spans="1:61" s="13" customFormat="1" ht="23.25" customHeight="1" x14ac:dyDescent="0.2">
      <c r="A1020" s="1">
        <f ca="1">IF(COUNTIF($D1020:$L1020," ")=10,"",IF(VLOOKUP(MAX($A$1:A1019),$A$1:C1019,3,FALSE)=0,"",MAX($A$1:A1019)+1))</f>
        <v>1002</v>
      </c>
      <c r="B1020" s="13" t="str">
        <f>$B1018</f>
        <v/>
      </c>
      <c r="C1020" s="2" t="str">
        <f>IF($B1020="","",$R$3)</f>
        <v/>
      </c>
      <c r="D1020" s="14" t="str">
        <f t="shared" ref="D1020:K1020" si="1070">IF($B1020&gt;"",IF(ISERROR(SEARCH($B1020,S$3))," ",MID(S$3,FIND("%курс ",S$3,FIND($B1020,S$3))+6,3)&amp;"
("&amp;MID(S$3,FIND("ауд.",S$3,FIND($B1020,S$3))+4,FIND("№",S$3,FIND("ауд.",S$3,FIND($B1020,S$3)))-(FIND("ауд.",S$3,FIND($B1020,S$3))+4))&amp;")"),"")</f>
        <v/>
      </c>
      <c r="E1020" s="14" t="str">
        <f t="shared" si="1070"/>
        <v/>
      </c>
      <c r="F1020" s="14" t="str">
        <f t="shared" si="1070"/>
        <v/>
      </c>
      <c r="G1020" s="14" t="str">
        <f t="shared" si="1070"/>
        <v/>
      </c>
      <c r="H1020" s="14" t="str">
        <f t="shared" si="1070"/>
        <v/>
      </c>
      <c r="I1020" s="14" t="str">
        <f t="shared" si="1070"/>
        <v/>
      </c>
      <c r="J1020" s="14" t="str">
        <f t="shared" si="1070"/>
        <v/>
      </c>
      <c r="K1020" s="14" t="str">
        <f t="shared" si="1070"/>
        <v/>
      </c>
      <c r="L1020" s="14"/>
      <c r="O1020" s="16"/>
      <c r="P1020" s="16"/>
      <c r="R1020" s="30"/>
      <c r="S1020" s="30"/>
      <c r="T1020" s="30"/>
      <c r="U1020" s="30"/>
      <c r="V1020" s="30"/>
      <c r="W1020" s="30"/>
      <c r="X1020" s="30"/>
      <c r="Y1020" s="30"/>
      <c r="Z1020" s="30"/>
      <c r="AA1020" s="30"/>
      <c r="AB1020" s="30"/>
      <c r="AD1020" s="31" t="str">
        <f t="shared" si="1068"/>
        <v/>
      </c>
      <c r="AE1020" s="31" t="str">
        <f t="shared" si="1068"/>
        <v/>
      </c>
      <c r="AF1020" s="31" t="str">
        <f t="shared" si="1068"/>
        <v/>
      </c>
      <c r="AG1020" s="31" t="str">
        <f t="shared" si="1068"/>
        <v/>
      </c>
      <c r="AH1020" s="31" t="str">
        <f t="shared" si="1068"/>
        <v/>
      </c>
      <c r="AI1020" s="31" t="str">
        <f t="shared" si="1068"/>
        <v/>
      </c>
      <c r="AJ1020" s="31" t="str">
        <f t="shared" si="1068"/>
        <v/>
      </c>
      <c r="AK1020" s="31" t="e">
        <f>IF(#REF!=" ","",IF(#REF!="","",CONCATENATE($C1020," ",#REF!," ",MID(#REF!,6,3))))</f>
        <v>#REF!</v>
      </c>
      <c r="AL1020" s="31" t="str">
        <f t="shared" si="1069"/>
        <v/>
      </c>
      <c r="AM1020" s="31" t="str">
        <f t="shared" si="1069"/>
        <v/>
      </c>
      <c r="AN1020" s="32" t="e">
        <f t="shared" si="1066"/>
        <v>#VALUE!</v>
      </c>
      <c r="AO1020" s="32" t="str">
        <f t="shared" si="1060"/>
        <v/>
      </c>
      <c r="AP1020" s="32" t="str">
        <f t="shared" si="1060"/>
        <v/>
      </c>
      <c r="AQ1020" s="32" t="str">
        <f t="shared" si="1060"/>
        <v/>
      </c>
      <c r="AR1020" s="32" t="str">
        <f t="shared" si="1060"/>
        <v/>
      </c>
      <c r="AS1020" s="32" t="str">
        <f t="shared" si="1060"/>
        <v/>
      </c>
      <c r="AT1020" s="32" t="str">
        <f t="shared" si="1060"/>
        <v/>
      </c>
      <c r="AU1020" s="32" t="str">
        <f t="shared" si="1060"/>
        <v/>
      </c>
      <c r="AV1020" s="32" t="e">
        <f t="shared" si="1060"/>
        <v>#REF!</v>
      </c>
      <c r="AW1020" s="32" t="str">
        <f t="shared" si="1060"/>
        <v/>
      </c>
      <c r="AX1020" s="32" t="str">
        <f t="shared" si="1060"/>
        <v/>
      </c>
      <c r="AZ1020" s="17" t="str">
        <f t="shared" si="1061"/>
        <v/>
      </c>
      <c r="BA1020" s="17" t="str">
        <f t="shared" si="1061"/>
        <v/>
      </c>
      <c r="BB1020" s="17" t="str">
        <f t="shared" si="1061"/>
        <v/>
      </c>
      <c r="BC1020" s="17" t="str">
        <f t="shared" si="1061"/>
        <v/>
      </c>
      <c r="BD1020" s="17" t="str">
        <f t="shared" si="1061"/>
        <v/>
      </c>
      <c r="BE1020" s="17" t="str">
        <f t="shared" si="1061"/>
        <v/>
      </c>
      <c r="BF1020" s="17" t="str">
        <f t="shared" si="1061"/>
        <v/>
      </c>
      <c r="BG1020" s="17" t="e">
        <f t="shared" si="1061"/>
        <v>#REF!</v>
      </c>
      <c r="BH1020" s="17" t="str">
        <f t="shared" si="1061"/>
        <v/>
      </c>
      <c r="BI1020" s="17" t="str">
        <f t="shared" si="1061"/>
        <v/>
      </c>
    </row>
    <row r="1021" spans="1:61" s="13" customFormat="1" ht="23.25" customHeight="1" x14ac:dyDescent="0.2">
      <c r="A1021" s="1">
        <f ca="1">IF(COUNTIF($D1021:$L1021," ")=10,"",IF(VLOOKUP(MAX($A$1:A1020),$A$1:C1020,3,FALSE)=0,"",MAX($A$1:A1020)+1))</f>
        <v>1003</v>
      </c>
      <c r="B1021" s="13" t="str">
        <f>$B1018</f>
        <v/>
      </c>
      <c r="C1021" s="2" t="str">
        <f>IF($B1021="","",$R$4)</f>
        <v/>
      </c>
      <c r="D1021" s="14" t="str">
        <f t="shared" ref="D1021:K1021" si="1071">IF($B1021&gt;"",IF(ISERROR(SEARCH($B1021,S$4))," ",MID(S$4,FIND("%курс ",S$4,FIND($B1021,S$4))+6,3)&amp;"
("&amp;MID(S$4,FIND("ауд.",S$4,FIND($B1021,S$4))+4,FIND("№",S$4,FIND("ауд.",S$4,FIND($B1021,S$4)))-(FIND("ауд.",S$4,FIND($B1021,S$4))+4))&amp;")"),"")</f>
        <v/>
      </c>
      <c r="E1021" s="14" t="str">
        <f t="shared" si="1071"/>
        <v/>
      </c>
      <c r="F1021" s="14" t="str">
        <f t="shared" si="1071"/>
        <v/>
      </c>
      <c r="G1021" s="14" t="str">
        <f t="shared" si="1071"/>
        <v/>
      </c>
      <c r="H1021" s="14" t="str">
        <f t="shared" si="1071"/>
        <v/>
      </c>
      <c r="I1021" s="14" t="str">
        <f t="shared" si="1071"/>
        <v/>
      </c>
      <c r="J1021" s="14" t="str">
        <f t="shared" si="1071"/>
        <v/>
      </c>
      <c r="K1021" s="14" t="str">
        <f t="shared" si="1071"/>
        <v/>
      </c>
      <c r="L1021" s="14"/>
      <c r="O1021" s="16"/>
      <c r="P1021" s="16"/>
      <c r="R1021" s="30"/>
      <c r="S1021" s="30"/>
      <c r="T1021" s="30"/>
      <c r="U1021" s="30"/>
      <c r="V1021" s="30"/>
      <c r="W1021" s="30"/>
      <c r="X1021" s="30"/>
      <c r="Y1021" s="30"/>
      <c r="Z1021" s="30"/>
      <c r="AA1021" s="30"/>
      <c r="AB1021" s="30"/>
      <c r="AD1021" s="31" t="str">
        <f t="shared" si="1068"/>
        <v/>
      </c>
      <c r="AE1021" s="31" t="str">
        <f t="shared" si="1068"/>
        <v/>
      </c>
      <c r="AF1021" s="31" t="str">
        <f t="shared" si="1068"/>
        <v/>
      </c>
      <c r="AG1021" s="31" t="str">
        <f t="shared" si="1068"/>
        <v/>
      </c>
      <c r="AH1021" s="31" t="str">
        <f t="shared" si="1068"/>
        <v/>
      </c>
      <c r="AI1021" s="31" t="str">
        <f t="shared" si="1068"/>
        <v/>
      </c>
      <c r="AJ1021" s="31" t="str">
        <f t="shared" si="1068"/>
        <v/>
      </c>
      <c r="AK1021" s="31" t="e">
        <f>IF(#REF!=" ","",IF(#REF!="","",CONCATENATE($C1021," ",#REF!," ",MID(#REF!,6,3))))</f>
        <v>#REF!</v>
      </c>
      <c r="AL1021" s="31" t="str">
        <f t="shared" si="1069"/>
        <v/>
      </c>
      <c r="AM1021" s="31" t="str">
        <f t="shared" si="1069"/>
        <v/>
      </c>
      <c r="AN1021" s="32" t="e">
        <f t="shared" si="1066"/>
        <v>#VALUE!</v>
      </c>
      <c r="AO1021" s="32" t="str">
        <f t="shared" si="1060"/>
        <v/>
      </c>
      <c r="AP1021" s="32" t="str">
        <f t="shared" si="1060"/>
        <v/>
      </c>
      <c r="AQ1021" s="32" t="str">
        <f t="shared" si="1060"/>
        <v/>
      </c>
      <c r="AR1021" s="32" t="str">
        <f t="shared" si="1060"/>
        <v/>
      </c>
      <c r="AS1021" s="32" t="str">
        <f t="shared" si="1060"/>
        <v/>
      </c>
      <c r="AT1021" s="32" t="str">
        <f t="shared" si="1060"/>
        <v/>
      </c>
      <c r="AU1021" s="32" t="str">
        <f t="shared" si="1060"/>
        <v/>
      </c>
      <c r="AV1021" s="32" t="e">
        <f t="shared" si="1060"/>
        <v>#REF!</v>
      </c>
      <c r="AW1021" s="32" t="str">
        <f t="shared" si="1060"/>
        <v/>
      </c>
      <c r="AX1021" s="32" t="str">
        <f t="shared" si="1060"/>
        <v/>
      </c>
      <c r="AZ1021" s="17" t="str">
        <f t="shared" si="1061"/>
        <v/>
      </c>
      <c r="BA1021" s="17" t="str">
        <f t="shared" si="1061"/>
        <v/>
      </c>
      <c r="BB1021" s="17" t="str">
        <f t="shared" si="1061"/>
        <v/>
      </c>
      <c r="BC1021" s="17" t="str">
        <f t="shared" si="1061"/>
        <v/>
      </c>
      <c r="BD1021" s="17" t="str">
        <f t="shared" si="1061"/>
        <v/>
      </c>
      <c r="BE1021" s="17" t="str">
        <f t="shared" si="1061"/>
        <v/>
      </c>
      <c r="BF1021" s="17" t="str">
        <f t="shared" si="1061"/>
        <v/>
      </c>
      <c r="BG1021" s="17" t="e">
        <f t="shared" si="1061"/>
        <v>#REF!</v>
      </c>
      <c r="BH1021" s="17" t="str">
        <f t="shared" si="1061"/>
        <v/>
      </c>
      <c r="BI1021" s="17" t="str">
        <f t="shared" si="1061"/>
        <v/>
      </c>
    </row>
    <row r="1022" spans="1:61" s="13" customFormat="1" ht="23.25" customHeight="1" x14ac:dyDescent="0.2">
      <c r="A1022" s="1">
        <f ca="1">IF(COUNTIF($D1022:$L1022," ")=10,"",IF(VLOOKUP(MAX($A$1:A1021),$A$1:C1021,3,FALSE)=0,"",MAX($A$1:A1021)+1))</f>
        <v>1004</v>
      </c>
      <c r="B1022" s="13" t="str">
        <f>$B1018</f>
        <v/>
      </c>
      <c r="C1022" s="2" t="str">
        <f>IF($B1022="","",$R$5)</f>
        <v/>
      </c>
      <c r="D1022" s="23" t="str">
        <f t="shared" ref="D1022:K1022" si="1072">IF($B1022&gt;"",IF(ISERROR(SEARCH($B1022,S$5))," ",MID(S$5,FIND("%курс ",S$5,FIND($B1022,S$5))+6,3)&amp;"
("&amp;MID(S$5,FIND("ауд.",S$5,FIND($B1022,S$5))+4,FIND("№",S$5,FIND("ауд.",S$5,FIND($B1022,S$5)))-(FIND("ауд.",S$5,FIND($B1022,S$5))+4))&amp;")"),"")</f>
        <v/>
      </c>
      <c r="E1022" s="23" t="str">
        <f t="shared" si="1072"/>
        <v/>
      </c>
      <c r="F1022" s="23" t="str">
        <f t="shared" si="1072"/>
        <v/>
      </c>
      <c r="G1022" s="23" t="str">
        <f t="shared" si="1072"/>
        <v/>
      </c>
      <c r="H1022" s="23" t="str">
        <f t="shared" si="1072"/>
        <v/>
      </c>
      <c r="I1022" s="23" t="str">
        <f t="shared" si="1072"/>
        <v/>
      </c>
      <c r="J1022" s="23" t="str">
        <f t="shared" si="1072"/>
        <v/>
      </c>
      <c r="K1022" s="23" t="str">
        <f t="shared" si="1072"/>
        <v/>
      </c>
      <c r="L1022" s="23"/>
      <c r="O1022" s="16"/>
      <c r="P1022" s="16"/>
      <c r="R1022" s="30"/>
      <c r="S1022" s="30"/>
      <c r="T1022" s="30"/>
      <c r="U1022" s="30"/>
      <c r="V1022" s="30"/>
      <c r="W1022" s="30"/>
      <c r="X1022" s="30"/>
      <c r="Y1022" s="30"/>
      <c r="Z1022" s="30"/>
      <c r="AA1022" s="30"/>
      <c r="AB1022" s="30"/>
      <c r="AD1022" s="31" t="str">
        <f t="shared" si="1068"/>
        <v/>
      </c>
      <c r="AE1022" s="31" t="str">
        <f t="shared" si="1068"/>
        <v/>
      </c>
      <c r="AF1022" s="31" t="str">
        <f t="shared" si="1068"/>
        <v/>
      </c>
      <c r="AG1022" s="31" t="str">
        <f t="shared" si="1068"/>
        <v/>
      </c>
      <c r="AH1022" s="31" t="str">
        <f t="shared" si="1068"/>
        <v/>
      </c>
      <c r="AI1022" s="31" t="str">
        <f t="shared" si="1068"/>
        <v/>
      </c>
      <c r="AJ1022" s="31" t="str">
        <f t="shared" si="1068"/>
        <v/>
      </c>
      <c r="AK1022" s="31" t="e">
        <f>IF(#REF!=" ","",IF(#REF!="","",CONCATENATE($C1022," ",#REF!," ",MID(#REF!,6,3))))</f>
        <v>#REF!</v>
      </c>
      <c r="AL1022" s="31" t="str">
        <f t="shared" si="1069"/>
        <v/>
      </c>
      <c r="AM1022" s="31" t="str">
        <f t="shared" si="1069"/>
        <v/>
      </c>
      <c r="AN1022" s="32" t="e">
        <f t="shared" si="1066"/>
        <v>#VALUE!</v>
      </c>
      <c r="AO1022" s="32" t="str">
        <f t="shared" si="1060"/>
        <v/>
      </c>
      <c r="AP1022" s="32" t="str">
        <f t="shared" si="1060"/>
        <v/>
      </c>
      <c r="AQ1022" s="32" t="str">
        <f t="shared" si="1060"/>
        <v/>
      </c>
      <c r="AR1022" s="32" t="str">
        <f t="shared" si="1060"/>
        <v/>
      </c>
      <c r="AS1022" s="32" t="str">
        <f t="shared" si="1060"/>
        <v/>
      </c>
      <c r="AT1022" s="32" t="str">
        <f t="shared" si="1060"/>
        <v/>
      </c>
      <c r="AU1022" s="32" t="str">
        <f t="shared" si="1060"/>
        <v/>
      </c>
      <c r="AV1022" s="32" t="e">
        <f t="shared" si="1060"/>
        <v>#REF!</v>
      </c>
      <c r="AW1022" s="32" t="str">
        <f t="shared" si="1060"/>
        <v/>
      </c>
      <c r="AX1022" s="32" t="str">
        <f t="shared" si="1060"/>
        <v/>
      </c>
      <c r="AZ1022" s="17" t="str">
        <f t="shared" si="1061"/>
        <v/>
      </c>
      <c r="BA1022" s="17" t="str">
        <f t="shared" si="1061"/>
        <v/>
      </c>
      <c r="BB1022" s="17" t="str">
        <f t="shared" si="1061"/>
        <v/>
      </c>
      <c r="BC1022" s="17" t="str">
        <f t="shared" si="1061"/>
        <v/>
      </c>
      <c r="BD1022" s="17" t="str">
        <f t="shared" si="1061"/>
        <v/>
      </c>
      <c r="BE1022" s="17" t="str">
        <f t="shared" si="1061"/>
        <v/>
      </c>
      <c r="BF1022" s="17" t="str">
        <f t="shared" si="1061"/>
        <v/>
      </c>
      <c r="BG1022" s="17" t="e">
        <f t="shared" si="1061"/>
        <v>#REF!</v>
      </c>
      <c r="BH1022" s="17" t="str">
        <f t="shared" si="1061"/>
        <v/>
      </c>
      <c r="BI1022" s="17" t="str">
        <f t="shared" si="1061"/>
        <v/>
      </c>
    </row>
    <row r="1023" spans="1:61" s="13" customFormat="1" ht="23.25" customHeight="1" x14ac:dyDescent="0.2">
      <c r="A1023" s="1">
        <f ca="1">IF(COUNTIF($D1023:$L1023," ")=10,"",IF(VLOOKUP(MAX($A$1:A1022),$A$1:C1022,3,FALSE)=0,"",MAX($A$1:A1022)+1))</f>
        <v>1005</v>
      </c>
      <c r="B1023" s="13" t="str">
        <f>$B1018</f>
        <v/>
      </c>
      <c r="C1023" s="2" t="str">
        <f>IF($B1023="","",$R$6)</f>
        <v/>
      </c>
      <c r="D1023" s="23" t="str">
        <f t="shared" ref="D1023:K1023" si="1073">IF($B1023&gt;"",IF(ISERROR(SEARCH($B1023,S$6))," ",MID(S$6,FIND("%курс ",S$6,FIND($B1023,S$6))+6,3)&amp;"
("&amp;MID(S$6,FIND("ауд.",S$6,FIND($B1023,S$6))+4,FIND("№",S$6,FIND("ауд.",S$6,FIND($B1023,S$6)))-(FIND("ауд.",S$6,FIND($B1023,S$6))+4))&amp;")"),"")</f>
        <v/>
      </c>
      <c r="E1023" s="23" t="str">
        <f t="shared" si="1073"/>
        <v/>
      </c>
      <c r="F1023" s="23" t="str">
        <f t="shared" si="1073"/>
        <v/>
      </c>
      <c r="G1023" s="23" t="str">
        <f t="shared" si="1073"/>
        <v/>
      </c>
      <c r="H1023" s="23" t="str">
        <f t="shared" si="1073"/>
        <v/>
      </c>
      <c r="I1023" s="23" t="str">
        <f t="shared" si="1073"/>
        <v/>
      </c>
      <c r="J1023" s="23" t="str">
        <f t="shared" si="1073"/>
        <v/>
      </c>
      <c r="K1023" s="23" t="str">
        <f t="shared" si="1073"/>
        <v/>
      </c>
      <c r="L1023" s="23"/>
      <c r="O1023" s="16"/>
      <c r="P1023" s="16"/>
      <c r="R1023" s="30"/>
      <c r="S1023" s="30"/>
      <c r="T1023" s="30"/>
      <c r="U1023" s="30"/>
      <c r="V1023" s="30"/>
      <c r="W1023" s="30"/>
      <c r="X1023" s="30"/>
      <c r="Y1023" s="30"/>
      <c r="Z1023" s="30"/>
      <c r="AA1023" s="30"/>
      <c r="AB1023" s="30"/>
      <c r="AD1023" s="31" t="str">
        <f t="shared" si="1068"/>
        <v/>
      </c>
      <c r="AE1023" s="31" t="str">
        <f t="shared" si="1068"/>
        <v/>
      </c>
      <c r="AF1023" s="31" t="str">
        <f t="shared" si="1068"/>
        <v/>
      </c>
      <c r="AG1023" s="31" t="str">
        <f t="shared" si="1068"/>
        <v/>
      </c>
      <c r="AH1023" s="31" t="str">
        <f t="shared" si="1068"/>
        <v/>
      </c>
      <c r="AI1023" s="31" t="str">
        <f t="shared" si="1068"/>
        <v/>
      </c>
      <c r="AJ1023" s="31" t="str">
        <f t="shared" si="1068"/>
        <v/>
      </c>
      <c r="AK1023" s="31" t="e">
        <f>IF(#REF!=" ","",IF(#REF!="","",CONCATENATE($C1023," ",#REF!," ",MID(#REF!,6,3))))</f>
        <v>#REF!</v>
      </c>
      <c r="AL1023" s="31" t="str">
        <f t="shared" si="1069"/>
        <v/>
      </c>
      <c r="AM1023" s="31" t="str">
        <f t="shared" si="1069"/>
        <v/>
      </c>
      <c r="AN1023" s="32" t="e">
        <f t="shared" si="1066"/>
        <v>#VALUE!</v>
      </c>
      <c r="AO1023" s="32" t="str">
        <f t="shared" si="1060"/>
        <v/>
      </c>
      <c r="AP1023" s="32" t="str">
        <f t="shared" si="1060"/>
        <v/>
      </c>
      <c r="AQ1023" s="32" t="str">
        <f t="shared" si="1060"/>
        <v/>
      </c>
      <c r="AR1023" s="32" t="str">
        <f t="shared" si="1060"/>
        <v/>
      </c>
      <c r="AS1023" s="32" t="str">
        <f t="shared" si="1060"/>
        <v/>
      </c>
      <c r="AT1023" s="32" t="str">
        <f t="shared" si="1060"/>
        <v/>
      </c>
      <c r="AU1023" s="32" t="str">
        <f t="shared" si="1060"/>
        <v/>
      </c>
      <c r="AV1023" s="32" t="e">
        <f t="shared" si="1060"/>
        <v>#REF!</v>
      </c>
      <c r="AW1023" s="32" t="str">
        <f t="shared" si="1060"/>
        <v/>
      </c>
      <c r="AX1023" s="32" t="str">
        <f t="shared" si="1060"/>
        <v/>
      </c>
      <c r="AZ1023" s="17" t="str">
        <f t="shared" si="1061"/>
        <v/>
      </c>
      <c r="BA1023" s="17" t="str">
        <f t="shared" si="1061"/>
        <v/>
      </c>
      <c r="BB1023" s="17" t="str">
        <f t="shared" si="1061"/>
        <v/>
      </c>
      <c r="BC1023" s="17" t="str">
        <f t="shared" si="1061"/>
        <v/>
      </c>
      <c r="BD1023" s="17" t="str">
        <f t="shared" si="1061"/>
        <v/>
      </c>
      <c r="BE1023" s="17" t="str">
        <f t="shared" si="1061"/>
        <v/>
      </c>
      <c r="BF1023" s="17" t="str">
        <f t="shared" si="1061"/>
        <v/>
      </c>
      <c r="BG1023" s="17" t="e">
        <f t="shared" si="1061"/>
        <v>#REF!</v>
      </c>
      <c r="BH1023" s="17" t="str">
        <f t="shared" si="1061"/>
        <v/>
      </c>
      <c r="BI1023" s="17" t="str">
        <f t="shared" si="1061"/>
        <v/>
      </c>
    </row>
    <row r="1024" spans="1:61" s="13" customFormat="1" ht="23.25" customHeight="1" x14ac:dyDescent="0.2">
      <c r="A1024" s="1">
        <f ca="1">IF(COUNTIF($D1024:$L1024," ")=10,"",IF(VLOOKUP(MAX($A$1:A1023),$A$1:C1023,3,FALSE)=0,"",MAX($A$1:A1023)+1))</f>
        <v>1006</v>
      </c>
      <c r="B1024" s="13" t="str">
        <f>$B1018</f>
        <v/>
      </c>
      <c r="C1024" s="2" t="str">
        <f>IF($B1024="","",$R$7)</f>
        <v/>
      </c>
      <c r="D1024" s="23" t="str">
        <f t="shared" ref="D1024:K1024" si="1074">IF($B1024&gt;"",IF(ISERROR(SEARCH($B1024,S$7))," ",MID(S$7,FIND("%курс ",S$7,FIND($B1024,S$7))+6,3)&amp;"
("&amp;MID(S$7,FIND("ауд.",S$7,FIND($B1024,S$7))+4,FIND("№",S$7,FIND("ауд.",S$7,FIND($B1024,S$7)))-(FIND("ауд.",S$7,FIND($B1024,S$7))+4))&amp;")"),"")</f>
        <v/>
      </c>
      <c r="E1024" s="23" t="str">
        <f t="shared" si="1074"/>
        <v/>
      </c>
      <c r="F1024" s="23" t="str">
        <f t="shared" si="1074"/>
        <v/>
      </c>
      <c r="G1024" s="23" t="str">
        <f t="shared" si="1074"/>
        <v/>
      </c>
      <c r="H1024" s="23" t="str">
        <f t="shared" si="1074"/>
        <v/>
      </c>
      <c r="I1024" s="23" t="str">
        <f t="shared" si="1074"/>
        <v/>
      </c>
      <c r="J1024" s="23" t="str">
        <f t="shared" si="1074"/>
        <v/>
      </c>
      <c r="K1024" s="23" t="str">
        <f t="shared" si="1074"/>
        <v/>
      </c>
      <c r="L1024" s="23"/>
      <c r="O1024" s="16"/>
      <c r="P1024" s="16"/>
      <c r="R1024" s="30"/>
      <c r="S1024" s="30"/>
      <c r="T1024" s="30"/>
      <c r="U1024" s="30"/>
      <c r="V1024" s="30"/>
      <c r="W1024" s="30"/>
      <c r="X1024" s="30"/>
      <c r="Y1024" s="30"/>
      <c r="Z1024" s="30"/>
      <c r="AA1024" s="30"/>
      <c r="AB1024" s="30"/>
      <c r="AD1024" s="31" t="str">
        <f t="shared" si="1068"/>
        <v/>
      </c>
      <c r="AE1024" s="31" t="str">
        <f t="shared" si="1068"/>
        <v/>
      </c>
      <c r="AF1024" s="31" t="str">
        <f t="shared" si="1068"/>
        <v/>
      </c>
      <c r="AG1024" s="31" t="str">
        <f t="shared" si="1068"/>
        <v/>
      </c>
      <c r="AH1024" s="31" t="str">
        <f t="shared" si="1068"/>
        <v/>
      </c>
      <c r="AI1024" s="31" t="str">
        <f t="shared" si="1068"/>
        <v/>
      </c>
      <c r="AJ1024" s="31" t="str">
        <f t="shared" si="1068"/>
        <v/>
      </c>
      <c r="AK1024" s="31" t="e">
        <f>IF(#REF!=" ","",IF(#REF!="","",CONCATENATE($C1024," ",#REF!," ",MID(#REF!,6,3))))</f>
        <v>#REF!</v>
      </c>
      <c r="AL1024" s="31" t="str">
        <f t="shared" si="1069"/>
        <v/>
      </c>
      <c r="AM1024" s="31" t="str">
        <f t="shared" si="1069"/>
        <v/>
      </c>
      <c r="AN1024" s="32" t="e">
        <f t="shared" si="1066"/>
        <v>#VALUE!</v>
      </c>
      <c r="AO1024" s="32" t="str">
        <f t="shared" si="1060"/>
        <v/>
      </c>
      <c r="AP1024" s="32" t="str">
        <f t="shared" si="1060"/>
        <v/>
      </c>
      <c r="AQ1024" s="32" t="str">
        <f t="shared" si="1060"/>
        <v/>
      </c>
      <c r="AR1024" s="32" t="str">
        <f t="shared" si="1060"/>
        <v/>
      </c>
      <c r="AS1024" s="32" t="str">
        <f t="shared" si="1060"/>
        <v/>
      </c>
      <c r="AT1024" s="32" t="str">
        <f t="shared" si="1060"/>
        <v/>
      </c>
      <c r="AU1024" s="32" t="str">
        <f t="shared" si="1060"/>
        <v/>
      </c>
      <c r="AV1024" s="32" t="e">
        <f t="shared" si="1060"/>
        <v>#REF!</v>
      </c>
      <c r="AW1024" s="32" t="str">
        <f t="shared" si="1060"/>
        <v/>
      </c>
      <c r="AX1024" s="32" t="str">
        <f t="shared" si="1060"/>
        <v/>
      </c>
      <c r="AZ1024" s="17" t="str">
        <f t="shared" si="1061"/>
        <v/>
      </c>
      <c r="BA1024" s="17" t="str">
        <f t="shared" si="1061"/>
        <v/>
      </c>
      <c r="BB1024" s="17" t="str">
        <f t="shared" si="1061"/>
        <v/>
      </c>
      <c r="BC1024" s="17" t="str">
        <f t="shared" si="1061"/>
        <v/>
      </c>
      <c r="BD1024" s="17" t="str">
        <f t="shared" si="1061"/>
        <v/>
      </c>
      <c r="BE1024" s="17" t="str">
        <f t="shared" si="1061"/>
        <v/>
      </c>
      <c r="BF1024" s="17" t="str">
        <f t="shared" si="1061"/>
        <v/>
      </c>
      <c r="BG1024" s="17" t="e">
        <f t="shared" si="1061"/>
        <v>#REF!</v>
      </c>
      <c r="BH1024" s="17" t="str">
        <f t="shared" si="1061"/>
        <v/>
      </c>
      <c r="BI1024" s="17" t="str">
        <f t="shared" si="1061"/>
        <v/>
      </c>
    </row>
    <row r="1025" spans="1:61" s="13" customFormat="1" ht="23.25" customHeight="1" x14ac:dyDescent="0.2">
      <c r="A1025" s="1">
        <f ca="1">IF(COUNTIF($D1025:$L1025," ")=10,"",IF(VLOOKUP(MAX($A$1:A1024),$A$1:C1024,3,FALSE)=0,"",MAX($A$1:A1024)+1))</f>
        <v>1007</v>
      </c>
      <c r="B1025" s="13" t="str">
        <f>$B1018</f>
        <v/>
      </c>
      <c r="C1025" s="2" t="str">
        <f>IF($B1025="","",$R$8)</f>
        <v/>
      </c>
      <c r="D1025" s="23" t="str">
        <f t="shared" ref="D1025:K1025" si="1075">IF($B1025&gt;"",IF(ISERROR(SEARCH($B1025,S$8))," ",MID(S$8,FIND("%курс ",S$8,FIND($B1025,S$8))+6,3)&amp;"
("&amp;MID(S$8,FIND("ауд.",S$8,FIND($B1025,S$8))+4,FIND("№",S$8,FIND("ауд.",S$8,FIND($B1025,S$8)))-(FIND("ауд.",S$8,FIND($B1025,S$8))+4))&amp;")"),"")</f>
        <v/>
      </c>
      <c r="E1025" s="23" t="str">
        <f t="shared" si="1075"/>
        <v/>
      </c>
      <c r="F1025" s="23" t="str">
        <f t="shared" si="1075"/>
        <v/>
      </c>
      <c r="G1025" s="23" t="str">
        <f t="shared" si="1075"/>
        <v/>
      </c>
      <c r="H1025" s="23" t="str">
        <f t="shared" si="1075"/>
        <v/>
      </c>
      <c r="I1025" s="23" t="str">
        <f t="shared" si="1075"/>
        <v/>
      </c>
      <c r="J1025" s="23" t="str">
        <f t="shared" si="1075"/>
        <v/>
      </c>
      <c r="K1025" s="23" t="str">
        <f t="shared" si="1075"/>
        <v/>
      </c>
      <c r="L1025" s="23"/>
      <c r="O1025" s="16"/>
      <c r="P1025" s="16"/>
      <c r="R1025" s="30"/>
      <c r="S1025" s="30"/>
      <c r="T1025" s="30"/>
      <c r="U1025" s="30"/>
      <c r="V1025" s="30"/>
      <c r="W1025" s="30"/>
      <c r="X1025" s="30"/>
      <c r="Y1025" s="30"/>
      <c r="Z1025" s="30"/>
      <c r="AA1025" s="30"/>
      <c r="AB1025" s="30"/>
      <c r="AD1025" s="31" t="str">
        <f t="shared" si="1068"/>
        <v/>
      </c>
      <c r="AE1025" s="31" t="str">
        <f t="shared" si="1068"/>
        <v/>
      </c>
      <c r="AF1025" s="31" t="str">
        <f t="shared" si="1068"/>
        <v/>
      </c>
      <c r="AG1025" s="31" t="str">
        <f t="shared" si="1068"/>
        <v/>
      </c>
      <c r="AH1025" s="31" t="str">
        <f t="shared" si="1068"/>
        <v/>
      </c>
      <c r="AI1025" s="31" t="str">
        <f t="shared" si="1068"/>
        <v/>
      </c>
      <c r="AJ1025" s="31" t="str">
        <f t="shared" si="1068"/>
        <v/>
      </c>
      <c r="AK1025" s="31" t="e">
        <f>IF(#REF!=" ","",IF(#REF!="","",CONCATENATE($C1025," ",#REF!," ",MID(#REF!,6,3))))</f>
        <v>#REF!</v>
      </c>
      <c r="AL1025" s="31" t="str">
        <f t="shared" si="1069"/>
        <v/>
      </c>
      <c r="AM1025" s="31" t="str">
        <f t="shared" si="1069"/>
        <v/>
      </c>
      <c r="AN1025" s="32" t="e">
        <f t="shared" si="1066"/>
        <v>#VALUE!</v>
      </c>
      <c r="AO1025" s="32" t="str">
        <f t="shared" si="1060"/>
        <v/>
      </c>
      <c r="AP1025" s="32" t="str">
        <f t="shared" si="1060"/>
        <v/>
      </c>
      <c r="AQ1025" s="32" t="str">
        <f t="shared" si="1060"/>
        <v/>
      </c>
      <c r="AR1025" s="32" t="str">
        <f t="shared" si="1060"/>
        <v/>
      </c>
      <c r="AS1025" s="32" t="str">
        <f t="shared" si="1060"/>
        <v/>
      </c>
      <c r="AT1025" s="32" t="str">
        <f t="shared" si="1060"/>
        <v/>
      </c>
      <c r="AU1025" s="32" t="str">
        <f t="shared" si="1060"/>
        <v/>
      </c>
      <c r="AV1025" s="32" t="e">
        <f t="shared" si="1060"/>
        <v>#REF!</v>
      </c>
      <c r="AW1025" s="32" t="str">
        <f t="shared" si="1060"/>
        <v/>
      </c>
      <c r="AX1025" s="32" t="str">
        <f t="shared" si="1060"/>
        <v/>
      </c>
      <c r="AZ1025" s="17" t="str">
        <f t="shared" si="1061"/>
        <v/>
      </c>
      <c r="BA1025" s="17" t="str">
        <f t="shared" si="1061"/>
        <v/>
      </c>
      <c r="BB1025" s="17" t="str">
        <f t="shared" si="1061"/>
        <v/>
      </c>
      <c r="BC1025" s="17" t="str">
        <f t="shared" si="1061"/>
        <v/>
      </c>
      <c r="BD1025" s="17" t="str">
        <f t="shared" si="1061"/>
        <v/>
      </c>
      <c r="BE1025" s="17" t="str">
        <f t="shared" si="1061"/>
        <v/>
      </c>
      <c r="BF1025" s="17" t="str">
        <f t="shared" si="1061"/>
        <v/>
      </c>
      <c r="BG1025" s="17" t="e">
        <f t="shared" si="1061"/>
        <v>#REF!</v>
      </c>
      <c r="BH1025" s="17" t="str">
        <f t="shared" si="1061"/>
        <v/>
      </c>
      <c r="BI1025" s="17" t="str">
        <f t="shared" si="1061"/>
        <v/>
      </c>
    </row>
    <row r="1026" spans="1:61" s="13" customFormat="1" ht="23.25" customHeight="1" x14ac:dyDescent="0.2">
      <c r="C1026" s="2" t="str">
        <f>IF($B1026="","",$R$2)</f>
        <v/>
      </c>
      <c r="D1026" s="14" t="str">
        <f t="shared" ref="D1026:K1026" si="1076">IF($B1026&gt;"",IF(ISERROR(SEARCH($B1026,S$2))," ",MID(S$2,FIND("%курс ",S$2,FIND($B1026,S$2))+6,3)&amp;"
("&amp;MID(S$2,FIND("ауд.",S$2,FIND($B1026,S$2))+4,FIND("№",S$2,FIND("ауд.",S$2,FIND($B1026,S$2)))-(FIND("ауд.",S$2,FIND($B1026,S$2))+4))&amp;")"),"")</f>
        <v/>
      </c>
      <c r="E1026" s="14" t="str">
        <f t="shared" si="1076"/>
        <v/>
      </c>
      <c r="F1026" s="14" t="str">
        <f t="shared" si="1076"/>
        <v/>
      </c>
      <c r="G1026" s="14" t="str">
        <f t="shared" si="1076"/>
        <v/>
      </c>
      <c r="H1026" s="14" t="str">
        <f t="shared" si="1076"/>
        <v/>
      </c>
      <c r="I1026" s="14" t="str">
        <f t="shared" si="1076"/>
        <v/>
      </c>
      <c r="J1026" s="14" t="str">
        <f t="shared" si="1076"/>
        <v/>
      </c>
      <c r="K1026" s="14" t="str">
        <f t="shared" si="1076"/>
        <v/>
      </c>
      <c r="L1026" s="14"/>
      <c r="O1026" s="16"/>
      <c r="P1026" s="16"/>
      <c r="R1026" s="30"/>
      <c r="S1026" s="30"/>
      <c r="T1026" s="30"/>
      <c r="U1026" s="30"/>
      <c r="V1026" s="30"/>
      <c r="W1026" s="30"/>
      <c r="X1026" s="30"/>
      <c r="Y1026" s="30"/>
      <c r="Z1026" s="30"/>
      <c r="AA1026" s="30"/>
      <c r="AB1026" s="30"/>
      <c r="AD1026" s="37"/>
      <c r="AE1026" s="37"/>
      <c r="AF1026" s="37"/>
      <c r="AG1026" s="37"/>
      <c r="AH1026" s="37"/>
      <c r="AI1026" s="37"/>
      <c r="AJ1026" s="37"/>
      <c r="AK1026" s="37"/>
      <c r="AL1026" s="37"/>
      <c r="AM1026" s="37"/>
      <c r="AN1026" s="37"/>
      <c r="AO1026" s="32" t="str">
        <f t="shared" si="1060"/>
        <v/>
      </c>
      <c r="AP1026" s="32" t="str">
        <f t="shared" si="1060"/>
        <v/>
      </c>
      <c r="AQ1026" s="32" t="str">
        <f t="shared" si="1060"/>
        <v/>
      </c>
      <c r="AR1026" s="32" t="str">
        <f t="shared" si="1060"/>
        <v/>
      </c>
      <c r="AS1026" s="32" t="str">
        <f t="shared" si="1060"/>
        <v/>
      </c>
      <c r="AT1026" s="32" t="str">
        <f t="shared" si="1060"/>
        <v/>
      </c>
      <c r="AU1026" s="32" t="str">
        <f t="shared" si="1060"/>
        <v/>
      </c>
      <c r="AV1026" s="32" t="str">
        <f t="shared" si="1060"/>
        <v/>
      </c>
      <c r="AW1026" s="32" t="str">
        <f t="shared" si="1060"/>
        <v/>
      </c>
      <c r="AX1026" s="32" t="str">
        <f t="shared" si="1060"/>
        <v/>
      </c>
      <c r="AZ1026" s="17" t="str">
        <f t="shared" si="1061"/>
        <v/>
      </c>
      <c r="BA1026" s="17" t="str">
        <f t="shared" si="1061"/>
        <v/>
      </c>
      <c r="BB1026" s="17" t="str">
        <f t="shared" si="1061"/>
        <v/>
      </c>
      <c r="BC1026" s="17" t="str">
        <f t="shared" si="1061"/>
        <v/>
      </c>
      <c r="BD1026" s="17" t="str">
        <f t="shared" si="1061"/>
        <v/>
      </c>
      <c r="BE1026" s="17" t="str">
        <f t="shared" si="1061"/>
        <v/>
      </c>
      <c r="BF1026" s="17" t="str">
        <f t="shared" si="1061"/>
        <v/>
      </c>
      <c r="BG1026" s="17" t="str">
        <f t="shared" si="1061"/>
        <v/>
      </c>
      <c r="BH1026" s="17" t="str">
        <f t="shared" si="1061"/>
        <v/>
      </c>
      <c r="BI1026" s="17" t="str">
        <f t="shared" si="1061"/>
        <v/>
      </c>
    </row>
    <row r="1027" spans="1:61" s="13" customFormat="1" ht="23.25" customHeight="1" x14ac:dyDescent="0.2">
      <c r="A1027" s="1">
        <f ca="1">IF(COUNTIF($D1028:$L1034," ")=70,"",MAX($A$1:A1026)+1)</f>
        <v>1008</v>
      </c>
      <c r="B1027" s="2" t="str">
        <f>IF($C1027="","",$C1027)</f>
        <v/>
      </c>
      <c r="C1027" s="3" t="str">
        <f>IF(ISERROR(VLOOKUP((ROW()-1)/9+1,'[1]Преподавательский состав'!$A$2:$B$181,2,FALSE)),"",VLOOKUP((ROW()-1)/9+1,'[1]Преподавательский состав'!$A$2:$B$181,2,FALSE))</f>
        <v/>
      </c>
      <c r="D1027" s="3" t="str">
        <f>IF($C1027="","",T(" 8.00"))</f>
        <v/>
      </c>
      <c r="E1027" s="3" t="str">
        <f>IF($C1027="","",T(" 9.40"))</f>
        <v/>
      </c>
      <c r="F1027" s="3" t="str">
        <f>IF($C1027="","",T("11.20"))</f>
        <v/>
      </c>
      <c r="G1027" s="3" t="str">
        <f>IF($C1027="","",T("13.00"))</f>
        <v/>
      </c>
      <c r="H1027" s="3" t="str">
        <f>IF($C1027="","",T("13.30"))</f>
        <v/>
      </c>
      <c r="I1027" s="3" t="str">
        <f>IF($C1027="","",T("15.10"))</f>
        <v/>
      </c>
      <c r="J1027" s="3" t="str">
        <f>IF($C1027="","",T("16.50"))</f>
        <v/>
      </c>
      <c r="K1027" s="3" t="str">
        <f>IF($C1027="","",T("16.50"))</f>
        <v/>
      </c>
      <c r="L1027" s="3"/>
      <c r="O1027" s="16"/>
      <c r="P1027" s="16"/>
      <c r="R1027" s="30"/>
      <c r="S1027" s="30"/>
      <c r="T1027" s="30"/>
      <c r="U1027" s="30"/>
      <c r="V1027" s="30"/>
      <c r="W1027" s="30"/>
      <c r="X1027" s="30"/>
      <c r="Y1027" s="30"/>
      <c r="Z1027" s="30"/>
      <c r="AA1027" s="30"/>
      <c r="AB1027" s="30"/>
      <c r="AD1027" s="32"/>
      <c r="AE1027" s="32"/>
      <c r="AF1027" s="32"/>
      <c r="AG1027" s="32"/>
      <c r="AH1027" s="32"/>
      <c r="AI1027" s="32"/>
      <c r="AJ1027" s="32"/>
      <c r="AK1027" s="32"/>
      <c r="AL1027" s="32"/>
      <c r="AM1027" s="32"/>
      <c r="AN1027" s="32" t="str">
        <f t="shared" ref="AN1027:AN1034" si="1077">IF(COUNTBLANK(AD1027:AM1027)=10,"",MID($B1027,1,FIND(" ",$B1027)-1))</f>
        <v/>
      </c>
      <c r="AO1027" s="32" t="str">
        <f t="shared" si="1060"/>
        <v/>
      </c>
      <c r="AP1027" s="32" t="str">
        <f t="shared" si="1060"/>
        <v/>
      </c>
      <c r="AQ1027" s="32" t="str">
        <f t="shared" si="1060"/>
        <v/>
      </c>
      <c r="AR1027" s="32" t="str">
        <f t="shared" si="1060"/>
        <v/>
      </c>
      <c r="AS1027" s="32" t="str">
        <f t="shared" si="1060"/>
        <v/>
      </c>
      <c r="AT1027" s="32" t="str">
        <f t="shared" si="1060"/>
        <v/>
      </c>
      <c r="AU1027" s="32" t="str">
        <f t="shared" si="1060"/>
        <v/>
      </c>
      <c r="AV1027" s="32" t="str">
        <f t="shared" si="1060"/>
        <v/>
      </c>
      <c r="AW1027" s="32" t="str">
        <f t="shared" si="1060"/>
        <v/>
      </c>
      <c r="AX1027" s="32" t="str">
        <f t="shared" si="1060"/>
        <v/>
      </c>
      <c r="AZ1027" s="17" t="str">
        <f t="shared" si="1061"/>
        <v/>
      </c>
      <c r="BA1027" s="17" t="str">
        <f t="shared" si="1061"/>
        <v/>
      </c>
      <c r="BB1027" s="17" t="str">
        <f t="shared" si="1061"/>
        <v/>
      </c>
      <c r="BC1027" s="17" t="str">
        <f t="shared" si="1061"/>
        <v/>
      </c>
      <c r="BD1027" s="17" t="str">
        <f t="shared" si="1061"/>
        <v/>
      </c>
      <c r="BE1027" s="17" t="str">
        <f t="shared" si="1061"/>
        <v/>
      </c>
      <c r="BF1027" s="17" t="str">
        <f t="shared" si="1061"/>
        <v/>
      </c>
      <c r="BG1027" s="17" t="str">
        <f t="shared" si="1061"/>
        <v/>
      </c>
      <c r="BH1027" s="17" t="str">
        <f t="shared" si="1061"/>
        <v/>
      </c>
      <c r="BI1027" s="17" t="str">
        <f t="shared" si="1061"/>
        <v/>
      </c>
    </row>
    <row r="1028" spans="1:61" s="13" customFormat="1" ht="23.25" customHeight="1" x14ac:dyDescent="0.2">
      <c r="A1028" s="1">
        <f ca="1">IF(COUNTIF($D1028:$L1028," ")=10,"",IF(VLOOKUP(MAX($A$1:A1027),$A$1:C1027,3,FALSE)=0,"",MAX($A$1:A1027)+1))</f>
        <v>1009</v>
      </c>
      <c r="B1028" s="13" t="str">
        <f>$B1027</f>
        <v/>
      </c>
      <c r="C1028" s="2" t="str">
        <f>IF($B1028="","",$R$2)</f>
        <v/>
      </c>
      <c r="D1028" s="14" t="str">
        <f t="shared" ref="D1028:K1028" si="1078">IF($B1028&gt;"",IF(ISERROR(SEARCH($B1028,S$2))," ",MID(S$2,FIND("%курс ",S$2,FIND($B1028,S$2))+6,3)&amp;"
("&amp;MID(S$2,FIND("ауд.",S$2,FIND($B1028,S$2))+4,FIND("№",S$2,FIND("ауд.",S$2,FIND($B1028,S$2)))-(FIND("ауд.",S$2,FIND($B1028,S$2))+4))&amp;")"),"")</f>
        <v/>
      </c>
      <c r="E1028" s="14" t="str">
        <f t="shared" si="1078"/>
        <v/>
      </c>
      <c r="F1028" s="14" t="str">
        <f t="shared" si="1078"/>
        <v/>
      </c>
      <c r="G1028" s="14" t="str">
        <f t="shared" si="1078"/>
        <v/>
      </c>
      <c r="H1028" s="14" t="str">
        <f t="shared" si="1078"/>
        <v/>
      </c>
      <c r="I1028" s="14" t="str">
        <f t="shared" si="1078"/>
        <v/>
      </c>
      <c r="J1028" s="14" t="str">
        <f t="shared" si="1078"/>
        <v/>
      </c>
      <c r="K1028" s="14" t="str">
        <f t="shared" si="1078"/>
        <v/>
      </c>
      <c r="L1028" s="14"/>
      <c r="O1028" s="16"/>
      <c r="P1028" s="16"/>
      <c r="R1028" s="30"/>
      <c r="S1028" s="30"/>
      <c r="T1028" s="30"/>
      <c r="U1028" s="30"/>
      <c r="V1028" s="30"/>
      <c r="W1028" s="30"/>
      <c r="X1028" s="30"/>
      <c r="Y1028" s="30"/>
      <c r="Z1028" s="30"/>
      <c r="AA1028" s="30"/>
      <c r="AB1028" s="30"/>
      <c r="AD1028" s="31" t="str">
        <f t="shared" ref="AD1028:AJ1034" si="1079">IF(D1028=" ","",IF(D1028="","",CONCATENATE($C1028," ",D$1," ",MID(D1028,6,3))))</f>
        <v/>
      </c>
      <c r="AE1028" s="31" t="str">
        <f t="shared" si="1079"/>
        <v/>
      </c>
      <c r="AF1028" s="31" t="str">
        <f t="shared" si="1079"/>
        <v/>
      </c>
      <c r="AG1028" s="31" t="str">
        <f t="shared" si="1079"/>
        <v/>
      </c>
      <c r="AH1028" s="31" t="str">
        <f t="shared" si="1079"/>
        <v/>
      </c>
      <c r="AI1028" s="31" t="str">
        <f t="shared" si="1079"/>
        <v/>
      </c>
      <c r="AJ1028" s="31" t="str">
        <f t="shared" si="1079"/>
        <v/>
      </c>
      <c r="AK1028" s="31" t="e">
        <f>IF(#REF!=" ","",IF(#REF!="","",CONCATENATE($C1028," ",#REF!," ",MID(#REF!,6,3))))</f>
        <v>#REF!</v>
      </c>
      <c r="AL1028" s="31" t="str">
        <f t="shared" ref="AL1028:AM1034" si="1080">IF(K1028=" ","",IF(K1028="","",CONCATENATE($C1028," ",K$1," ",MID(K1028,6,3))))</f>
        <v/>
      </c>
      <c r="AM1028" s="31" t="str">
        <f t="shared" si="1080"/>
        <v/>
      </c>
      <c r="AN1028" s="32" t="e">
        <f t="shared" si="1077"/>
        <v>#VALUE!</v>
      </c>
      <c r="AO1028" s="32" t="str">
        <f t="shared" si="1060"/>
        <v/>
      </c>
      <c r="AP1028" s="32" t="str">
        <f t="shared" si="1060"/>
        <v/>
      </c>
      <c r="AQ1028" s="32" t="str">
        <f t="shared" si="1060"/>
        <v/>
      </c>
      <c r="AR1028" s="32" t="str">
        <f t="shared" si="1060"/>
        <v/>
      </c>
      <c r="AS1028" s="32" t="str">
        <f t="shared" si="1060"/>
        <v/>
      </c>
      <c r="AT1028" s="32" t="str">
        <f t="shared" si="1060"/>
        <v/>
      </c>
      <c r="AU1028" s="32" t="str">
        <f t="shared" si="1060"/>
        <v/>
      </c>
      <c r="AV1028" s="32" t="e">
        <f t="shared" si="1060"/>
        <v>#REF!</v>
      </c>
      <c r="AW1028" s="32" t="str">
        <f t="shared" si="1060"/>
        <v/>
      </c>
      <c r="AX1028" s="32" t="str">
        <f t="shared" si="1060"/>
        <v/>
      </c>
      <c r="AZ1028" s="17" t="str">
        <f t="shared" si="1061"/>
        <v/>
      </c>
      <c r="BA1028" s="17" t="str">
        <f t="shared" si="1061"/>
        <v/>
      </c>
      <c r="BB1028" s="17" t="str">
        <f t="shared" si="1061"/>
        <v/>
      </c>
      <c r="BC1028" s="17" t="str">
        <f t="shared" si="1061"/>
        <v/>
      </c>
      <c r="BD1028" s="17" t="str">
        <f t="shared" si="1061"/>
        <v/>
      </c>
      <c r="BE1028" s="17" t="str">
        <f t="shared" si="1061"/>
        <v/>
      </c>
      <c r="BF1028" s="17" t="str">
        <f t="shared" si="1061"/>
        <v/>
      </c>
      <c r="BG1028" s="17" t="e">
        <f t="shared" si="1061"/>
        <v>#REF!</v>
      </c>
      <c r="BH1028" s="17" t="str">
        <f t="shared" si="1061"/>
        <v/>
      </c>
      <c r="BI1028" s="17" t="str">
        <f t="shared" si="1061"/>
        <v/>
      </c>
    </row>
    <row r="1029" spans="1:61" s="13" customFormat="1" ht="23.25" customHeight="1" x14ac:dyDescent="0.2">
      <c r="A1029" s="1">
        <f ca="1">IF(COUNTIF($D1029:$L1029," ")=10,"",IF(VLOOKUP(MAX($A$1:A1028),$A$1:C1028,3,FALSE)=0,"",MAX($A$1:A1028)+1))</f>
        <v>1010</v>
      </c>
      <c r="B1029" s="13" t="str">
        <f>$B1027</f>
        <v/>
      </c>
      <c r="C1029" s="2" t="str">
        <f>IF($B1029="","",$R$3)</f>
        <v/>
      </c>
      <c r="D1029" s="14" t="str">
        <f t="shared" ref="D1029:K1029" si="1081">IF($B1029&gt;"",IF(ISERROR(SEARCH($B1029,S$3))," ",MID(S$3,FIND("%курс ",S$3,FIND($B1029,S$3))+6,3)&amp;"
("&amp;MID(S$3,FIND("ауд.",S$3,FIND($B1029,S$3))+4,FIND("№",S$3,FIND("ауд.",S$3,FIND($B1029,S$3)))-(FIND("ауд.",S$3,FIND($B1029,S$3))+4))&amp;")"),"")</f>
        <v/>
      </c>
      <c r="E1029" s="14" t="str">
        <f t="shared" si="1081"/>
        <v/>
      </c>
      <c r="F1029" s="14" t="str">
        <f t="shared" si="1081"/>
        <v/>
      </c>
      <c r="G1029" s="14" t="str">
        <f t="shared" si="1081"/>
        <v/>
      </c>
      <c r="H1029" s="14" t="str">
        <f t="shared" si="1081"/>
        <v/>
      </c>
      <c r="I1029" s="14" t="str">
        <f t="shared" si="1081"/>
        <v/>
      </c>
      <c r="J1029" s="14" t="str">
        <f t="shared" si="1081"/>
        <v/>
      </c>
      <c r="K1029" s="14" t="str">
        <f t="shared" si="1081"/>
        <v/>
      </c>
      <c r="L1029" s="14"/>
      <c r="O1029" s="16"/>
      <c r="P1029" s="16"/>
      <c r="R1029" s="30"/>
      <c r="S1029" s="30"/>
      <c r="T1029" s="30"/>
      <c r="U1029" s="30"/>
      <c r="V1029" s="30"/>
      <c r="W1029" s="30"/>
      <c r="X1029" s="30"/>
      <c r="Y1029" s="30"/>
      <c r="Z1029" s="30"/>
      <c r="AA1029" s="30"/>
      <c r="AB1029" s="30"/>
      <c r="AD1029" s="31" t="str">
        <f t="shared" si="1079"/>
        <v/>
      </c>
      <c r="AE1029" s="31" t="str">
        <f t="shared" si="1079"/>
        <v/>
      </c>
      <c r="AF1029" s="31" t="str">
        <f t="shared" si="1079"/>
        <v/>
      </c>
      <c r="AG1029" s="31" t="str">
        <f t="shared" si="1079"/>
        <v/>
      </c>
      <c r="AH1029" s="31" t="str">
        <f t="shared" si="1079"/>
        <v/>
      </c>
      <c r="AI1029" s="31" t="str">
        <f t="shared" si="1079"/>
        <v/>
      </c>
      <c r="AJ1029" s="31" t="str">
        <f t="shared" si="1079"/>
        <v/>
      </c>
      <c r="AK1029" s="31" t="e">
        <f>IF(#REF!=" ","",IF(#REF!="","",CONCATENATE($C1029," ",#REF!," ",MID(#REF!,6,3))))</f>
        <v>#REF!</v>
      </c>
      <c r="AL1029" s="31" t="str">
        <f t="shared" si="1080"/>
        <v/>
      </c>
      <c r="AM1029" s="31" t="str">
        <f t="shared" si="1080"/>
        <v/>
      </c>
      <c r="AN1029" s="32" t="e">
        <f t="shared" si="1077"/>
        <v>#VALUE!</v>
      </c>
      <c r="AO1029" s="32" t="str">
        <f t="shared" ref="AO1029:AX1092" si="1082">IF(AD1029="","",CONCATENATE(AD1029," ",$AN1029))</f>
        <v/>
      </c>
      <c r="AP1029" s="32" t="str">
        <f t="shared" si="1082"/>
        <v/>
      </c>
      <c r="AQ1029" s="32" t="str">
        <f t="shared" si="1082"/>
        <v/>
      </c>
      <c r="AR1029" s="32" t="str">
        <f t="shared" si="1082"/>
        <v/>
      </c>
      <c r="AS1029" s="32" t="str">
        <f t="shared" si="1082"/>
        <v/>
      </c>
      <c r="AT1029" s="32" t="str">
        <f t="shared" si="1082"/>
        <v/>
      </c>
      <c r="AU1029" s="32" t="str">
        <f t="shared" si="1082"/>
        <v/>
      </c>
      <c r="AV1029" s="32" t="e">
        <f t="shared" si="1082"/>
        <v>#REF!</v>
      </c>
      <c r="AW1029" s="32" t="str">
        <f t="shared" si="1082"/>
        <v/>
      </c>
      <c r="AX1029" s="32" t="str">
        <f t="shared" si="1082"/>
        <v/>
      </c>
      <c r="AZ1029" s="17" t="str">
        <f t="shared" ref="AZ1029:BI1092" si="1083">IF(AD1029="","",ROW())</f>
        <v/>
      </c>
      <c r="BA1029" s="17" t="str">
        <f t="shared" si="1083"/>
        <v/>
      </c>
      <c r="BB1029" s="17" t="str">
        <f t="shared" si="1083"/>
        <v/>
      </c>
      <c r="BC1029" s="17" t="str">
        <f t="shared" si="1083"/>
        <v/>
      </c>
      <c r="BD1029" s="17" t="str">
        <f t="shared" si="1083"/>
        <v/>
      </c>
      <c r="BE1029" s="17" t="str">
        <f t="shared" si="1083"/>
        <v/>
      </c>
      <c r="BF1029" s="17" t="str">
        <f t="shared" si="1083"/>
        <v/>
      </c>
      <c r="BG1029" s="17" t="e">
        <f t="shared" si="1083"/>
        <v>#REF!</v>
      </c>
      <c r="BH1029" s="17" t="str">
        <f t="shared" si="1083"/>
        <v/>
      </c>
      <c r="BI1029" s="17" t="str">
        <f t="shared" si="1083"/>
        <v/>
      </c>
    </row>
    <row r="1030" spans="1:61" s="13" customFormat="1" ht="23.25" customHeight="1" x14ac:dyDescent="0.2">
      <c r="A1030" s="1">
        <f ca="1">IF(COUNTIF($D1030:$L1030," ")=10,"",IF(VLOOKUP(MAX($A$1:A1029),$A$1:C1029,3,FALSE)=0,"",MAX($A$1:A1029)+1))</f>
        <v>1011</v>
      </c>
      <c r="B1030" s="13" t="str">
        <f>$B1027</f>
        <v/>
      </c>
      <c r="C1030" s="2" t="str">
        <f>IF($B1030="","",$R$4)</f>
        <v/>
      </c>
      <c r="D1030" s="14" t="str">
        <f t="shared" ref="D1030:K1030" si="1084">IF($B1030&gt;"",IF(ISERROR(SEARCH($B1030,S$4))," ",MID(S$4,FIND("%курс ",S$4,FIND($B1030,S$4))+6,3)&amp;"
("&amp;MID(S$4,FIND("ауд.",S$4,FIND($B1030,S$4))+4,FIND("№",S$4,FIND("ауд.",S$4,FIND($B1030,S$4)))-(FIND("ауд.",S$4,FIND($B1030,S$4))+4))&amp;")"),"")</f>
        <v/>
      </c>
      <c r="E1030" s="14" t="str">
        <f t="shared" si="1084"/>
        <v/>
      </c>
      <c r="F1030" s="14" t="str">
        <f t="shared" si="1084"/>
        <v/>
      </c>
      <c r="G1030" s="14" t="str">
        <f t="shared" si="1084"/>
        <v/>
      </c>
      <c r="H1030" s="14" t="str">
        <f t="shared" si="1084"/>
        <v/>
      </c>
      <c r="I1030" s="14" t="str">
        <f t="shared" si="1084"/>
        <v/>
      </c>
      <c r="J1030" s="14" t="str">
        <f t="shared" si="1084"/>
        <v/>
      </c>
      <c r="K1030" s="14" t="str">
        <f t="shared" si="1084"/>
        <v/>
      </c>
      <c r="L1030" s="14"/>
      <c r="O1030" s="16"/>
      <c r="P1030" s="16"/>
      <c r="R1030" s="30"/>
      <c r="S1030" s="30"/>
      <c r="T1030" s="30"/>
      <c r="U1030" s="30"/>
      <c r="V1030" s="30"/>
      <c r="W1030" s="30"/>
      <c r="X1030" s="30"/>
      <c r="Y1030" s="30"/>
      <c r="Z1030" s="30"/>
      <c r="AA1030" s="30"/>
      <c r="AB1030" s="30"/>
      <c r="AD1030" s="31" t="str">
        <f t="shared" si="1079"/>
        <v/>
      </c>
      <c r="AE1030" s="31" t="str">
        <f t="shared" si="1079"/>
        <v/>
      </c>
      <c r="AF1030" s="31" t="str">
        <f t="shared" si="1079"/>
        <v/>
      </c>
      <c r="AG1030" s="31" t="str">
        <f t="shared" si="1079"/>
        <v/>
      </c>
      <c r="AH1030" s="31" t="str">
        <f t="shared" si="1079"/>
        <v/>
      </c>
      <c r="AI1030" s="31" t="str">
        <f t="shared" si="1079"/>
        <v/>
      </c>
      <c r="AJ1030" s="31" t="str">
        <f t="shared" si="1079"/>
        <v/>
      </c>
      <c r="AK1030" s="31" t="e">
        <f>IF(#REF!=" ","",IF(#REF!="","",CONCATENATE($C1030," ",#REF!," ",MID(#REF!,6,3))))</f>
        <v>#REF!</v>
      </c>
      <c r="AL1030" s="31" t="str">
        <f t="shared" si="1080"/>
        <v/>
      </c>
      <c r="AM1030" s="31" t="str">
        <f t="shared" si="1080"/>
        <v/>
      </c>
      <c r="AN1030" s="32" t="e">
        <f t="shared" si="1077"/>
        <v>#VALUE!</v>
      </c>
      <c r="AO1030" s="32" t="str">
        <f t="shared" si="1082"/>
        <v/>
      </c>
      <c r="AP1030" s="32" t="str">
        <f t="shared" si="1082"/>
        <v/>
      </c>
      <c r="AQ1030" s="32" t="str">
        <f t="shared" si="1082"/>
        <v/>
      </c>
      <c r="AR1030" s="32" t="str">
        <f t="shared" si="1082"/>
        <v/>
      </c>
      <c r="AS1030" s="32" t="str">
        <f t="shared" si="1082"/>
        <v/>
      </c>
      <c r="AT1030" s="32" t="str">
        <f t="shared" si="1082"/>
        <v/>
      </c>
      <c r="AU1030" s="32" t="str">
        <f t="shared" si="1082"/>
        <v/>
      </c>
      <c r="AV1030" s="32" t="e">
        <f t="shared" si="1082"/>
        <v>#REF!</v>
      </c>
      <c r="AW1030" s="32" t="str">
        <f t="shared" si="1082"/>
        <v/>
      </c>
      <c r="AX1030" s="32" t="str">
        <f t="shared" si="1082"/>
        <v/>
      </c>
      <c r="AZ1030" s="17" t="str">
        <f t="shared" si="1083"/>
        <v/>
      </c>
      <c r="BA1030" s="17" t="str">
        <f t="shared" si="1083"/>
        <v/>
      </c>
      <c r="BB1030" s="17" t="str">
        <f t="shared" si="1083"/>
        <v/>
      </c>
      <c r="BC1030" s="17" t="str">
        <f t="shared" si="1083"/>
        <v/>
      </c>
      <c r="BD1030" s="17" t="str">
        <f t="shared" si="1083"/>
        <v/>
      </c>
      <c r="BE1030" s="17" t="str">
        <f t="shared" si="1083"/>
        <v/>
      </c>
      <c r="BF1030" s="17" t="str">
        <f t="shared" si="1083"/>
        <v/>
      </c>
      <c r="BG1030" s="17" t="e">
        <f t="shared" si="1083"/>
        <v>#REF!</v>
      </c>
      <c r="BH1030" s="17" t="str">
        <f t="shared" si="1083"/>
        <v/>
      </c>
      <c r="BI1030" s="17" t="str">
        <f t="shared" si="1083"/>
        <v/>
      </c>
    </row>
    <row r="1031" spans="1:61" s="13" customFormat="1" ht="23.25" customHeight="1" x14ac:dyDescent="0.2">
      <c r="A1031" s="1">
        <f ca="1">IF(COUNTIF($D1031:$L1031," ")=10,"",IF(VLOOKUP(MAX($A$1:A1030),$A$1:C1030,3,FALSE)=0,"",MAX($A$1:A1030)+1))</f>
        <v>1012</v>
      </c>
      <c r="B1031" s="13" t="str">
        <f>$B1027</f>
        <v/>
      </c>
      <c r="C1031" s="2" t="str">
        <f>IF($B1031="","",$R$5)</f>
        <v/>
      </c>
      <c r="D1031" s="23" t="str">
        <f t="shared" ref="D1031:K1031" si="1085">IF($B1031&gt;"",IF(ISERROR(SEARCH($B1031,S$5))," ",MID(S$5,FIND("%курс ",S$5,FIND($B1031,S$5))+6,3)&amp;"
("&amp;MID(S$5,FIND("ауд.",S$5,FIND($B1031,S$5))+4,FIND("№",S$5,FIND("ауд.",S$5,FIND($B1031,S$5)))-(FIND("ауд.",S$5,FIND($B1031,S$5))+4))&amp;")"),"")</f>
        <v/>
      </c>
      <c r="E1031" s="23" t="str">
        <f t="shared" si="1085"/>
        <v/>
      </c>
      <c r="F1031" s="23" t="str">
        <f t="shared" si="1085"/>
        <v/>
      </c>
      <c r="G1031" s="23" t="str">
        <f t="shared" si="1085"/>
        <v/>
      </c>
      <c r="H1031" s="23" t="str">
        <f t="shared" si="1085"/>
        <v/>
      </c>
      <c r="I1031" s="23" t="str">
        <f t="shared" si="1085"/>
        <v/>
      </c>
      <c r="J1031" s="23" t="str">
        <f t="shared" si="1085"/>
        <v/>
      </c>
      <c r="K1031" s="23" t="str">
        <f t="shared" si="1085"/>
        <v/>
      </c>
      <c r="L1031" s="23"/>
      <c r="O1031" s="16"/>
      <c r="P1031" s="16"/>
      <c r="R1031" s="30"/>
      <c r="S1031" s="30"/>
      <c r="T1031" s="30"/>
      <c r="U1031" s="30"/>
      <c r="V1031" s="30"/>
      <c r="W1031" s="30"/>
      <c r="X1031" s="30"/>
      <c r="Y1031" s="30"/>
      <c r="Z1031" s="30"/>
      <c r="AA1031" s="30"/>
      <c r="AB1031" s="30"/>
      <c r="AD1031" s="31" t="str">
        <f t="shared" si="1079"/>
        <v/>
      </c>
      <c r="AE1031" s="31" t="str">
        <f t="shared" si="1079"/>
        <v/>
      </c>
      <c r="AF1031" s="31" t="str">
        <f t="shared" si="1079"/>
        <v/>
      </c>
      <c r="AG1031" s="31" t="str">
        <f t="shared" si="1079"/>
        <v/>
      </c>
      <c r="AH1031" s="31" t="str">
        <f t="shared" si="1079"/>
        <v/>
      </c>
      <c r="AI1031" s="31" t="str">
        <f t="shared" si="1079"/>
        <v/>
      </c>
      <c r="AJ1031" s="31" t="str">
        <f t="shared" si="1079"/>
        <v/>
      </c>
      <c r="AK1031" s="31" t="e">
        <f>IF(#REF!=" ","",IF(#REF!="","",CONCATENATE($C1031," ",#REF!," ",MID(#REF!,6,3))))</f>
        <v>#REF!</v>
      </c>
      <c r="AL1031" s="31" t="str">
        <f t="shared" si="1080"/>
        <v/>
      </c>
      <c r="AM1031" s="31" t="str">
        <f t="shared" si="1080"/>
        <v/>
      </c>
      <c r="AN1031" s="32" t="e">
        <f t="shared" si="1077"/>
        <v>#VALUE!</v>
      </c>
      <c r="AO1031" s="32" t="str">
        <f t="shared" si="1082"/>
        <v/>
      </c>
      <c r="AP1031" s="32" t="str">
        <f t="shared" si="1082"/>
        <v/>
      </c>
      <c r="AQ1031" s="32" t="str">
        <f t="shared" si="1082"/>
        <v/>
      </c>
      <c r="AR1031" s="32" t="str">
        <f t="shared" si="1082"/>
        <v/>
      </c>
      <c r="AS1031" s="32" t="str">
        <f t="shared" si="1082"/>
        <v/>
      </c>
      <c r="AT1031" s="32" t="str">
        <f t="shared" si="1082"/>
        <v/>
      </c>
      <c r="AU1031" s="32" t="str">
        <f t="shared" si="1082"/>
        <v/>
      </c>
      <c r="AV1031" s="32" t="e">
        <f t="shared" si="1082"/>
        <v>#REF!</v>
      </c>
      <c r="AW1031" s="32" t="str">
        <f t="shared" si="1082"/>
        <v/>
      </c>
      <c r="AX1031" s="32" t="str">
        <f t="shared" si="1082"/>
        <v/>
      </c>
      <c r="AZ1031" s="17" t="str">
        <f t="shared" si="1083"/>
        <v/>
      </c>
      <c r="BA1031" s="17" t="str">
        <f t="shared" si="1083"/>
        <v/>
      </c>
      <c r="BB1031" s="17" t="str">
        <f t="shared" si="1083"/>
        <v/>
      </c>
      <c r="BC1031" s="17" t="str">
        <f t="shared" si="1083"/>
        <v/>
      </c>
      <c r="BD1031" s="17" t="str">
        <f t="shared" si="1083"/>
        <v/>
      </c>
      <c r="BE1031" s="17" t="str">
        <f t="shared" si="1083"/>
        <v/>
      </c>
      <c r="BF1031" s="17" t="str">
        <f t="shared" si="1083"/>
        <v/>
      </c>
      <c r="BG1031" s="17" t="e">
        <f t="shared" si="1083"/>
        <v>#REF!</v>
      </c>
      <c r="BH1031" s="17" t="str">
        <f t="shared" si="1083"/>
        <v/>
      </c>
      <c r="BI1031" s="17" t="str">
        <f t="shared" si="1083"/>
        <v/>
      </c>
    </row>
    <row r="1032" spans="1:61" s="13" customFormat="1" ht="23.25" customHeight="1" x14ac:dyDescent="0.2">
      <c r="A1032" s="1">
        <f ca="1">IF(COUNTIF($D1032:$L1032," ")=10,"",IF(VLOOKUP(MAX($A$1:A1031),$A$1:C1031,3,FALSE)=0,"",MAX($A$1:A1031)+1))</f>
        <v>1013</v>
      </c>
      <c r="B1032" s="13" t="str">
        <f>$B1027</f>
        <v/>
      </c>
      <c r="C1032" s="2" t="str">
        <f>IF($B1032="","",$R$6)</f>
        <v/>
      </c>
      <c r="D1032" s="23" t="str">
        <f t="shared" ref="D1032:K1032" si="1086">IF($B1032&gt;"",IF(ISERROR(SEARCH($B1032,S$6))," ",MID(S$6,FIND("%курс ",S$6,FIND($B1032,S$6))+6,3)&amp;"
("&amp;MID(S$6,FIND("ауд.",S$6,FIND($B1032,S$6))+4,FIND("№",S$6,FIND("ауд.",S$6,FIND($B1032,S$6)))-(FIND("ауд.",S$6,FIND($B1032,S$6))+4))&amp;")"),"")</f>
        <v/>
      </c>
      <c r="E1032" s="23" t="str">
        <f t="shared" si="1086"/>
        <v/>
      </c>
      <c r="F1032" s="23" t="str">
        <f t="shared" si="1086"/>
        <v/>
      </c>
      <c r="G1032" s="23" t="str">
        <f t="shared" si="1086"/>
        <v/>
      </c>
      <c r="H1032" s="23" t="str">
        <f t="shared" si="1086"/>
        <v/>
      </c>
      <c r="I1032" s="23" t="str">
        <f t="shared" si="1086"/>
        <v/>
      </c>
      <c r="J1032" s="23" t="str">
        <f t="shared" si="1086"/>
        <v/>
      </c>
      <c r="K1032" s="23" t="str">
        <f t="shared" si="1086"/>
        <v/>
      </c>
      <c r="L1032" s="23"/>
      <c r="O1032" s="16"/>
      <c r="P1032" s="16"/>
      <c r="R1032" s="30"/>
      <c r="S1032" s="30"/>
      <c r="T1032" s="30"/>
      <c r="U1032" s="30"/>
      <c r="V1032" s="30"/>
      <c r="W1032" s="30"/>
      <c r="X1032" s="30"/>
      <c r="Y1032" s="30"/>
      <c r="Z1032" s="30"/>
      <c r="AA1032" s="30"/>
      <c r="AB1032" s="30"/>
      <c r="AD1032" s="31" t="str">
        <f t="shared" si="1079"/>
        <v/>
      </c>
      <c r="AE1032" s="31" t="str">
        <f t="shared" si="1079"/>
        <v/>
      </c>
      <c r="AF1032" s="31" t="str">
        <f t="shared" si="1079"/>
        <v/>
      </c>
      <c r="AG1032" s="31" t="str">
        <f t="shared" si="1079"/>
        <v/>
      </c>
      <c r="AH1032" s="31" t="str">
        <f t="shared" si="1079"/>
        <v/>
      </c>
      <c r="AI1032" s="31" t="str">
        <f t="shared" si="1079"/>
        <v/>
      </c>
      <c r="AJ1032" s="31" t="str">
        <f t="shared" si="1079"/>
        <v/>
      </c>
      <c r="AK1032" s="31" t="e">
        <f>IF(#REF!=" ","",IF(#REF!="","",CONCATENATE($C1032," ",#REF!," ",MID(#REF!,6,3))))</f>
        <v>#REF!</v>
      </c>
      <c r="AL1032" s="31" t="str">
        <f t="shared" si="1080"/>
        <v/>
      </c>
      <c r="AM1032" s="31" t="str">
        <f t="shared" si="1080"/>
        <v/>
      </c>
      <c r="AN1032" s="32" t="e">
        <f t="shared" si="1077"/>
        <v>#VALUE!</v>
      </c>
      <c r="AO1032" s="32" t="str">
        <f t="shared" si="1082"/>
        <v/>
      </c>
      <c r="AP1032" s="32" t="str">
        <f t="shared" si="1082"/>
        <v/>
      </c>
      <c r="AQ1032" s="32" t="str">
        <f t="shared" si="1082"/>
        <v/>
      </c>
      <c r="AR1032" s="32" t="str">
        <f t="shared" si="1082"/>
        <v/>
      </c>
      <c r="AS1032" s="32" t="str">
        <f t="shared" si="1082"/>
        <v/>
      </c>
      <c r="AT1032" s="32" t="str">
        <f t="shared" si="1082"/>
        <v/>
      </c>
      <c r="AU1032" s="32" t="str">
        <f t="shared" si="1082"/>
        <v/>
      </c>
      <c r="AV1032" s="32" t="e">
        <f t="shared" si="1082"/>
        <v>#REF!</v>
      </c>
      <c r="AW1032" s="32" t="str">
        <f t="shared" si="1082"/>
        <v/>
      </c>
      <c r="AX1032" s="32" t="str">
        <f t="shared" si="1082"/>
        <v/>
      </c>
      <c r="AZ1032" s="17" t="str">
        <f t="shared" si="1083"/>
        <v/>
      </c>
      <c r="BA1032" s="17" t="str">
        <f t="shared" si="1083"/>
        <v/>
      </c>
      <c r="BB1032" s="17" t="str">
        <f t="shared" si="1083"/>
        <v/>
      </c>
      <c r="BC1032" s="17" t="str">
        <f t="shared" si="1083"/>
        <v/>
      </c>
      <c r="BD1032" s="17" t="str">
        <f t="shared" si="1083"/>
        <v/>
      </c>
      <c r="BE1032" s="17" t="str">
        <f t="shared" si="1083"/>
        <v/>
      </c>
      <c r="BF1032" s="17" t="str">
        <f t="shared" si="1083"/>
        <v/>
      </c>
      <c r="BG1032" s="17" t="e">
        <f t="shared" si="1083"/>
        <v>#REF!</v>
      </c>
      <c r="BH1032" s="17" t="str">
        <f t="shared" si="1083"/>
        <v/>
      </c>
      <c r="BI1032" s="17" t="str">
        <f t="shared" si="1083"/>
        <v/>
      </c>
    </row>
    <row r="1033" spans="1:61" s="13" customFormat="1" ht="23.25" customHeight="1" x14ac:dyDescent="0.2">
      <c r="A1033" s="1">
        <f ca="1">IF(COUNTIF($D1033:$L1033," ")=10,"",IF(VLOOKUP(MAX($A$1:A1032),$A$1:C1032,3,FALSE)=0,"",MAX($A$1:A1032)+1))</f>
        <v>1014</v>
      </c>
      <c r="B1033" s="13" t="str">
        <f>$B1027</f>
        <v/>
      </c>
      <c r="C1033" s="2" t="str">
        <f>IF($B1033="","",$R$7)</f>
        <v/>
      </c>
      <c r="D1033" s="23" t="str">
        <f t="shared" ref="D1033:K1033" si="1087">IF($B1033&gt;"",IF(ISERROR(SEARCH($B1033,S$7))," ",MID(S$7,FIND("%курс ",S$7,FIND($B1033,S$7))+6,3)&amp;"
("&amp;MID(S$7,FIND("ауд.",S$7,FIND($B1033,S$7))+4,FIND("№",S$7,FIND("ауд.",S$7,FIND($B1033,S$7)))-(FIND("ауд.",S$7,FIND($B1033,S$7))+4))&amp;")"),"")</f>
        <v/>
      </c>
      <c r="E1033" s="23" t="str">
        <f t="shared" si="1087"/>
        <v/>
      </c>
      <c r="F1033" s="23" t="str">
        <f t="shared" si="1087"/>
        <v/>
      </c>
      <c r="G1033" s="23" t="str">
        <f t="shared" si="1087"/>
        <v/>
      </c>
      <c r="H1033" s="23" t="str">
        <f t="shared" si="1087"/>
        <v/>
      </c>
      <c r="I1033" s="23" t="str">
        <f t="shared" si="1087"/>
        <v/>
      </c>
      <c r="J1033" s="23" t="str">
        <f t="shared" si="1087"/>
        <v/>
      </c>
      <c r="K1033" s="23" t="str">
        <f t="shared" si="1087"/>
        <v/>
      </c>
      <c r="L1033" s="23"/>
      <c r="O1033" s="16"/>
      <c r="P1033" s="16"/>
      <c r="R1033" s="30"/>
      <c r="S1033" s="30"/>
      <c r="T1033" s="30"/>
      <c r="U1033" s="30"/>
      <c r="V1033" s="30"/>
      <c r="W1033" s="30"/>
      <c r="X1033" s="30"/>
      <c r="Y1033" s="30"/>
      <c r="Z1033" s="30"/>
      <c r="AA1033" s="30"/>
      <c r="AB1033" s="30"/>
      <c r="AD1033" s="31" t="str">
        <f t="shared" si="1079"/>
        <v/>
      </c>
      <c r="AE1033" s="31" t="str">
        <f t="shared" si="1079"/>
        <v/>
      </c>
      <c r="AF1033" s="31" t="str">
        <f t="shared" si="1079"/>
        <v/>
      </c>
      <c r="AG1033" s="31" t="str">
        <f t="shared" si="1079"/>
        <v/>
      </c>
      <c r="AH1033" s="31" t="str">
        <f t="shared" si="1079"/>
        <v/>
      </c>
      <c r="AI1033" s="31" t="str">
        <f t="shared" si="1079"/>
        <v/>
      </c>
      <c r="AJ1033" s="31" t="str">
        <f t="shared" si="1079"/>
        <v/>
      </c>
      <c r="AK1033" s="31" t="e">
        <f>IF(#REF!=" ","",IF(#REF!="","",CONCATENATE($C1033," ",#REF!," ",MID(#REF!,6,3))))</f>
        <v>#REF!</v>
      </c>
      <c r="AL1033" s="31" t="str">
        <f t="shared" si="1080"/>
        <v/>
      </c>
      <c r="AM1033" s="31" t="str">
        <f t="shared" si="1080"/>
        <v/>
      </c>
      <c r="AN1033" s="32" t="e">
        <f t="shared" si="1077"/>
        <v>#VALUE!</v>
      </c>
      <c r="AO1033" s="32" t="str">
        <f t="shared" si="1082"/>
        <v/>
      </c>
      <c r="AP1033" s="32" t="str">
        <f t="shared" si="1082"/>
        <v/>
      </c>
      <c r="AQ1033" s="32" t="str">
        <f t="shared" si="1082"/>
        <v/>
      </c>
      <c r="AR1033" s="32" t="str">
        <f t="shared" si="1082"/>
        <v/>
      </c>
      <c r="AS1033" s="32" t="str">
        <f t="shared" si="1082"/>
        <v/>
      </c>
      <c r="AT1033" s="32" t="str">
        <f t="shared" si="1082"/>
        <v/>
      </c>
      <c r="AU1033" s="32" t="str">
        <f t="shared" si="1082"/>
        <v/>
      </c>
      <c r="AV1033" s="32" t="e">
        <f t="shared" si="1082"/>
        <v>#REF!</v>
      </c>
      <c r="AW1033" s="32" t="str">
        <f t="shared" si="1082"/>
        <v/>
      </c>
      <c r="AX1033" s="32" t="str">
        <f t="shared" si="1082"/>
        <v/>
      </c>
      <c r="AZ1033" s="17" t="str">
        <f t="shared" si="1083"/>
        <v/>
      </c>
      <c r="BA1033" s="17" t="str">
        <f t="shared" si="1083"/>
        <v/>
      </c>
      <c r="BB1033" s="17" t="str">
        <f t="shared" si="1083"/>
        <v/>
      </c>
      <c r="BC1033" s="17" t="str">
        <f t="shared" si="1083"/>
        <v/>
      </c>
      <c r="BD1033" s="17" t="str">
        <f t="shared" si="1083"/>
        <v/>
      </c>
      <c r="BE1033" s="17" t="str">
        <f t="shared" si="1083"/>
        <v/>
      </c>
      <c r="BF1033" s="17" t="str">
        <f t="shared" si="1083"/>
        <v/>
      </c>
      <c r="BG1033" s="17" t="e">
        <f t="shared" si="1083"/>
        <v>#REF!</v>
      </c>
      <c r="BH1033" s="17" t="str">
        <f t="shared" si="1083"/>
        <v/>
      </c>
      <c r="BI1033" s="17" t="str">
        <f t="shared" si="1083"/>
        <v/>
      </c>
    </row>
    <row r="1034" spans="1:61" s="13" customFormat="1" ht="23.25" customHeight="1" x14ac:dyDescent="0.2">
      <c r="A1034" s="1">
        <f ca="1">IF(COUNTIF($D1034:$L1034," ")=10,"",IF(VLOOKUP(MAX($A$1:A1033),$A$1:C1033,3,FALSE)=0,"",MAX($A$1:A1033)+1))</f>
        <v>1015</v>
      </c>
      <c r="B1034" s="13" t="str">
        <f>$B1027</f>
        <v/>
      </c>
      <c r="C1034" s="2" t="str">
        <f>IF($B1034="","",$R$8)</f>
        <v/>
      </c>
      <c r="D1034" s="23" t="str">
        <f t="shared" ref="D1034:K1034" si="1088">IF($B1034&gt;"",IF(ISERROR(SEARCH($B1034,S$8))," ",MID(S$8,FIND("%курс ",S$8,FIND($B1034,S$8))+6,3)&amp;"
("&amp;MID(S$8,FIND("ауд.",S$8,FIND($B1034,S$8))+4,FIND("№",S$8,FIND("ауд.",S$8,FIND($B1034,S$8)))-(FIND("ауд.",S$8,FIND($B1034,S$8))+4))&amp;")"),"")</f>
        <v/>
      </c>
      <c r="E1034" s="23" t="str">
        <f t="shared" si="1088"/>
        <v/>
      </c>
      <c r="F1034" s="23" t="str">
        <f t="shared" si="1088"/>
        <v/>
      </c>
      <c r="G1034" s="23" t="str">
        <f t="shared" si="1088"/>
        <v/>
      </c>
      <c r="H1034" s="23" t="str">
        <f t="shared" si="1088"/>
        <v/>
      </c>
      <c r="I1034" s="23" t="str">
        <f t="shared" si="1088"/>
        <v/>
      </c>
      <c r="J1034" s="23" t="str">
        <f t="shared" si="1088"/>
        <v/>
      </c>
      <c r="K1034" s="23" t="str">
        <f t="shared" si="1088"/>
        <v/>
      </c>
      <c r="L1034" s="23"/>
      <c r="O1034" s="16"/>
      <c r="P1034" s="16"/>
      <c r="R1034" s="30"/>
      <c r="S1034" s="30"/>
      <c r="T1034" s="30"/>
      <c r="U1034" s="30"/>
      <c r="V1034" s="30"/>
      <c r="W1034" s="30"/>
      <c r="X1034" s="30"/>
      <c r="Y1034" s="30"/>
      <c r="Z1034" s="30"/>
      <c r="AA1034" s="30"/>
      <c r="AB1034" s="30"/>
      <c r="AD1034" s="31" t="str">
        <f t="shared" si="1079"/>
        <v/>
      </c>
      <c r="AE1034" s="31" t="str">
        <f t="shared" si="1079"/>
        <v/>
      </c>
      <c r="AF1034" s="31" t="str">
        <f t="shared" si="1079"/>
        <v/>
      </c>
      <c r="AG1034" s="31" t="str">
        <f t="shared" si="1079"/>
        <v/>
      </c>
      <c r="AH1034" s="31" t="str">
        <f t="shared" si="1079"/>
        <v/>
      </c>
      <c r="AI1034" s="31" t="str">
        <f t="shared" si="1079"/>
        <v/>
      </c>
      <c r="AJ1034" s="31" t="str">
        <f t="shared" si="1079"/>
        <v/>
      </c>
      <c r="AK1034" s="31" t="e">
        <f>IF(#REF!=" ","",IF(#REF!="","",CONCATENATE($C1034," ",#REF!," ",MID(#REF!,6,3))))</f>
        <v>#REF!</v>
      </c>
      <c r="AL1034" s="31" t="str">
        <f t="shared" si="1080"/>
        <v/>
      </c>
      <c r="AM1034" s="31" t="str">
        <f t="shared" si="1080"/>
        <v/>
      </c>
      <c r="AN1034" s="32" t="e">
        <f t="shared" si="1077"/>
        <v>#VALUE!</v>
      </c>
      <c r="AO1034" s="32" t="str">
        <f t="shared" si="1082"/>
        <v/>
      </c>
      <c r="AP1034" s="32" t="str">
        <f t="shared" si="1082"/>
        <v/>
      </c>
      <c r="AQ1034" s="32" t="str">
        <f t="shared" si="1082"/>
        <v/>
      </c>
      <c r="AR1034" s="32" t="str">
        <f t="shared" si="1082"/>
        <v/>
      </c>
      <c r="AS1034" s="32" t="str">
        <f t="shared" si="1082"/>
        <v/>
      </c>
      <c r="AT1034" s="32" t="str">
        <f t="shared" si="1082"/>
        <v/>
      </c>
      <c r="AU1034" s="32" t="str">
        <f t="shared" si="1082"/>
        <v/>
      </c>
      <c r="AV1034" s="32" t="e">
        <f t="shared" si="1082"/>
        <v>#REF!</v>
      </c>
      <c r="AW1034" s="32" t="str">
        <f t="shared" si="1082"/>
        <v/>
      </c>
      <c r="AX1034" s="32" t="str">
        <f t="shared" si="1082"/>
        <v/>
      </c>
      <c r="AZ1034" s="17" t="str">
        <f t="shared" si="1083"/>
        <v/>
      </c>
      <c r="BA1034" s="17" t="str">
        <f t="shared" si="1083"/>
        <v/>
      </c>
      <c r="BB1034" s="17" t="str">
        <f t="shared" si="1083"/>
        <v/>
      </c>
      <c r="BC1034" s="17" t="str">
        <f t="shared" si="1083"/>
        <v/>
      </c>
      <c r="BD1034" s="17" t="str">
        <f t="shared" si="1083"/>
        <v/>
      </c>
      <c r="BE1034" s="17" t="str">
        <f t="shared" si="1083"/>
        <v/>
      </c>
      <c r="BF1034" s="17" t="str">
        <f t="shared" si="1083"/>
        <v/>
      </c>
      <c r="BG1034" s="17" t="e">
        <f t="shared" si="1083"/>
        <v>#REF!</v>
      </c>
      <c r="BH1034" s="17" t="str">
        <f t="shared" si="1083"/>
        <v/>
      </c>
      <c r="BI1034" s="17" t="str">
        <f t="shared" si="1083"/>
        <v/>
      </c>
    </row>
    <row r="1035" spans="1:61" s="13" customFormat="1" ht="23.25" customHeight="1" x14ac:dyDescent="0.2">
      <c r="C1035" s="2" t="str">
        <f>IF($B1035="","",$R$2)</f>
        <v/>
      </c>
      <c r="D1035" s="14" t="str">
        <f t="shared" ref="D1035:K1035" si="1089">IF($B1035&gt;"",IF(ISERROR(SEARCH($B1035,S$2))," ",MID(S$2,FIND("%курс ",S$2,FIND($B1035,S$2))+6,3)&amp;"
("&amp;MID(S$2,FIND("ауд.",S$2,FIND($B1035,S$2))+4,FIND("№",S$2,FIND("ауд.",S$2,FIND($B1035,S$2)))-(FIND("ауд.",S$2,FIND($B1035,S$2))+4))&amp;")"),"")</f>
        <v/>
      </c>
      <c r="E1035" s="14" t="str">
        <f t="shared" si="1089"/>
        <v/>
      </c>
      <c r="F1035" s="14" t="str">
        <f t="shared" si="1089"/>
        <v/>
      </c>
      <c r="G1035" s="14" t="str">
        <f t="shared" si="1089"/>
        <v/>
      </c>
      <c r="H1035" s="14" t="str">
        <f t="shared" si="1089"/>
        <v/>
      </c>
      <c r="I1035" s="14" t="str">
        <f t="shared" si="1089"/>
        <v/>
      </c>
      <c r="J1035" s="14" t="str">
        <f t="shared" si="1089"/>
        <v/>
      </c>
      <c r="K1035" s="14" t="str">
        <f t="shared" si="1089"/>
        <v/>
      </c>
      <c r="L1035" s="14"/>
      <c r="O1035" s="16"/>
      <c r="P1035" s="16"/>
      <c r="R1035" s="30"/>
      <c r="S1035" s="30"/>
      <c r="T1035" s="30"/>
      <c r="U1035" s="30"/>
      <c r="V1035" s="30"/>
      <c r="W1035" s="30"/>
      <c r="X1035" s="30"/>
      <c r="Y1035" s="30"/>
      <c r="Z1035" s="30"/>
      <c r="AA1035" s="30"/>
      <c r="AB1035" s="30"/>
      <c r="AD1035" s="37"/>
      <c r="AE1035" s="37"/>
      <c r="AF1035" s="37"/>
      <c r="AG1035" s="37"/>
      <c r="AH1035" s="37"/>
      <c r="AI1035" s="37"/>
      <c r="AJ1035" s="37"/>
      <c r="AK1035" s="37"/>
      <c r="AL1035" s="37"/>
      <c r="AM1035" s="37"/>
      <c r="AN1035" s="37"/>
      <c r="AO1035" s="32" t="str">
        <f t="shared" si="1082"/>
        <v/>
      </c>
      <c r="AP1035" s="32" t="str">
        <f t="shared" si="1082"/>
        <v/>
      </c>
      <c r="AQ1035" s="32" t="str">
        <f t="shared" si="1082"/>
        <v/>
      </c>
      <c r="AR1035" s="32" t="str">
        <f t="shared" si="1082"/>
        <v/>
      </c>
      <c r="AS1035" s="32" t="str">
        <f t="shared" si="1082"/>
        <v/>
      </c>
      <c r="AT1035" s="32" t="str">
        <f t="shared" si="1082"/>
        <v/>
      </c>
      <c r="AU1035" s="32" t="str">
        <f t="shared" si="1082"/>
        <v/>
      </c>
      <c r="AV1035" s="32" t="str">
        <f t="shared" si="1082"/>
        <v/>
      </c>
      <c r="AW1035" s="32" t="str">
        <f t="shared" si="1082"/>
        <v/>
      </c>
      <c r="AX1035" s="32" t="str">
        <f t="shared" si="1082"/>
        <v/>
      </c>
      <c r="AZ1035" s="17" t="str">
        <f t="shared" si="1083"/>
        <v/>
      </c>
      <c r="BA1035" s="17" t="str">
        <f t="shared" si="1083"/>
        <v/>
      </c>
      <c r="BB1035" s="17" t="str">
        <f t="shared" si="1083"/>
        <v/>
      </c>
      <c r="BC1035" s="17" t="str">
        <f t="shared" si="1083"/>
        <v/>
      </c>
      <c r="BD1035" s="17" t="str">
        <f t="shared" si="1083"/>
        <v/>
      </c>
      <c r="BE1035" s="17" t="str">
        <f t="shared" si="1083"/>
        <v/>
      </c>
      <c r="BF1035" s="17" t="str">
        <f t="shared" si="1083"/>
        <v/>
      </c>
      <c r="BG1035" s="17" t="str">
        <f t="shared" si="1083"/>
        <v/>
      </c>
      <c r="BH1035" s="17" t="str">
        <f t="shared" si="1083"/>
        <v/>
      </c>
      <c r="BI1035" s="17" t="str">
        <f t="shared" si="1083"/>
        <v/>
      </c>
    </row>
    <row r="1036" spans="1:61" s="13" customFormat="1" ht="23.25" customHeight="1" x14ac:dyDescent="0.2">
      <c r="A1036" s="1">
        <f ca="1">IF(COUNTIF($D1037:$L1043," ")=70,"",MAX($A$1:A1035)+1)</f>
        <v>1016</v>
      </c>
      <c r="B1036" s="2" t="str">
        <f>IF($C1036="","",$C1036)</f>
        <v/>
      </c>
      <c r="C1036" s="3" t="str">
        <f>IF(ISERROR(VLOOKUP((ROW()-1)/9+1,'[1]Преподавательский состав'!$A$2:$B$181,2,FALSE)),"",VLOOKUP((ROW()-1)/9+1,'[1]Преподавательский состав'!$A$2:$B$181,2,FALSE))</f>
        <v/>
      </c>
      <c r="D1036" s="3" t="str">
        <f>IF($C1036="","",T(" 8.00"))</f>
        <v/>
      </c>
      <c r="E1036" s="3" t="str">
        <f>IF($C1036="","",T(" 9.40"))</f>
        <v/>
      </c>
      <c r="F1036" s="3" t="str">
        <f>IF($C1036="","",T("11.20"))</f>
        <v/>
      </c>
      <c r="G1036" s="3" t="str">
        <f>IF($C1036="","",T("13.00"))</f>
        <v/>
      </c>
      <c r="H1036" s="3" t="str">
        <f>IF($C1036="","",T("13.30"))</f>
        <v/>
      </c>
      <c r="I1036" s="3" t="str">
        <f>IF($C1036="","",T("15.10"))</f>
        <v/>
      </c>
      <c r="J1036" s="3" t="str">
        <f>IF($C1036="","",T("16.50"))</f>
        <v/>
      </c>
      <c r="K1036" s="3" t="str">
        <f>IF($C1036="","",T("16.50"))</f>
        <v/>
      </c>
      <c r="L1036" s="3"/>
      <c r="O1036" s="16"/>
      <c r="P1036" s="16"/>
      <c r="R1036" s="30"/>
      <c r="S1036" s="30"/>
      <c r="T1036" s="30"/>
      <c r="U1036" s="30"/>
      <c r="V1036" s="30"/>
      <c r="W1036" s="30"/>
      <c r="X1036" s="30"/>
      <c r="Y1036" s="30"/>
      <c r="Z1036" s="30"/>
      <c r="AA1036" s="30"/>
      <c r="AB1036" s="30"/>
      <c r="AD1036" s="32"/>
      <c r="AE1036" s="32"/>
      <c r="AF1036" s="32"/>
      <c r="AG1036" s="32"/>
      <c r="AH1036" s="32"/>
      <c r="AI1036" s="32"/>
      <c r="AJ1036" s="32"/>
      <c r="AK1036" s="32"/>
      <c r="AL1036" s="32"/>
      <c r="AM1036" s="32"/>
      <c r="AN1036" s="32" t="str">
        <f t="shared" ref="AN1036:AN1043" si="1090">IF(COUNTBLANK(AD1036:AM1036)=10,"",MID($B1036,1,FIND(" ",$B1036)-1))</f>
        <v/>
      </c>
      <c r="AO1036" s="32" t="str">
        <f t="shared" si="1082"/>
        <v/>
      </c>
      <c r="AP1036" s="32" t="str">
        <f t="shared" si="1082"/>
        <v/>
      </c>
      <c r="AQ1036" s="32" t="str">
        <f t="shared" si="1082"/>
        <v/>
      </c>
      <c r="AR1036" s="32" t="str">
        <f t="shared" si="1082"/>
        <v/>
      </c>
      <c r="AS1036" s="32" t="str">
        <f t="shared" si="1082"/>
        <v/>
      </c>
      <c r="AT1036" s="32" t="str">
        <f t="shared" si="1082"/>
        <v/>
      </c>
      <c r="AU1036" s="32" t="str">
        <f t="shared" si="1082"/>
        <v/>
      </c>
      <c r="AV1036" s="32" t="str">
        <f t="shared" si="1082"/>
        <v/>
      </c>
      <c r="AW1036" s="32" t="str">
        <f t="shared" si="1082"/>
        <v/>
      </c>
      <c r="AX1036" s="32" t="str">
        <f t="shared" si="1082"/>
        <v/>
      </c>
      <c r="AZ1036" s="17" t="str">
        <f t="shared" si="1083"/>
        <v/>
      </c>
      <c r="BA1036" s="17" t="str">
        <f t="shared" si="1083"/>
        <v/>
      </c>
      <c r="BB1036" s="17" t="str">
        <f t="shared" si="1083"/>
        <v/>
      </c>
      <c r="BC1036" s="17" t="str">
        <f t="shared" si="1083"/>
        <v/>
      </c>
      <c r="BD1036" s="17" t="str">
        <f t="shared" si="1083"/>
        <v/>
      </c>
      <c r="BE1036" s="17" t="str">
        <f t="shared" si="1083"/>
        <v/>
      </c>
      <c r="BF1036" s="17" t="str">
        <f t="shared" si="1083"/>
        <v/>
      </c>
      <c r="BG1036" s="17" t="str">
        <f t="shared" si="1083"/>
        <v/>
      </c>
      <c r="BH1036" s="17" t="str">
        <f t="shared" si="1083"/>
        <v/>
      </c>
      <c r="BI1036" s="17" t="str">
        <f t="shared" si="1083"/>
        <v/>
      </c>
    </row>
    <row r="1037" spans="1:61" s="13" customFormat="1" ht="23.25" customHeight="1" x14ac:dyDescent="0.2">
      <c r="A1037" s="1">
        <f ca="1">IF(COUNTIF($D1037:$L1037," ")=10,"",IF(VLOOKUP(MAX($A$1:A1036),$A$1:C1036,3,FALSE)=0,"",MAX($A$1:A1036)+1))</f>
        <v>1017</v>
      </c>
      <c r="B1037" s="13" t="str">
        <f>$B1036</f>
        <v/>
      </c>
      <c r="C1037" s="2" t="str">
        <f>IF($B1037="","",$R$2)</f>
        <v/>
      </c>
      <c r="D1037" s="14" t="str">
        <f t="shared" ref="D1037:K1037" si="1091">IF($B1037&gt;"",IF(ISERROR(SEARCH($B1037,S$2))," ",MID(S$2,FIND("%курс ",S$2,FIND($B1037,S$2))+6,3)&amp;"
("&amp;MID(S$2,FIND("ауд.",S$2,FIND($B1037,S$2))+4,FIND("№",S$2,FIND("ауд.",S$2,FIND($B1037,S$2)))-(FIND("ауд.",S$2,FIND($B1037,S$2))+4))&amp;")"),"")</f>
        <v/>
      </c>
      <c r="E1037" s="14" t="str">
        <f t="shared" si="1091"/>
        <v/>
      </c>
      <c r="F1037" s="14" t="str">
        <f t="shared" si="1091"/>
        <v/>
      </c>
      <c r="G1037" s="14" t="str">
        <f t="shared" si="1091"/>
        <v/>
      </c>
      <c r="H1037" s="14" t="str">
        <f t="shared" si="1091"/>
        <v/>
      </c>
      <c r="I1037" s="14" t="str">
        <f t="shared" si="1091"/>
        <v/>
      </c>
      <c r="J1037" s="14" t="str">
        <f t="shared" si="1091"/>
        <v/>
      </c>
      <c r="K1037" s="14" t="str">
        <f t="shared" si="1091"/>
        <v/>
      </c>
      <c r="L1037" s="14"/>
      <c r="O1037" s="16"/>
      <c r="P1037" s="16"/>
      <c r="R1037" s="30"/>
      <c r="S1037" s="30"/>
      <c r="T1037" s="30"/>
      <c r="U1037" s="30"/>
      <c r="V1037" s="30"/>
      <c r="W1037" s="30"/>
      <c r="X1037" s="30"/>
      <c r="Y1037" s="30"/>
      <c r="Z1037" s="30"/>
      <c r="AA1037" s="30"/>
      <c r="AB1037" s="30"/>
      <c r="AD1037" s="31" t="str">
        <f t="shared" ref="AD1037:AJ1043" si="1092">IF(D1037=" ","",IF(D1037="","",CONCATENATE($C1037," ",D$1," ",MID(D1037,6,3))))</f>
        <v/>
      </c>
      <c r="AE1037" s="31" t="str">
        <f t="shared" si="1092"/>
        <v/>
      </c>
      <c r="AF1037" s="31" t="str">
        <f t="shared" si="1092"/>
        <v/>
      </c>
      <c r="AG1037" s="31" t="str">
        <f t="shared" si="1092"/>
        <v/>
      </c>
      <c r="AH1037" s="31" t="str">
        <f t="shared" si="1092"/>
        <v/>
      </c>
      <c r="AI1037" s="31" t="str">
        <f t="shared" si="1092"/>
        <v/>
      </c>
      <c r="AJ1037" s="31" t="str">
        <f t="shared" si="1092"/>
        <v/>
      </c>
      <c r="AK1037" s="31" t="e">
        <f>IF(#REF!=" ","",IF(#REF!="","",CONCATENATE($C1037," ",#REF!," ",MID(#REF!,6,3))))</f>
        <v>#REF!</v>
      </c>
      <c r="AL1037" s="31" t="str">
        <f t="shared" ref="AL1037:AM1043" si="1093">IF(K1037=" ","",IF(K1037="","",CONCATENATE($C1037," ",K$1," ",MID(K1037,6,3))))</f>
        <v/>
      </c>
      <c r="AM1037" s="31" t="str">
        <f t="shared" si="1093"/>
        <v/>
      </c>
      <c r="AN1037" s="32" t="e">
        <f t="shared" si="1090"/>
        <v>#VALUE!</v>
      </c>
      <c r="AO1037" s="32" t="str">
        <f t="shared" si="1082"/>
        <v/>
      </c>
      <c r="AP1037" s="32" t="str">
        <f t="shared" si="1082"/>
        <v/>
      </c>
      <c r="AQ1037" s="32" t="str">
        <f t="shared" si="1082"/>
        <v/>
      </c>
      <c r="AR1037" s="32" t="str">
        <f t="shared" si="1082"/>
        <v/>
      </c>
      <c r="AS1037" s="32" t="str">
        <f t="shared" si="1082"/>
        <v/>
      </c>
      <c r="AT1037" s="32" t="str">
        <f t="shared" si="1082"/>
        <v/>
      </c>
      <c r="AU1037" s="32" t="str">
        <f t="shared" si="1082"/>
        <v/>
      </c>
      <c r="AV1037" s="32" t="e">
        <f t="shared" si="1082"/>
        <v>#REF!</v>
      </c>
      <c r="AW1037" s="32" t="str">
        <f t="shared" si="1082"/>
        <v/>
      </c>
      <c r="AX1037" s="32" t="str">
        <f t="shared" si="1082"/>
        <v/>
      </c>
      <c r="AZ1037" s="17" t="str">
        <f t="shared" si="1083"/>
        <v/>
      </c>
      <c r="BA1037" s="17" t="str">
        <f t="shared" si="1083"/>
        <v/>
      </c>
      <c r="BB1037" s="17" t="str">
        <f t="shared" si="1083"/>
        <v/>
      </c>
      <c r="BC1037" s="17" t="str">
        <f t="shared" si="1083"/>
        <v/>
      </c>
      <c r="BD1037" s="17" t="str">
        <f t="shared" si="1083"/>
        <v/>
      </c>
      <c r="BE1037" s="17" t="str">
        <f t="shared" si="1083"/>
        <v/>
      </c>
      <c r="BF1037" s="17" t="str">
        <f t="shared" si="1083"/>
        <v/>
      </c>
      <c r="BG1037" s="17" t="e">
        <f t="shared" si="1083"/>
        <v>#REF!</v>
      </c>
      <c r="BH1037" s="17" t="str">
        <f t="shared" si="1083"/>
        <v/>
      </c>
      <c r="BI1037" s="17" t="str">
        <f t="shared" si="1083"/>
        <v/>
      </c>
    </row>
    <row r="1038" spans="1:61" s="13" customFormat="1" ht="23.25" customHeight="1" x14ac:dyDescent="0.2">
      <c r="A1038" s="1">
        <f ca="1">IF(COUNTIF($D1038:$L1038," ")=10,"",IF(VLOOKUP(MAX($A$1:A1037),$A$1:C1037,3,FALSE)=0,"",MAX($A$1:A1037)+1))</f>
        <v>1018</v>
      </c>
      <c r="B1038" s="13" t="str">
        <f>$B1036</f>
        <v/>
      </c>
      <c r="C1038" s="2" t="str">
        <f>IF($B1038="","",$R$3)</f>
        <v/>
      </c>
      <c r="D1038" s="14" t="str">
        <f t="shared" ref="D1038:K1038" si="1094">IF($B1038&gt;"",IF(ISERROR(SEARCH($B1038,S$3))," ",MID(S$3,FIND("%курс ",S$3,FIND($B1038,S$3))+6,3)&amp;"
("&amp;MID(S$3,FIND("ауд.",S$3,FIND($B1038,S$3))+4,FIND("№",S$3,FIND("ауд.",S$3,FIND($B1038,S$3)))-(FIND("ауд.",S$3,FIND($B1038,S$3))+4))&amp;")"),"")</f>
        <v/>
      </c>
      <c r="E1038" s="14" t="str">
        <f t="shared" si="1094"/>
        <v/>
      </c>
      <c r="F1038" s="14" t="str">
        <f t="shared" si="1094"/>
        <v/>
      </c>
      <c r="G1038" s="14" t="str">
        <f t="shared" si="1094"/>
        <v/>
      </c>
      <c r="H1038" s="14" t="str">
        <f t="shared" si="1094"/>
        <v/>
      </c>
      <c r="I1038" s="14" t="str">
        <f t="shared" si="1094"/>
        <v/>
      </c>
      <c r="J1038" s="14" t="str">
        <f t="shared" si="1094"/>
        <v/>
      </c>
      <c r="K1038" s="14" t="str">
        <f t="shared" si="1094"/>
        <v/>
      </c>
      <c r="L1038" s="14"/>
      <c r="O1038" s="16"/>
      <c r="P1038" s="16"/>
      <c r="R1038" s="30"/>
      <c r="S1038" s="30"/>
      <c r="T1038" s="30"/>
      <c r="U1038" s="30"/>
      <c r="V1038" s="30"/>
      <c r="W1038" s="30"/>
      <c r="X1038" s="30"/>
      <c r="Y1038" s="30"/>
      <c r="Z1038" s="30"/>
      <c r="AA1038" s="30"/>
      <c r="AB1038" s="30"/>
      <c r="AD1038" s="31" t="str">
        <f t="shared" si="1092"/>
        <v/>
      </c>
      <c r="AE1038" s="31" t="str">
        <f t="shared" si="1092"/>
        <v/>
      </c>
      <c r="AF1038" s="31" t="str">
        <f t="shared" si="1092"/>
        <v/>
      </c>
      <c r="AG1038" s="31" t="str">
        <f t="shared" si="1092"/>
        <v/>
      </c>
      <c r="AH1038" s="31" t="str">
        <f t="shared" si="1092"/>
        <v/>
      </c>
      <c r="AI1038" s="31" t="str">
        <f t="shared" si="1092"/>
        <v/>
      </c>
      <c r="AJ1038" s="31" t="str">
        <f t="shared" si="1092"/>
        <v/>
      </c>
      <c r="AK1038" s="31" t="e">
        <f>IF(#REF!=" ","",IF(#REF!="","",CONCATENATE($C1038," ",#REF!," ",MID(#REF!,6,3))))</f>
        <v>#REF!</v>
      </c>
      <c r="AL1038" s="31" t="str">
        <f t="shared" si="1093"/>
        <v/>
      </c>
      <c r="AM1038" s="31" t="str">
        <f t="shared" si="1093"/>
        <v/>
      </c>
      <c r="AN1038" s="32" t="e">
        <f t="shared" si="1090"/>
        <v>#VALUE!</v>
      </c>
      <c r="AO1038" s="32" t="str">
        <f t="shared" si="1082"/>
        <v/>
      </c>
      <c r="AP1038" s="32" t="str">
        <f t="shared" si="1082"/>
        <v/>
      </c>
      <c r="AQ1038" s="32" t="str">
        <f t="shared" si="1082"/>
        <v/>
      </c>
      <c r="AR1038" s="32" t="str">
        <f t="shared" si="1082"/>
        <v/>
      </c>
      <c r="AS1038" s="32" t="str">
        <f t="shared" si="1082"/>
        <v/>
      </c>
      <c r="AT1038" s="32" t="str">
        <f t="shared" si="1082"/>
        <v/>
      </c>
      <c r="AU1038" s="32" t="str">
        <f t="shared" si="1082"/>
        <v/>
      </c>
      <c r="AV1038" s="32" t="e">
        <f t="shared" si="1082"/>
        <v>#REF!</v>
      </c>
      <c r="AW1038" s="32" t="str">
        <f t="shared" si="1082"/>
        <v/>
      </c>
      <c r="AX1038" s="32" t="str">
        <f t="shared" si="1082"/>
        <v/>
      </c>
      <c r="AZ1038" s="17" t="str">
        <f t="shared" si="1083"/>
        <v/>
      </c>
      <c r="BA1038" s="17" t="str">
        <f t="shared" si="1083"/>
        <v/>
      </c>
      <c r="BB1038" s="17" t="str">
        <f t="shared" si="1083"/>
        <v/>
      </c>
      <c r="BC1038" s="17" t="str">
        <f t="shared" si="1083"/>
        <v/>
      </c>
      <c r="BD1038" s="17" t="str">
        <f t="shared" si="1083"/>
        <v/>
      </c>
      <c r="BE1038" s="17" t="str">
        <f t="shared" si="1083"/>
        <v/>
      </c>
      <c r="BF1038" s="17" t="str">
        <f t="shared" si="1083"/>
        <v/>
      </c>
      <c r="BG1038" s="17" t="e">
        <f t="shared" si="1083"/>
        <v>#REF!</v>
      </c>
      <c r="BH1038" s="17" t="str">
        <f t="shared" si="1083"/>
        <v/>
      </c>
      <c r="BI1038" s="17" t="str">
        <f t="shared" si="1083"/>
        <v/>
      </c>
    </row>
    <row r="1039" spans="1:61" s="13" customFormat="1" ht="23.25" customHeight="1" x14ac:dyDescent="0.2">
      <c r="A1039" s="1">
        <f ca="1">IF(COUNTIF($D1039:$L1039," ")=10,"",IF(VLOOKUP(MAX($A$1:A1038),$A$1:C1038,3,FALSE)=0,"",MAX($A$1:A1038)+1))</f>
        <v>1019</v>
      </c>
      <c r="B1039" s="13" t="str">
        <f>$B1036</f>
        <v/>
      </c>
      <c r="C1039" s="2" t="str">
        <f>IF($B1039="","",$R$4)</f>
        <v/>
      </c>
      <c r="D1039" s="14" t="str">
        <f t="shared" ref="D1039:K1039" si="1095">IF($B1039&gt;"",IF(ISERROR(SEARCH($B1039,S$4))," ",MID(S$4,FIND("%курс ",S$4,FIND($B1039,S$4))+6,3)&amp;"
("&amp;MID(S$4,FIND("ауд.",S$4,FIND($B1039,S$4))+4,FIND("№",S$4,FIND("ауд.",S$4,FIND($B1039,S$4)))-(FIND("ауд.",S$4,FIND($B1039,S$4))+4))&amp;")"),"")</f>
        <v/>
      </c>
      <c r="E1039" s="14" t="str">
        <f t="shared" si="1095"/>
        <v/>
      </c>
      <c r="F1039" s="14" t="str">
        <f t="shared" si="1095"/>
        <v/>
      </c>
      <c r="G1039" s="14" t="str">
        <f t="shared" si="1095"/>
        <v/>
      </c>
      <c r="H1039" s="14" t="str">
        <f t="shared" si="1095"/>
        <v/>
      </c>
      <c r="I1039" s="14" t="str">
        <f t="shared" si="1095"/>
        <v/>
      </c>
      <c r="J1039" s="14" t="str">
        <f t="shared" si="1095"/>
        <v/>
      </c>
      <c r="K1039" s="14" t="str">
        <f t="shared" si="1095"/>
        <v/>
      </c>
      <c r="L1039" s="14"/>
      <c r="O1039" s="16"/>
      <c r="P1039" s="16"/>
      <c r="R1039" s="30"/>
      <c r="S1039" s="30"/>
      <c r="T1039" s="30"/>
      <c r="U1039" s="30"/>
      <c r="V1039" s="30"/>
      <c r="W1039" s="30"/>
      <c r="X1039" s="30"/>
      <c r="Y1039" s="30"/>
      <c r="Z1039" s="30"/>
      <c r="AA1039" s="30"/>
      <c r="AB1039" s="30"/>
      <c r="AD1039" s="31" t="str">
        <f t="shared" si="1092"/>
        <v/>
      </c>
      <c r="AE1039" s="31" t="str">
        <f t="shared" si="1092"/>
        <v/>
      </c>
      <c r="AF1039" s="31" t="str">
        <f t="shared" si="1092"/>
        <v/>
      </c>
      <c r="AG1039" s="31" t="str">
        <f t="shared" si="1092"/>
        <v/>
      </c>
      <c r="AH1039" s="31" t="str">
        <f t="shared" si="1092"/>
        <v/>
      </c>
      <c r="AI1039" s="31" t="str">
        <f t="shared" si="1092"/>
        <v/>
      </c>
      <c r="AJ1039" s="31" t="str">
        <f t="shared" si="1092"/>
        <v/>
      </c>
      <c r="AK1039" s="31" t="e">
        <f>IF(#REF!=" ","",IF(#REF!="","",CONCATENATE($C1039," ",#REF!," ",MID(#REF!,6,3))))</f>
        <v>#REF!</v>
      </c>
      <c r="AL1039" s="31" t="str">
        <f t="shared" si="1093"/>
        <v/>
      </c>
      <c r="AM1039" s="31" t="str">
        <f t="shared" si="1093"/>
        <v/>
      </c>
      <c r="AN1039" s="32" t="e">
        <f t="shared" si="1090"/>
        <v>#VALUE!</v>
      </c>
      <c r="AO1039" s="32" t="str">
        <f t="shared" si="1082"/>
        <v/>
      </c>
      <c r="AP1039" s="32" t="str">
        <f t="shared" si="1082"/>
        <v/>
      </c>
      <c r="AQ1039" s="32" t="str">
        <f t="shared" si="1082"/>
        <v/>
      </c>
      <c r="AR1039" s="32" t="str">
        <f t="shared" si="1082"/>
        <v/>
      </c>
      <c r="AS1039" s="32" t="str">
        <f t="shared" si="1082"/>
        <v/>
      </c>
      <c r="AT1039" s="32" t="str">
        <f t="shared" si="1082"/>
        <v/>
      </c>
      <c r="AU1039" s="32" t="str">
        <f t="shared" si="1082"/>
        <v/>
      </c>
      <c r="AV1039" s="32" t="e">
        <f t="shared" si="1082"/>
        <v>#REF!</v>
      </c>
      <c r="AW1039" s="32" t="str">
        <f t="shared" si="1082"/>
        <v/>
      </c>
      <c r="AX1039" s="32" t="str">
        <f t="shared" si="1082"/>
        <v/>
      </c>
      <c r="AZ1039" s="17" t="str">
        <f t="shared" si="1083"/>
        <v/>
      </c>
      <c r="BA1039" s="17" t="str">
        <f t="shared" si="1083"/>
        <v/>
      </c>
      <c r="BB1039" s="17" t="str">
        <f t="shared" si="1083"/>
        <v/>
      </c>
      <c r="BC1039" s="17" t="str">
        <f t="shared" si="1083"/>
        <v/>
      </c>
      <c r="BD1039" s="17" t="str">
        <f t="shared" si="1083"/>
        <v/>
      </c>
      <c r="BE1039" s="17" t="str">
        <f t="shared" si="1083"/>
        <v/>
      </c>
      <c r="BF1039" s="17" t="str">
        <f t="shared" si="1083"/>
        <v/>
      </c>
      <c r="BG1039" s="17" t="e">
        <f t="shared" si="1083"/>
        <v>#REF!</v>
      </c>
      <c r="BH1039" s="17" t="str">
        <f t="shared" si="1083"/>
        <v/>
      </c>
      <c r="BI1039" s="17" t="str">
        <f t="shared" si="1083"/>
        <v/>
      </c>
    </row>
    <row r="1040" spans="1:61" s="13" customFormat="1" ht="23.25" customHeight="1" x14ac:dyDescent="0.2">
      <c r="A1040" s="1">
        <f ca="1">IF(COUNTIF($D1040:$L1040," ")=10,"",IF(VLOOKUP(MAX($A$1:A1039),$A$1:C1039,3,FALSE)=0,"",MAX($A$1:A1039)+1))</f>
        <v>1020</v>
      </c>
      <c r="B1040" s="13" t="str">
        <f>$B1036</f>
        <v/>
      </c>
      <c r="C1040" s="2" t="str">
        <f>IF($B1040="","",$R$5)</f>
        <v/>
      </c>
      <c r="D1040" s="23" t="str">
        <f t="shared" ref="D1040:K1040" si="1096">IF($B1040&gt;"",IF(ISERROR(SEARCH($B1040,S$5))," ",MID(S$5,FIND("%курс ",S$5,FIND($B1040,S$5))+6,3)&amp;"
("&amp;MID(S$5,FIND("ауд.",S$5,FIND($B1040,S$5))+4,FIND("№",S$5,FIND("ауд.",S$5,FIND($B1040,S$5)))-(FIND("ауд.",S$5,FIND($B1040,S$5))+4))&amp;")"),"")</f>
        <v/>
      </c>
      <c r="E1040" s="23" t="str">
        <f t="shared" si="1096"/>
        <v/>
      </c>
      <c r="F1040" s="23" t="str">
        <f t="shared" si="1096"/>
        <v/>
      </c>
      <c r="G1040" s="23" t="str">
        <f t="shared" si="1096"/>
        <v/>
      </c>
      <c r="H1040" s="23" t="str">
        <f t="shared" si="1096"/>
        <v/>
      </c>
      <c r="I1040" s="23" t="str">
        <f t="shared" si="1096"/>
        <v/>
      </c>
      <c r="J1040" s="23" t="str">
        <f t="shared" si="1096"/>
        <v/>
      </c>
      <c r="K1040" s="23" t="str">
        <f t="shared" si="1096"/>
        <v/>
      </c>
      <c r="L1040" s="23"/>
      <c r="O1040" s="16"/>
      <c r="P1040" s="16"/>
      <c r="R1040" s="30"/>
      <c r="S1040" s="30"/>
      <c r="T1040" s="30"/>
      <c r="U1040" s="30"/>
      <c r="V1040" s="30"/>
      <c r="W1040" s="30"/>
      <c r="X1040" s="30"/>
      <c r="Y1040" s="30"/>
      <c r="Z1040" s="30"/>
      <c r="AA1040" s="30"/>
      <c r="AB1040" s="30"/>
      <c r="AD1040" s="31" t="str">
        <f t="shared" si="1092"/>
        <v/>
      </c>
      <c r="AE1040" s="31" t="str">
        <f t="shared" si="1092"/>
        <v/>
      </c>
      <c r="AF1040" s="31" t="str">
        <f t="shared" si="1092"/>
        <v/>
      </c>
      <c r="AG1040" s="31" t="str">
        <f t="shared" si="1092"/>
        <v/>
      </c>
      <c r="AH1040" s="31" t="str">
        <f t="shared" si="1092"/>
        <v/>
      </c>
      <c r="AI1040" s="31" t="str">
        <f t="shared" si="1092"/>
        <v/>
      </c>
      <c r="AJ1040" s="31" t="str">
        <f t="shared" si="1092"/>
        <v/>
      </c>
      <c r="AK1040" s="31" t="e">
        <f>IF(#REF!=" ","",IF(#REF!="","",CONCATENATE($C1040," ",#REF!," ",MID(#REF!,6,3))))</f>
        <v>#REF!</v>
      </c>
      <c r="AL1040" s="31" t="str">
        <f t="shared" si="1093"/>
        <v/>
      </c>
      <c r="AM1040" s="31" t="str">
        <f t="shared" si="1093"/>
        <v/>
      </c>
      <c r="AN1040" s="32" t="e">
        <f t="shared" si="1090"/>
        <v>#VALUE!</v>
      </c>
      <c r="AO1040" s="32" t="str">
        <f t="shared" si="1082"/>
        <v/>
      </c>
      <c r="AP1040" s="32" t="str">
        <f t="shared" si="1082"/>
        <v/>
      </c>
      <c r="AQ1040" s="32" t="str">
        <f t="shared" si="1082"/>
        <v/>
      </c>
      <c r="AR1040" s="32" t="str">
        <f t="shared" si="1082"/>
        <v/>
      </c>
      <c r="AS1040" s="32" t="str">
        <f t="shared" si="1082"/>
        <v/>
      </c>
      <c r="AT1040" s="32" t="str">
        <f t="shared" si="1082"/>
        <v/>
      </c>
      <c r="AU1040" s="32" t="str">
        <f t="shared" si="1082"/>
        <v/>
      </c>
      <c r="AV1040" s="32" t="e">
        <f t="shared" si="1082"/>
        <v>#REF!</v>
      </c>
      <c r="AW1040" s="32" t="str">
        <f t="shared" si="1082"/>
        <v/>
      </c>
      <c r="AX1040" s="32" t="str">
        <f t="shared" si="1082"/>
        <v/>
      </c>
      <c r="AZ1040" s="17" t="str">
        <f t="shared" si="1083"/>
        <v/>
      </c>
      <c r="BA1040" s="17" t="str">
        <f t="shared" si="1083"/>
        <v/>
      </c>
      <c r="BB1040" s="17" t="str">
        <f t="shared" si="1083"/>
        <v/>
      </c>
      <c r="BC1040" s="17" t="str">
        <f t="shared" si="1083"/>
        <v/>
      </c>
      <c r="BD1040" s="17" t="str">
        <f t="shared" si="1083"/>
        <v/>
      </c>
      <c r="BE1040" s="17" t="str">
        <f t="shared" si="1083"/>
        <v/>
      </c>
      <c r="BF1040" s="17" t="str">
        <f t="shared" si="1083"/>
        <v/>
      </c>
      <c r="BG1040" s="17" t="e">
        <f t="shared" si="1083"/>
        <v>#REF!</v>
      </c>
      <c r="BH1040" s="17" t="str">
        <f t="shared" si="1083"/>
        <v/>
      </c>
      <c r="BI1040" s="17" t="str">
        <f t="shared" si="1083"/>
        <v/>
      </c>
    </row>
    <row r="1041" spans="1:61" s="13" customFormat="1" ht="23.25" customHeight="1" x14ac:dyDescent="0.2">
      <c r="A1041" s="1">
        <f ca="1">IF(COUNTIF($D1041:$L1041," ")=10,"",IF(VLOOKUP(MAX($A$1:A1040),$A$1:C1040,3,FALSE)=0,"",MAX($A$1:A1040)+1))</f>
        <v>1021</v>
      </c>
      <c r="B1041" s="13" t="str">
        <f>$B1036</f>
        <v/>
      </c>
      <c r="C1041" s="2" t="str">
        <f>IF($B1041="","",$R$6)</f>
        <v/>
      </c>
      <c r="D1041" s="23" t="str">
        <f t="shared" ref="D1041:K1041" si="1097">IF($B1041&gt;"",IF(ISERROR(SEARCH($B1041,S$6))," ",MID(S$6,FIND("%курс ",S$6,FIND($B1041,S$6))+6,3)&amp;"
("&amp;MID(S$6,FIND("ауд.",S$6,FIND($B1041,S$6))+4,FIND("№",S$6,FIND("ауд.",S$6,FIND($B1041,S$6)))-(FIND("ауд.",S$6,FIND($B1041,S$6))+4))&amp;")"),"")</f>
        <v/>
      </c>
      <c r="E1041" s="23" t="str">
        <f t="shared" si="1097"/>
        <v/>
      </c>
      <c r="F1041" s="23" t="str">
        <f t="shared" si="1097"/>
        <v/>
      </c>
      <c r="G1041" s="23" t="str">
        <f t="shared" si="1097"/>
        <v/>
      </c>
      <c r="H1041" s="23" t="str">
        <f t="shared" si="1097"/>
        <v/>
      </c>
      <c r="I1041" s="23" t="str">
        <f t="shared" si="1097"/>
        <v/>
      </c>
      <c r="J1041" s="23" t="str">
        <f t="shared" si="1097"/>
        <v/>
      </c>
      <c r="K1041" s="23" t="str">
        <f t="shared" si="1097"/>
        <v/>
      </c>
      <c r="L1041" s="23"/>
      <c r="O1041" s="16"/>
      <c r="P1041" s="16"/>
      <c r="R1041" s="30"/>
      <c r="S1041" s="30"/>
      <c r="T1041" s="30"/>
      <c r="U1041" s="30"/>
      <c r="V1041" s="30"/>
      <c r="W1041" s="30"/>
      <c r="X1041" s="30"/>
      <c r="Y1041" s="30"/>
      <c r="Z1041" s="30"/>
      <c r="AA1041" s="30"/>
      <c r="AB1041" s="30"/>
      <c r="AD1041" s="31" t="str">
        <f t="shared" si="1092"/>
        <v/>
      </c>
      <c r="AE1041" s="31" t="str">
        <f t="shared" si="1092"/>
        <v/>
      </c>
      <c r="AF1041" s="31" t="str">
        <f t="shared" si="1092"/>
        <v/>
      </c>
      <c r="AG1041" s="31" t="str">
        <f t="shared" si="1092"/>
        <v/>
      </c>
      <c r="AH1041" s="31" t="str">
        <f t="shared" si="1092"/>
        <v/>
      </c>
      <c r="AI1041" s="31" t="str">
        <f t="shared" si="1092"/>
        <v/>
      </c>
      <c r="AJ1041" s="31" t="str">
        <f t="shared" si="1092"/>
        <v/>
      </c>
      <c r="AK1041" s="31" t="e">
        <f>IF(#REF!=" ","",IF(#REF!="","",CONCATENATE($C1041," ",#REF!," ",MID(#REF!,6,3))))</f>
        <v>#REF!</v>
      </c>
      <c r="AL1041" s="31" t="str">
        <f t="shared" si="1093"/>
        <v/>
      </c>
      <c r="AM1041" s="31" t="str">
        <f t="shared" si="1093"/>
        <v/>
      </c>
      <c r="AN1041" s="32" t="e">
        <f t="shared" si="1090"/>
        <v>#VALUE!</v>
      </c>
      <c r="AO1041" s="32" t="str">
        <f t="shared" si="1082"/>
        <v/>
      </c>
      <c r="AP1041" s="32" t="str">
        <f t="shared" si="1082"/>
        <v/>
      </c>
      <c r="AQ1041" s="32" t="str">
        <f t="shared" si="1082"/>
        <v/>
      </c>
      <c r="AR1041" s="32" t="str">
        <f t="shared" si="1082"/>
        <v/>
      </c>
      <c r="AS1041" s="32" t="str">
        <f t="shared" si="1082"/>
        <v/>
      </c>
      <c r="AT1041" s="32" t="str">
        <f t="shared" si="1082"/>
        <v/>
      </c>
      <c r="AU1041" s="32" t="str">
        <f t="shared" si="1082"/>
        <v/>
      </c>
      <c r="AV1041" s="32" t="e">
        <f t="shared" si="1082"/>
        <v>#REF!</v>
      </c>
      <c r="AW1041" s="32" t="str">
        <f t="shared" si="1082"/>
        <v/>
      </c>
      <c r="AX1041" s="32" t="str">
        <f t="shared" si="1082"/>
        <v/>
      </c>
      <c r="AZ1041" s="17" t="str">
        <f t="shared" si="1083"/>
        <v/>
      </c>
      <c r="BA1041" s="17" t="str">
        <f t="shared" si="1083"/>
        <v/>
      </c>
      <c r="BB1041" s="17" t="str">
        <f t="shared" si="1083"/>
        <v/>
      </c>
      <c r="BC1041" s="17" t="str">
        <f t="shared" si="1083"/>
        <v/>
      </c>
      <c r="BD1041" s="17" t="str">
        <f t="shared" si="1083"/>
        <v/>
      </c>
      <c r="BE1041" s="17" t="str">
        <f t="shared" si="1083"/>
        <v/>
      </c>
      <c r="BF1041" s="17" t="str">
        <f t="shared" si="1083"/>
        <v/>
      </c>
      <c r="BG1041" s="17" t="e">
        <f t="shared" si="1083"/>
        <v>#REF!</v>
      </c>
      <c r="BH1041" s="17" t="str">
        <f t="shared" si="1083"/>
        <v/>
      </c>
      <c r="BI1041" s="17" t="str">
        <f t="shared" si="1083"/>
        <v/>
      </c>
    </row>
    <row r="1042" spans="1:61" s="13" customFormat="1" ht="23.25" customHeight="1" x14ac:dyDescent="0.2">
      <c r="A1042" s="1">
        <f ca="1">IF(COUNTIF($D1042:$L1042," ")=10,"",IF(VLOOKUP(MAX($A$1:A1041),$A$1:C1041,3,FALSE)=0,"",MAX($A$1:A1041)+1))</f>
        <v>1022</v>
      </c>
      <c r="B1042" s="13" t="str">
        <f>$B1036</f>
        <v/>
      </c>
      <c r="C1042" s="2" t="str">
        <f>IF($B1042="","",$R$7)</f>
        <v/>
      </c>
      <c r="D1042" s="23" t="str">
        <f t="shared" ref="D1042:K1042" si="1098">IF($B1042&gt;"",IF(ISERROR(SEARCH($B1042,S$7))," ",MID(S$7,FIND("%курс ",S$7,FIND($B1042,S$7))+6,3)&amp;"
("&amp;MID(S$7,FIND("ауд.",S$7,FIND($B1042,S$7))+4,FIND("№",S$7,FIND("ауд.",S$7,FIND($B1042,S$7)))-(FIND("ауд.",S$7,FIND($B1042,S$7))+4))&amp;")"),"")</f>
        <v/>
      </c>
      <c r="E1042" s="23" t="str">
        <f t="shared" si="1098"/>
        <v/>
      </c>
      <c r="F1042" s="23" t="str">
        <f t="shared" si="1098"/>
        <v/>
      </c>
      <c r="G1042" s="23" t="str">
        <f t="shared" si="1098"/>
        <v/>
      </c>
      <c r="H1042" s="23" t="str">
        <f t="shared" si="1098"/>
        <v/>
      </c>
      <c r="I1042" s="23" t="str">
        <f t="shared" si="1098"/>
        <v/>
      </c>
      <c r="J1042" s="23" t="str">
        <f t="shared" si="1098"/>
        <v/>
      </c>
      <c r="K1042" s="23" t="str">
        <f t="shared" si="1098"/>
        <v/>
      </c>
      <c r="L1042" s="23"/>
      <c r="O1042" s="16"/>
      <c r="P1042" s="16"/>
      <c r="R1042" s="30"/>
      <c r="S1042" s="30"/>
      <c r="T1042" s="30"/>
      <c r="U1042" s="30"/>
      <c r="V1042" s="30"/>
      <c r="W1042" s="30"/>
      <c r="X1042" s="30"/>
      <c r="Y1042" s="30"/>
      <c r="Z1042" s="30"/>
      <c r="AA1042" s="30"/>
      <c r="AB1042" s="30"/>
      <c r="AD1042" s="31" t="str">
        <f t="shared" si="1092"/>
        <v/>
      </c>
      <c r="AE1042" s="31" t="str">
        <f t="shared" si="1092"/>
        <v/>
      </c>
      <c r="AF1042" s="31" t="str">
        <f t="shared" si="1092"/>
        <v/>
      </c>
      <c r="AG1042" s="31" t="str">
        <f t="shared" si="1092"/>
        <v/>
      </c>
      <c r="AH1042" s="31" t="str">
        <f t="shared" si="1092"/>
        <v/>
      </c>
      <c r="AI1042" s="31" t="str">
        <f t="shared" si="1092"/>
        <v/>
      </c>
      <c r="AJ1042" s="31" t="str">
        <f t="shared" si="1092"/>
        <v/>
      </c>
      <c r="AK1042" s="31" t="e">
        <f>IF(#REF!=" ","",IF(#REF!="","",CONCATENATE($C1042," ",#REF!," ",MID(#REF!,6,3))))</f>
        <v>#REF!</v>
      </c>
      <c r="AL1042" s="31" t="str">
        <f t="shared" si="1093"/>
        <v/>
      </c>
      <c r="AM1042" s="31" t="str">
        <f t="shared" si="1093"/>
        <v/>
      </c>
      <c r="AN1042" s="32" t="e">
        <f t="shared" si="1090"/>
        <v>#VALUE!</v>
      </c>
      <c r="AO1042" s="32" t="str">
        <f t="shared" si="1082"/>
        <v/>
      </c>
      <c r="AP1042" s="32" t="str">
        <f t="shared" si="1082"/>
        <v/>
      </c>
      <c r="AQ1042" s="32" t="str">
        <f t="shared" si="1082"/>
        <v/>
      </c>
      <c r="AR1042" s="32" t="str">
        <f t="shared" si="1082"/>
        <v/>
      </c>
      <c r="AS1042" s="32" t="str">
        <f t="shared" si="1082"/>
        <v/>
      </c>
      <c r="AT1042" s="32" t="str">
        <f t="shared" si="1082"/>
        <v/>
      </c>
      <c r="AU1042" s="32" t="str">
        <f t="shared" si="1082"/>
        <v/>
      </c>
      <c r="AV1042" s="32" t="e">
        <f t="shared" si="1082"/>
        <v>#REF!</v>
      </c>
      <c r="AW1042" s="32" t="str">
        <f t="shared" si="1082"/>
        <v/>
      </c>
      <c r="AX1042" s="32" t="str">
        <f t="shared" si="1082"/>
        <v/>
      </c>
      <c r="AZ1042" s="17" t="str">
        <f t="shared" si="1083"/>
        <v/>
      </c>
      <c r="BA1042" s="17" t="str">
        <f t="shared" si="1083"/>
        <v/>
      </c>
      <c r="BB1042" s="17" t="str">
        <f t="shared" si="1083"/>
        <v/>
      </c>
      <c r="BC1042" s="17" t="str">
        <f t="shared" si="1083"/>
        <v/>
      </c>
      <c r="BD1042" s="17" t="str">
        <f t="shared" si="1083"/>
        <v/>
      </c>
      <c r="BE1042" s="17" t="str">
        <f t="shared" si="1083"/>
        <v/>
      </c>
      <c r="BF1042" s="17" t="str">
        <f t="shared" si="1083"/>
        <v/>
      </c>
      <c r="BG1042" s="17" t="e">
        <f t="shared" si="1083"/>
        <v>#REF!</v>
      </c>
      <c r="BH1042" s="17" t="str">
        <f t="shared" si="1083"/>
        <v/>
      </c>
      <c r="BI1042" s="17" t="str">
        <f t="shared" si="1083"/>
        <v/>
      </c>
    </row>
    <row r="1043" spans="1:61" s="13" customFormat="1" ht="23.25" customHeight="1" x14ac:dyDescent="0.2">
      <c r="A1043" s="1">
        <f ca="1">IF(COUNTIF($D1043:$L1043," ")=10,"",IF(VLOOKUP(MAX($A$1:A1042),$A$1:C1042,3,FALSE)=0,"",MAX($A$1:A1042)+1))</f>
        <v>1023</v>
      </c>
      <c r="B1043" s="13" t="str">
        <f>$B1036</f>
        <v/>
      </c>
      <c r="C1043" s="2" t="str">
        <f>IF($B1043="","",$R$8)</f>
        <v/>
      </c>
      <c r="D1043" s="23" t="str">
        <f t="shared" ref="D1043:K1043" si="1099">IF($B1043&gt;"",IF(ISERROR(SEARCH($B1043,S$8))," ",MID(S$8,FIND("%курс ",S$8,FIND($B1043,S$8))+6,3)&amp;"
("&amp;MID(S$8,FIND("ауд.",S$8,FIND($B1043,S$8))+4,FIND("№",S$8,FIND("ауд.",S$8,FIND($B1043,S$8)))-(FIND("ауд.",S$8,FIND($B1043,S$8))+4))&amp;")"),"")</f>
        <v/>
      </c>
      <c r="E1043" s="23" t="str">
        <f t="shared" si="1099"/>
        <v/>
      </c>
      <c r="F1043" s="23" t="str">
        <f t="shared" si="1099"/>
        <v/>
      </c>
      <c r="G1043" s="23" t="str">
        <f t="shared" si="1099"/>
        <v/>
      </c>
      <c r="H1043" s="23" t="str">
        <f t="shared" si="1099"/>
        <v/>
      </c>
      <c r="I1043" s="23" t="str">
        <f t="shared" si="1099"/>
        <v/>
      </c>
      <c r="J1043" s="23" t="str">
        <f t="shared" si="1099"/>
        <v/>
      </c>
      <c r="K1043" s="23" t="str">
        <f t="shared" si="1099"/>
        <v/>
      </c>
      <c r="L1043" s="23"/>
      <c r="O1043" s="16"/>
      <c r="P1043" s="16"/>
      <c r="R1043" s="30"/>
      <c r="S1043" s="30"/>
      <c r="T1043" s="30"/>
      <c r="U1043" s="30"/>
      <c r="V1043" s="30"/>
      <c r="W1043" s="30"/>
      <c r="X1043" s="30"/>
      <c r="Y1043" s="30"/>
      <c r="Z1043" s="30"/>
      <c r="AA1043" s="30"/>
      <c r="AB1043" s="30"/>
      <c r="AD1043" s="31" t="str">
        <f t="shared" si="1092"/>
        <v/>
      </c>
      <c r="AE1043" s="31" t="str">
        <f t="shared" si="1092"/>
        <v/>
      </c>
      <c r="AF1043" s="31" t="str">
        <f t="shared" si="1092"/>
        <v/>
      </c>
      <c r="AG1043" s="31" t="str">
        <f t="shared" si="1092"/>
        <v/>
      </c>
      <c r="AH1043" s="31" t="str">
        <f t="shared" si="1092"/>
        <v/>
      </c>
      <c r="AI1043" s="31" t="str">
        <f t="shared" si="1092"/>
        <v/>
      </c>
      <c r="AJ1043" s="31" t="str">
        <f t="shared" si="1092"/>
        <v/>
      </c>
      <c r="AK1043" s="31" t="e">
        <f>IF(#REF!=" ","",IF(#REF!="","",CONCATENATE($C1043," ",#REF!," ",MID(#REF!,6,3))))</f>
        <v>#REF!</v>
      </c>
      <c r="AL1043" s="31" t="str">
        <f t="shared" si="1093"/>
        <v/>
      </c>
      <c r="AM1043" s="31" t="str">
        <f t="shared" si="1093"/>
        <v/>
      </c>
      <c r="AN1043" s="32" t="e">
        <f t="shared" si="1090"/>
        <v>#VALUE!</v>
      </c>
      <c r="AO1043" s="32" t="str">
        <f t="shared" si="1082"/>
        <v/>
      </c>
      <c r="AP1043" s="32" t="str">
        <f t="shared" si="1082"/>
        <v/>
      </c>
      <c r="AQ1043" s="32" t="str">
        <f t="shared" si="1082"/>
        <v/>
      </c>
      <c r="AR1043" s="32" t="str">
        <f t="shared" si="1082"/>
        <v/>
      </c>
      <c r="AS1043" s="32" t="str">
        <f t="shared" si="1082"/>
        <v/>
      </c>
      <c r="AT1043" s="32" t="str">
        <f t="shared" si="1082"/>
        <v/>
      </c>
      <c r="AU1043" s="32" t="str">
        <f t="shared" si="1082"/>
        <v/>
      </c>
      <c r="AV1043" s="32" t="e">
        <f t="shared" si="1082"/>
        <v>#REF!</v>
      </c>
      <c r="AW1043" s="32" t="str">
        <f t="shared" si="1082"/>
        <v/>
      </c>
      <c r="AX1043" s="32" t="str">
        <f t="shared" si="1082"/>
        <v/>
      </c>
      <c r="AZ1043" s="17" t="str">
        <f t="shared" si="1083"/>
        <v/>
      </c>
      <c r="BA1043" s="17" t="str">
        <f t="shared" si="1083"/>
        <v/>
      </c>
      <c r="BB1043" s="17" t="str">
        <f t="shared" si="1083"/>
        <v/>
      </c>
      <c r="BC1043" s="17" t="str">
        <f t="shared" si="1083"/>
        <v/>
      </c>
      <c r="BD1043" s="17" t="str">
        <f t="shared" si="1083"/>
        <v/>
      </c>
      <c r="BE1043" s="17" t="str">
        <f t="shared" si="1083"/>
        <v/>
      </c>
      <c r="BF1043" s="17" t="str">
        <f t="shared" si="1083"/>
        <v/>
      </c>
      <c r="BG1043" s="17" t="e">
        <f t="shared" si="1083"/>
        <v>#REF!</v>
      </c>
      <c r="BH1043" s="17" t="str">
        <f t="shared" si="1083"/>
        <v/>
      </c>
      <c r="BI1043" s="17" t="str">
        <f t="shared" si="1083"/>
        <v/>
      </c>
    </row>
    <row r="1044" spans="1:61" s="13" customFormat="1" ht="23.25" customHeight="1" x14ac:dyDescent="0.2">
      <c r="C1044" s="2" t="str">
        <f>IF($B1044="","",$R$2)</f>
        <v/>
      </c>
      <c r="D1044" s="14" t="str">
        <f t="shared" ref="D1044:K1044" si="1100">IF($B1044&gt;"",IF(ISERROR(SEARCH($B1044,S$2))," ",MID(S$2,FIND("%курс ",S$2,FIND($B1044,S$2))+6,3)&amp;"
("&amp;MID(S$2,FIND("ауд.",S$2,FIND($B1044,S$2))+4,FIND("№",S$2,FIND("ауд.",S$2,FIND($B1044,S$2)))-(FIND("ауд.",S$2,FIND($B1044,S$2))+4))&amp;")"),"")</f>
        <v/>
      </c>
      <c r="E1044" s="14" t="str">
        <f t="shared" si="1100"/>
        <v/>
      </c>
      <c r="F1044" s="14" t="str">
        <f t="shared" si="1100"/>
        <v/>
      </c>
      <c r="G1044" s="14" t="str">
        <f t="shared" si="1100"/>
        <v/>
      </c>
      <c r="H1044" s="14" t="str">
        <f t="shared" si="1100"/>
        <v/>
      </c>
      <c r="I1044" s="14" t="str">
        <f t="shared" si="1100"/>
        <v/>
      </c>
      <c r="J1044" s="14" t="str">
        <f t="shared" si="1100"/>
        <v/>
      </c>
      <c r="K1044" s="14" t="str">
        <f t="shared" si="1100"/>
        <v/>
      </c>
      <c r="L1044" s="14"/>
      <c r="O1044" s="16"/>
      <c r="P1044" s="16"/>
      <c r="R1044" s="30"/>
      <c r="S1044" s="30"/>
      <c r="T1044" s="30"/>
      <c r="U1044" s="30"/>
      <c r="V1044" s="30"/>
      <c r="W1044" s="30"/>
      <c r="X1044" s="30"/>
      <c r="Y1044" s="30"/>
      <c r="Z1044" s="30"/>
      <c r="AA1044" s="30"/>
      <c r="AB1044" s="30"/>
      <c r="AD1044" s="37"/>
      <c r="AE1044" s="37"/>
      <c r="AF1044" s="37"/>
      <c r="AG1044" s="37"/>
      <c r="AH1044" s="37"/>
      <c r="AI1044" s="37"/>
      <c r="AJ1044" s="37"/>
      <c r="AK1044" s="37"/>
      <c r="AL1044" s="37"/>
      <c r="AM1044" s="37"/>
      <c r="AN1044" s="37"/>
      <c r="AO1044" s="32" t="str">
        <f t="shared" si="1082"/>
        <v/>
      </c>
      <c r="AP1044" s="32" t="str">
        <f t="shared" si="1082"/>
        <v/>
      </c>
      <c r="AQ1044" s="32" t="str">
        <f t="shared" si="1082"/>
        <v/>
      </c>
      <c r="AR1044" s="32" t="str">
        <f t="shared" si="1082"/>
        <v/>
      </c>
      <c r="AS1044" s="32" t="str">
        <f t="shared" si="1082"/>
        <v/>
      </c>
      <c r="AT1044" s="32" t="str">
        <f t="shared" si="1082"/>
        <v/>
      </c>
      <c r="AU1044" s="32" t="str">
        <f t="shared" si="1082"/>
        <v/>
      </c>
      <c r="AV1044" s="32" t="str">
        <f t="shared" si="1082"/>
        <v/>
      </c>
      <c r="AW1044" s="32" t="str">
        <f t="shared" si="1082"/>
        <v/>
      </c>
      <c r="AX1044" s="32" t="str">
        <f t="shared" si="1082"/>
        <v/>
      </c>
      <c r="AZ1044" s="17" t="str">
        <f t="shared" si="1083"/>
        <v/>
      </c>
      <c r="BA1044" s="17" t="str">
        <f t="shared" si="1083"/>
        <v/>
      </c>
      <c r="BB1044" s="17" t="str">
        <f t="shared" si="1083"/>
        <v/>
      </c>
      <c r="BC1044" s="17" t="str">
        <f t="shared" si="1083"/>
        <v/>
      </c>
      <c r="BD1044" s="17" t="str">
        <f t="shared" si="1083"/>
        <v/>
      </c>
      <c r="BE1044" s="17" t="str">
        <f t="shared" si="1083"/>
        <v/>
      </c>
      <c r="BF1044" s="17" t="str">
        <f t="shared" si="1083"/>
        <v/>
      </c>
      <c r="BG1044" s="17" t="str">
        <f t="shared" si="1083"/>
        <v/>
      </c>
      <c r="BH1044" s="17" t="str">
        <f t="shared" si="1083"/>
        <v/>
      </c>
      <c r="BI1044" s="17" t="str">
        <f t="shared" si="1083"/>
        <v/>
      </c>
    </row>
    <row r="1045" spans="1:61" s="13" customFormat="1" ht="23.25" customHeight="1" x14ac:dyDescent="0.2">
      <c r="A1045" s="1">
        <f ca="1">IF(COUNTIF($D1046:$L1052," ")=70,"",MAX($A$1:A1044)+1)</f>
        <v>1024</v>
      </c>
      <c r="B1045" s="2" t="str">
        <f>IF($C1045="","",$C1045)</f>
        <v/>
      </c>
      <c r="C1045" s="3" t="str">
        <f>IF(ISERROR(VLOOKUP((ROW()-1)/9+1,'[1]Преподавательский состав'!$A$2:$B$181,2,FALSE)),"",VLOOKUP((ROW()-1)/9+1,'[1]Преподавательский состав'!$A$2:$B$181,2,FALSE))</f>
        <v/>
      </c>
      <c r="D1045" s="3" t="str">
        <f>IF($C1045="","",T(" 8.00"))</f>
        <v/>
      </c>
      <c r="E1045" s="3" t="str">
        <f>IF($C1045="","",T(" 9.40"))</f>
        <v/>
      </c>
      <c r="F1045" s="3" t="str">
        <f>IF($C1045="","",T("11.20"))</f>
        <v/>
      </c>
      <c r="G1045" s="3" t="str">
        <f>IF($C1045="","",T("13.00"))</f>
        <v/>
      </c>
      <c r="H1045" s="3" t="str">
        <f>IF($C1045="","",T("13.30"))</f>
        <v/>
      </c>
      <c r="I1045" s="3" t="str">
        <f>IF($C1045="","",T("15.10"))</f>
        <v/>
      </c>
      <c r="J1045" s="3" t="str">
        <f>IF($C1045="","",T("16.50"))</f>
        <v/>
      </c>
      <c r="K1045" s="3" t="str">
        <f>IF($C1045="","",T("16.50"))</f>
        <v/>
      </c>
      <c r="L1045" s="3"/>
      <c r="O1045" s="16"/>
      <c r="P1045" s="16"/>
      <c r="R1045" s="30"/>
      <c r="S1045" s="30"/>
      <c r="T1045" s="30"/>
      <c r="U1045" s="30"/>
      <c r="V1045" s="30"/>
      <c r="W1045" s="30"/>
      <c r="X1045" s="30"/>
      <c r="Y1045" s="30"/>
      <c r="Z1045" s="30"/>
      <c r="AA1045" s="30"/>
      <c r="AB1045" s="30"/>
      <c r="AD1045" s="32"/>
      <c r="AE1045" s="32"/>
      <c r="AF1045" s="32"/>
      <c r="AG1045" s="32"/>
      <c r="AH1045" s="32"/>
      <c r="AI1045" s="32"/>
      <c r="AJ1045" s="32"/>
      <c r="AK1045" s="32"/>
      <c r="AL1045" s="32"/>
      <c r="AM1045" s="32"/>
      <c r="AN1045" s="32" t="str">
        <f t="shared" ref="AN1045:AN1052" si="1101">IF(COUNTBLANK(AD1045:AM1045)=10,"",MID($B1045,1,FIND(" ",$B1045)-1))</f>
        <v/>
      </c>
      <c r="AO1045" s="32" t="str">
        <f t="shared" si="1082"/>
        <v/>
      </c>
      <c r="AP1045" s="32" t="str">
        <f t="shared" si="1082"/>
        <v/>
      </c>
      <c r="AQ1045" s="32" t="str">
        <f t="shared" si="1082"/>
        <v/>
      </c>
      <c r="AR1045" s="32" t="str">
        <f t="shared" si="1082"/>
        <v/>
      </c>
      <c r="AS1045" s="32" t="str">
        <f t="shared" si="1082"/>
        <v/>
      </c>
      <c r="AT1045" s="32" t="str">
        <f t="shared" si="1082"/>
        <v/>
      </c>
      <c r="AU1045" s="32" t="str">
        <f t="shared" si="1082"/>
        <v/>
      </c>
      <c r="AV1045" s="32" t="str">
        <f t="shared" si="1082"/>
        <v/>
      </c>
      <c r="AW1045" s="32" t="str">
        <f t="shared" si="1082"/>
        <v/>
      </c>
      <c r="AX1045" s="32" t="str">
        <f t="shared" si="1082"/>
        <v/>
      </c>
      <c r="AZ1045" s="17" t="str">
        <f t="shared" si="1083"/>
        <v/>
      </c>
      <c r="BA1045" s="17" t="str">
        <f t="shared" si="1083"/>
        <v/>
      </c>
      <c r="BB1045" s="17" t="str">
        <f t="shared" si="1083"/>
        <v/>
      </c>
      <c r="BC1045" s="17" t="str">
        <f t="shared" si="1083"/>
        <v/>
      </c>
      <c r="BD1045" s="17" t="str">
        <f t="shared" si="1083"/>
        <v/>
      </c>
      <c r="BE1045" s="17" t="str">
        <f t="shared" si="1083"/>
        <v/>
      </c>
      <c r="BF1045" s="17" t="str">
        <f t="shared" si="1083"/>
        <v/>
      </c>
      <c r="BG1045" s="17" t="str">
        <f t="shared" si="1083"/>
        <v/>
      </c>
      <c r="BH1045" s="17" t="str">
        <f t="shared" si="1083"/>
        <v/>
      </c>
      <c r="BI1045" s="17" t="str">
        <f t="shared" si="1083"/>
        <v/>
      </c>
    </row>
    <row r="1046" spans="1:61" s="13" customFormat="1" ht="23.25" customHeight="1" x14ac:dyDescent="0.2">
      <c r="A1046" s="1">
        <f ca="1">IF(COUNTIF($D1046:$L1046," ")=10,"",IF(VLOOKUP(MAX($A$1:A1045),$A$1:C1045,3,FALSE)=0,"",MAX($A$1:A1045)+1))</f>
        <v>1025</v>
      </c>
      <c r="B1046" s="13" t="str">
        <f>$B1045</f>
        <v/>
      </c>
      <c r="C1046" s="2" t="str">
        <f>IF($B1046="","",$R$2)</f>
        <v/>
      </c>
      <c r="D1046" s="14" t="str">
        <f t="shared" ref="D1046:K1046" si="1102">IF($B1046&gt;"",IF(ISERROR(SEARCH($B1046,S$2))," ",MID(S$2,FIND("%курс ",S$2,FIND($B1046,S$2))+6,3)&amp;"
("&amp;MID(S$2,FIND("ауд.",S$2,FIND($B1046,S$2))+4,FIND("№",S$2,FIND("ауд.",S$2,FIND($B1046,S$2)))-(FIND("ауд.",S$2,FIND($B1046,S$2))+4))&amp;")"),"")</f>
        <v/>
      </c>
      <c r="E1046" s="14" t="str">
        <f t="shared" si="1102"/>
        <v/>
      </c>
      <c r="F1046" s="14" t="str">
        <f t="shared" si="1102"/>
        <v/>
      </c>
      <c r="G1046" s="14" t="str">
        <f t="shared" si="1102"/>
        <v/>
      </c>
      <c r="H1046" s="14" t="str">
        <f t="shared" si="1102"/>
        <v/>
      </c>
      <c r="I1046" s="14" t="str">
        <f t="shared" si="1102"/>
        <v/>
      </c>
      <c r="J1046" s="14" t="str">
        <f t="shared" si="1102"/>
        <v/>
      </c>
      <c r="K1046" s="14" t="str">
        <f t="shared" si="1102"/>
        <v/>
      </c>
      <c r="L1046" s="14"/>
      <c r="O1046" s="16"/>
      <c r="P1046" s="16"/>
      <c r="R1046" s="30"/>
      <c r="S1046" s="30"/>
      <c r="T1046" s="30"/>
      <c r="U1046" s="30"/>
      <c r="V1046" s="30"/>
      <c r="W1046" s="30"/>
      <c r="X1046" s="30"/>
      <c r="Y1046" s="30"/>
      <c r="Z1046" s="30"/>
      <c r="AA1046" s="30"/>
      <c r="AB1046" s="30"/>
      <c r="AD1046" s="31" t="str">
        <f t="shared" ref="AD1046:AJ1052" si="1103">IF(D1046=" ","",IF(D1046="","",CONCATENATE($C1046," ",D$1," ",MID(D1046,6,3))))</f>
        <v/>
      </c>
      <c r="AE1046" s="31" t="str">
        <f t="shared" si="1103"/>
        <v/>
      </c>
      <c r="AF1046" s="31" t="str">
        <f t="shared" si="1103"/>
        <v/>
      </c>
      <c r="AG1046" s="31" t="str">
        <f t="shared" si="1103"/>
        <v/>
      </c>
      <c r="AH1046" s="31" t="str">
        <f t="shared" si="1103"/>
        <v/>
      </c>
      <c r="AI1046" s="31" t="str">
        <f t="shared" si="1103"/>
        <v/>
      </c>
      <c r="AJ1046" s="31" t="str">
        <f t="shared" si="1103"/>
        <v/>
      </c>
      <c r="AK1046" s="31" t="e">
        <f>IF(#REF!=" ","",IF(#REF!="","",CONCATENATE($C1046," ",#REF!," ",MID(#REF!,6,3))))</f>
        <v>#REF!</v>
      </c>
      <c r="AL1046" s="31" t="str">
        <f t="shared" ref="AL1046:AM1052" si="1104">IF(K1046=" ","",IF(K1046="","",CONCATENATE($C1046," ",K$1," ",MID(K1046,6,3))))</f>
        <v/>
      </c>
      <c r="AM1046" s="31" t="str">
        <f t="shared" si="1104"/>
        <v/>
      </c>
      <c r="AN1046" s="32" t="e">
        <f t="shared" si="1101"/>
        <v>#VALUE!</v>
      </c>
      <c r="AO1046" s="32" t="str">
        <f t="shared" si="1082"/>
        <v/>
      </c>
      <c r="AP1046" s="32" t="str">
        <f t="shared" si="1082"/>
        <v/>
      </c>
      <c r="AQ1046" s="32" t="str">
        <f t="shared" si="1082"/>
        <v/>
      </c>
      <c r="AR1046" s="32" t="str">
        <f t="shared" si="1082"/>
        <v/>
      </c>
      <c r="AS1046" s="32" t="str">
        <f t="shared" si="1082"/>
        <v/>
      </c>
      <c r="AT1046" s="32" t="str">
        <f t="shared" si="1082"/>
        <v/>
      </c>
      <c r="AU1046" s="32" t="str">
        <f t="shared" si="1082"/>
        <v/>
      </c>
      <c r="AV1046" s="32" t="e">
        <f t="shared" si="1082"/>
        <v>#REF!</v>
      </c>
      <c r="AW1046" s="32" t="str">
        <f t="shared" si="1082"/>
        <v/>
      </c>
      <c r="AX1046" s="32" t="str">
        <f t="shared" si="1082"/>
        <v/>
      </c>
      <c r="AZ1046" s="17" t="str">
        <f t="shared" si="1083"/>
        <v/>
      </c>
      <c r="BA1046" s="17" t="str">
        <f t="shared" si="1083"/>
        <v/>
      </c>
      <c r="BB1046" s="17" t="str">
        <f t="shared" si="1083"/>
        <v/>
      </c>
      <c r="BC1046" s="17" t="str">
        <f t="shared" si="1083"/>
        <v/>
      </c>
      <c r="BD1046" s="17" t="str">
        <f t="shared" si="1083"/>
        <v/>
      </c>
      <c r="BE1046" s="17" t="str">
        <f t="shared" si="1083"/>
        <v/>
      </c>
      <c r="BF1046" s="17" t="str">
        <f t="shared" si="1083"/>
        <v/>
      </c>
      <c r="BG1046" s="17" t="e">
        <f t="shared" si="1083"/>
        <v>#REF!</v>
      </c>
      <c r="BH1046" s="17" t="str">
        <f t="shared" si="1083"/>
        <v/>
      </c>
      <c r="BI1046" s="17" t="str">
        <f t="shared" si="1083"/>
        <v/>
      </c>
    </row>
    <row r="1047" spans="1:61" s="13" customFormat="1" ht="23.25" customHeight="1" x14ac:dyDescent="0.2">
      <c r="A1047" s="1">
        <f ca="1">IF(COUNTIF($D1047:$L1047," ")=10,"",IF(VLOOKUP(MAX($A$1:A1046),$A$1:C1046,3,FALSE)=0,"",MAX($A$1:A1046)+1))</f>
        <v>1026</v>
      </c>
      <c r="B1047" s="13" t="str">
        <f>$B1045</f>
        <v/>
      </c>
      <c r="C1047" s="2" t="str">
        <f>IF($B1047="","",$R$3)</f>
        <v/>
      </c>
      <c r="D1047" s="14" t="str">
        <f t="shared" ref="D1047:K1047" si="1105">IF($B1047&gt;"",IF(ISERROR(SEARCH($B1047,S$3))," ",MID(S$3,FIND("%курс ",S$3,FIND($B1047,S$3))+6,3)&amp;"
("&amp;MID(S$3,FIND("ауд.",S$3,FIND($B1047,S$3))+4,FIND("№",S$3,FIND("ауд.",S$3,FIND($B1047,S$3)))-(FIND("ауд.",S$3,FIND($B1047,S$3))+4))&amp;")"),"")</f>
        <v/>
      </c>
      <c r="E1047" s="14" t="str">
        <f t="shared" si="1105"/>
        <v/>
      </c>
      <c r="F1047" s="14" t="str">
        <f t="shared" si="1105"/>
        <v/>
      </c>
      <c r="G1047" s="14" t="str">
        <f t="shared" si="1105"/>
        <v/>
      </c>
      <c r="H1047" s="14" t="str">
        <f t="shared" si="1105"/>
        <v/>
      </c>
      <c r="I1047" s="14" t="str">
        <f t="shared" si="1105"/>
        <v/>
      </c>
      <c r="J1047" s="14" t="str">
        <f t="shared" si="1105"/>
        <v/>
      </c>
      <c r="K1047" s="14" t="str">
        <f t="shared" si="1105"/>
        <v/>
      </c>
      <c r="L1047" s="14"/>
      <c r="O1047" s="16"/>
      <c r="P1047" s="16"/>
      <c r="R1047" s="30"/>
      <c r="S1047" s="30"/>
      <c r="T1047" s="30"/>
      <c r="U1047" s="30"/>
      <c r="V1047" s="30"/>
      <c r="W1047" s="30"/>
      <c r="X1047" s="30"/>
      <c r="Y1047" s="30"/>
      <c r="Z1047" s="30"/>
      <c r="AA1047" s="30"/>
      <c r="AB1047" s="30"/>
      <c r="AD1047" s="31" t="str">
        <f t="shared" si="1103"/>
        <v/>
      </c>
      <c r="AE1047" s="31" t="str">
        <f t="shared" si="1103"/>
        <v/>
      </c>
      <c r="AF1047" s="31" t="str">
        <f t="shared" si="1103"/>
        <v/>
      </c>
      <c r="AG1047" s="31" t="str">
        <f t="shared" si="1103"/>
        <v/>
      </c>
      <c r="AH1047" s="31" t="str">
        <f t="shared" si="1103"/>
        <v/>
      </c>
      <c r="AI1047" s="31" t="str">
        <f t="shared" si="1103"/>
        <v/>
      </c>
      <c r="AJ1047" s="31" t="str">
        <f t="shared" si="1103"/>
        <v/>
      </c>
      <c r="AK1047" s="31" t="e">
        <f>IF(#REF!=" ","",IF(#REF!="","",CONCATENATE($C1047," ",#REF!," ",MID(#REF!,6,3))))</f>
        <v>#REF!</v>
      </c>
      <c r="AL1047" s="31" t="str">
        <f t="shared" si="1104"/>
        <v/>
      </c>
      <c r="AM1047" s="31" t="str">
        <f t="shared" si="1104"/>
        <v/>
      </c>
      <c r="AN1047" s="32" t="e">
        <f t="shared" si="1101"/>
        <v>#VALUE!</v>
      </c>
      <c r="AO1047" s="32" t="str">
        <f t="shared" si="1082"/>
        <v/>
      </c>
      <c r="AP1047" s="32" t="str">
        <f t="shared" si="1082"/>
        <v/>
      </c>
      <c r="AQ1047" s="32" t="str">
        <f t="shared" si="1082"/>
        <v/>
      </c>
      <c r="AR1047" s="32" t="str">
        <f t="shared" si="1082"/>
        <v/>
      </c>
      <c r="AS1047" s="32" t="str">
        <f t="shared" si="1082"/>
        <v/>
      </c>
      <c r="AT1047" s="32" t="str">
        <f t="shared" si="1082"/>
        <v/>
      </c>
      <c r="AU1047" s="32" t="str">
        <f t="shared" si="1082"/>
        <v/>
      </c>
      <c r="AV1047" s="32" t="e">
        <f t="shared" si="1082"/>
        <v>#REF!</v>
      </c>
      <c r="AW1047" s="32" t="str">
        <f t="shared" si="1082"/>
        <v/>
      </c>
      <c r="AX1047" s="32" t="str">
        <f t="shared" si="1082"/>
        <v/>
      </c>
      <c r="AZ1047" s="17" t="str">
        <f t="shared" si="1083"/>
        <v/>
      </c>
      <c r="BA1047" s="17" t="str">
        <f t="shared" si="1083"/>
        <v/>
      </c>
      <c r="BB1047" s="17" t="str">
        <f t="shared" si="1083"/>
        <v/>
      </c>
      <c r="BC1047" s="17" t="str">
        <f t="shared" si="1083"/>
        <v/>
      </c>
      <c r="BD1047" s="17" t="str">
        <f t="shared" si="1083"/>
        <v/>
      </c>
      <c r="BE1047" s="17" t="str">
        <f t="shared" si="1083"/>
        <v/>
      </c>
      <c r="BF1047" s="17" t="str">
        <f t="shared" si="1083"/>
        <v/>
      </c>
      <c r="BG1047" s="17" t="e">
        <f t="shared" si="1083"/>
        <v>#REF!</v>
      </c>
      <c r="BH1047" s="17" t="str">
        <f t="shared" si="1083"/>
        <v/>
      </c>
      <c r="BI1047" s="17" t="str">
        <f t="shared" si="1083"/>
        <v/>
      </c>
    </row>
    <row r="1048" spans="1:61" s="13" customFormat="1" ht="23.25" customHeight="1" x14ac:dyDescent="0.2">
      <c r="A1048" s="1">
        <f ca="1">IF(COUNTIF($D1048:$L1048," ")=10,"",IF(VLOOKUP(MAX($A$1:A1047),$A$1:C1047,3,FALSE)=0,"",MAX($A$1:A1047)+1))</f>
        <v>1027</v>
      </c>
      <c r="B1048" s="13" t="str">
        <f>$B1045</f>
        <v/>
      </c>
      <c r="C1048" s="2" t="str">
        <f>IF($B1048="","",$R$4)</f>
        <v/>
      </c>
      <c r="D1048" s="14" t="str">
        <f t="shared" ref="D1048:K1048" si="1106">IF($B1048&gt;"",IF(ISERROR(SEARCH($B1048,S$4))," ",MID(S$4,FIND("%курс ",S$4,FIND($B1048,S$4))+6,3)&amp;"
("&amp;MID(S$4,FIND("ауд.",S$4,FIND($B1048,S$4))+4,FIND("№",S$4,FIND("ауд.",S$4,FIND($B1048,S$4)))-(FIND("ауд.",S$4,FIND($B1048,S$4))+4))&amp;")"),"")</f>
        <v/>
      </c>
      <c r="E1048" s="14" t="str">
        <f t="shared" si="1106"/>
        <v/>
      </c>
      <c r="F1048" s="14" t="str">
        <f t="shared" si="1106"/>
        <v/>
      </c>
      <c r="G1048" s="14" t="str">
        <f t="shared" si="1106"/>
        <v/>
      </c>
      <c r="H1048" s="14" t="str">
        <f t="shared" si="1106"/>
        <v/>
      </c>
      <c r="I1048" s="14" t="str">
        <f t="shared" si="1106"/>
        <v/>
      </c>
      <c r="J1048" s="14" t="str">
        <f t="shared" si="1106"/>
        <v/>
      </c>
      <c r="K1048" s="14" t="str">
        <f t="shared" si="1106"/>
        <v/>
      </c>
      <c r="L1048" s="14"/>
      <c r="O1048" s="16"/>
      <c r="P1048" s="16"/>
      <c r="R1048" s="30"/>
      <c r="S1048" s="30"/>
      <c r="T1048" s="30"/>
      <c r="U1048" s="30"/>
      <c r="V1048" s="30"/>
      <c r="W1048" s="30"/>
      <c r="X1048" s="30"/>
      <c r="Y1048" s="30"/>
      <c r="Z1048" s="30"/>
      <c r="AA1048" s="30"/>
      <c r="AB1048" s="30"/>
      <c r="AD1048" s="31" t="str">
        <f t="shared" si="1103"/>
        <v/>
      </c>
      <c r="AE1048" s="31" t="str">
        <f t="shared" si="1103"/>
        <v/>
      </c>
      <c r="AF1048" s="31" t="str">
        <f t="shared" si="1103"/>
        <v/>
      </c>
      <c r="AG1048" s="31" t="str">
        <f t="shared" si="1103"/>
        <v/>
      </c>
      <c r="AH1048" s="31" t="str">
        <f t="shared" si="1103"/>
        <v/>
      </c>
      <c r="AI1048" s="31" t="str">
        <f t="shared" si="1103"/>
        <v/>
      </c>
      <c r="AJ1048" s="31" t="str">
        <f t="shared" si="1103"/>
        <v/>
      </c>
      <c r="AK1048" s="31" t="e">
        <f>IF(#REF!=" ","",IF(#REF!="","",CONCATENATE($C1048," ",#REF!," ",MID(#REF!,6,3))))</f>
        <v>#REF!</v>
      </c>
      <c r="AL1048" s="31" t="str">
        <f t="shared" si="1104"/>
        <v/>
      </c>
      <c r="AM1048" s="31" t="str">
        <f t="shared" si="1104"/>
        <v/>
      </c>
      <c r="AN1048" s="32" t="e">
        <f t="shared" si="1101"/>
        <v>#VALUE!</v>
      </c>
      <c r="AO1048" s="32" t="str">
        <f t="shared" si="1082"/>
        <v/>
      </c>
      <c r="AP1048" s="32" t="str">
        <f t="shared" si="1082"/>
        <v/>
      </c>
      <c r="AQ1048" s="32" t="str">
        <f t="shared" si="1082"/>
        <v/>
      </c>
      <c r="AR1048" s="32" t="str">
        <f t="shared" si="1082"/>
        <v/>
      </c>
      <c r="AS1048" s="32" t="str">
        <f t="shared" si="1082"/>
        <v/>
      </c>
      <c r="AT1048" s="32" t="str">
        <f t="shared" si="1082"/>
        <v/>
      </c>
      <c r="AU1048" s="32" t="str">
        <f t="shared" si="1082"/>
        <v/>
      </c>
      <c r="AV1048" s="32" t="e">
        <f t="shared" si="1082"/>
        <v>#REF!</v>
      </c>
      <c r="AW1048" s="32" t="str">
        <f t="shared" si="1082"/>
        <v/>
      </c>
      <c r="AX1048" s="32" t="str">
        <f t="shared" si="1082"/>
        <v/>
      </c>
      <c r="AZ1048" s="17" t="str">
        <f t="shared" si="1083"/>
        <v/>
      </c>
      <c r="BA1048" s="17" t="str">
        <f t="shared" si="1083"/>
        <v/>
      </c>
      <c r="BB1048" s="17" t="str">
        <f t="shared" si="1083"/>
        <v/>
      </c>
      <c r="BC1048" s="17" t="str">
        <f t="shared" si="1083"/>
        <v/>
      </c>
      <c r="BD1048" s="17" t="str">
        <f t="shared" si="1083"/>
        <v/>
      </c>
      <c r="BE1048" s="17" t="str">
        <f t="shared" si="1083"/>
        <v/>
      </c>
      <c r="BF1048" s="17" t="str">
        <f t="shared" si="1083"/>
        <v/>
      </c>
      <c r="BG1048" s="17" t="e">
        <f t="shared" si="1083"/>
        <v>#REF!</v>
      </c>
      <c r="BH1048" s="17" t="str">
        <f t="shared" si="1083"/>
        <v/>
      </c>
      <c r="BI1048" s="17" t="str">
        <f t="shared" si="1083"/>
        <v/>
      </c>
    </row>
    <row r="1049" spans="1:61" s="13" customFormat="1" ht="23.25" customHeight="1" x14ac:dyDescent="0.2">
      <c r="A1049" s="1">
        <f ca="1">IF(COUNTIF($D1049:$L1049," ")=10,"",IF(VLOOKUP(MAX($A$1:A1048),$A$1:C1048,3,FALSE)=0,"",MAX($A$1:A1048)+1))</f>
        <v>1028</v>
      </c>
      <c r="B1049" s="13" t="str">
        <f>$B1045</f>
        <v/>
      </c>
      <c r="C1049" s="2" t="str">
        <f>IF($B1049="","",$R$5)</f>
        <v/>
      </c>
      <c r="D1049" s="23" t="str">
        <f t="shared" ref="D1049:K1049" si="1107">IF($B1049&gt;"",IF(ISERROR(SEARCH($B1049,S$5))," ",MID(S$5,FIND("%курс ",S$5,FIND($B1049,S$5))+6,3)&amp;"
("&amp;MID(S$5,FIND("ауд.",S$5,FIND($B1049,S$5))+4,FIND("№",S$5,FIND("ауд.",S$5,FIND($B1049,S$5)))-(FIND("ауд.",S$5,FIND($B1049,S$5))+4))&amp;")"),"")</f>
        <v/>
      </c>
      <c r="E1049" s="23" t="str">
        <f t="shared" si="1107"/>
        <v/>
      </c>
      <c r="F1049" s="23" t="str">
        <f t="shared" si="1107"/>
        <v/>
      </c>
      <c r="G1049" s="23" t="str">
        <f t="shared" si="1107"/>
        <v/>
      </c>
      <c r="H1049" s="23" t="str">
        <f t="shared" si="1107"/>
        <v/>
      </c>
      <c r="I1049" s="23" t="str">
        <f t="shared" si="1107"/>
        <v/>
      </c>
      <c r="J1049" s="23" t="str">
        <f t="shared" si="1107"/>
        <v/>
      </c>
      <c r="K1049" s="23" t="str">
        <f t="shared" si="1107"/>
        <v/>
      </c>
      <c r="L1049" s="23"/>
      <c r="O1049" s="16"/>
      <c r="P1049" s="16"/>
      <c r="R1049" s="30"/>
      <c r="S1049" s="30"/>
      <c r="T1049" s="30"/>
      <c r="U1049" s="30"/>
      <c r="V1049" s="30"/>
      <c r="W1049" s="30"/>
      <c r="X1049" s="30"/>
      <c r="Y1049" s="30"/>
      <c r="Z1049" s="30"/>
      <c r="AA1049" s="30"/>
      <c r="AB1049" s="30"/>
      <c r="AD1049" s="31" t="str">
        <f t="shared" si="1103"/>
        <v/>
      </c>
      <c r="AE1049" s="31" t="str">
        <f t="shared" si="1103"/>
        <v/>
      </c>
      <c r="AF1049" s="31" t="str">
        <f t="shared" si="1103"/>
        <v/>
      </c>
      <c r="AG1049" s="31" t="str">
        <f t="shared" si="1103"/>
        <v/>
      </c>
      <c r="AH1049" s="31" t="str">
        <f t="shared" si="1103"/>
        <v/>
      </c>
      <c r="AI1049" s="31" t="str">
        <f t="shared" si="1103"/>
        <v/>
      </c>
      <c r="AJ1049" s="31" t="str">
        <f t="shared" si="1103"/>
        <v/>
      </c>
      <c r="AK1049" s="31" t="e">
        <f>IF(#REF!=" ","",IF(#REF!="","",CONCATENATE($C1049," ",#REF!," ",MID(#REF!,6,3))))</f>
        <v>#REF!</v>
      </c>
      <c r="AL1049" s="31" t="str">
        <f t="shared" si="1104"/>
        <v/>
      </c>
      <c r="AM1049" s="31" t="str">
        <f t="shared" si="1104"/>
        <v/>
      </c>
      <c r="AN1049" s="32" t="e">
        <f t="shared" si="1101"/>
        <v>#VALUE!</v>
      </c>
      <c r="AO1049" s="32" t="str">
        <f t="shared" si="1082"/>
        <v/>
      </c>
      <c r="AP1049" s="32" t="str">
        <f t="shared" si="1082"/>
        <v/>
      </c>
      <c r="AQ1049" s="32" t="str">
        <f t="shared" si="1082"/>
        <v/>
      </c>
      <c r="AR1049" s="32" t="str">
        <f t="shared" si="1082"/>
        <v/>
      </c>
      <c r="AS1049" s="32" t="str">
        <f t="shared" si="1082"/>
        <v/>
      </c>
      <c r="AT1049" s="32" t="str">
        <f t="shared" si="1082"/>
        <v/>
      </c>
      <c r="AU1049" s="32" t="str">
        <f t="shared" si="1082"/>
        <v/>
      </c>
      <c r="AV1049" s="32" t="e">
        <f t="shared" si="1082"/>
        <v>#REF!</v>
      </c>
      <c r="AW1049" s="32" t="str">
        <f t="shared" si="1082"/>
        <v/>
      </c>
      <c r="AX1049" s="32" t="str">
        <f t="shared" si="1082"/>
        <v/>
      </c>
      <c r="AZ1049" s="17" t="str">
        <f t="shared" si="1083"/>
        <v/>
      </c>
      <c r="BA1049" s="17" t="str">
        <f t="shared" si="1083"/>
        <v/>
      </c>
      <c r="BB1049" s="17" t="str">
        <f t="shared" si="1083"/>
        <v/>
      </c>
      <c r="BC1049" s="17" t="str">
        <f t="shared" si="1083"/>
        <v/>
      </c>
      <c r="BD1049" s="17" t="str">
        <f t="shared" si="1083"/>
        <v/>
      </c>
      <c r="BE1049" s="17" t="str">
        <f t="shared" si="1083"/>
        <v/>
      </c>
      <c r="BF1049" s="17" t="str">
        <f t="shared" si="1083"/>
        <v/>
      </c>
      <c r="BG1049" s="17" t="e">
        <f t="shared" si="1083"/>
        <v>#REF!</v>
      </c>
      <c r="BH1049" s="17" t="str">
        <f t="shared" si="1083"/>
        <v/>
      </c>
      <c r="BI1049" s="17" t="str">
        <f t="shared" si="1083"/>
        <v/>
      </c>
    </row>
    <row r="1050" spans="1:61" s="13" customFormat="1" ht="23.25" customHeight="1" x14ac:dyDescent="0.2">
      <c r="A1050" s="1">
        <f ca="1">IF(COUNTIF($D1050:$L1050," ")=10,"",IF(VLOOKUP(MAX($A$1:A1049),$A$1:C1049,3,FALSE)=0,"",MAX($A$1:A1049)+1))</f>
        <v>1029</v>
      </c>
      <c r="B1050" s="13" t="str">
        <f>$B1045</f>
        <v/>
      </c>
      <c r="C1050" s="2" t="str">
        <f>IF($B1050="","",$R$6)</f>
        <v/>
      </c>
      <c r="D1050" s="23" t="str">
        <f t="shared" ref="D1050:K1050" si="1108">IF($B1050&gt;"",IF(ISERROR(SEARCH($B1050,S$6))," ",MID(S$6,FIND("%курс ",S$6,FIND($B1050,S$6))+6,3)&amp;"
("&amp;MID(S$6,FIND("ауд.",S$6,FIND($B1050,S$6))+4,FIND("№",S$6,FIND("ауд.",S$6,FIND($B1050,S$6)))-(FIND("ауд.",S$6,FIND($B1050,S$6))+4))&amp;")"),"")</f>
        <v/>
      </c>
      <c r="E1050" s="23" t="str">
        <f t="shared" si="1108"/>
        <v/>
      </c>
      <c r="F1050" s="23" t="str">
        <f t="shared" si="1108"/>
        <v/>
      </c>
      <c r="G1050" s="23" t="str">
        <f t="shared" si="1108"/>
        <v/>
      </c>
      <c r="H1050" s="23" t="str">
        <f t="shared" si="1108"/>
        <v/>
      </c>
      <c r="I1050" s="23" t="str">
        <f t="shared" si="1108"/>
        <v/>
      </c>
      <c r="J1050" s="23" t="str">
        <f t="shared" si="1108"/>
        <v/>
      </c>
      <c r="K1050" s="23" t="str">
        <f t="shared" si="1108"/>
        <v/>
      </c>
      <c r="L1050" s="23"/>
      <c r="O1050" s="16"/>
      <c r="P1050" s="16"/>
      <c r="R1050" s="30"/>
      <c r="S1050" s="30"/>
      <c r="T1050" s="30"/>
      <c r="U1050" s="30"/>
      <c r="V1050" s="30"/>
      <c r="W1050" s="30"/>
      <c r="X1050" s="30"/>
      <c r="Y1050" s="30"/>
      <c r="Z1050" s="30"/>
      <c r="AA1050" s="30"/>
      <c r="AB1050" s="30"/>
      <c r="AD1050" s="31" t="str">
        <f t="shared" si="1103"/>
        <v/>
      </c>
      <c r="AE1050" s="31" t="str">
        <f t="shared" si="1103"/>
        <v/>
      </c>
      <c r="AF1050" s="31" t="str">
        <f t="shared" si="1103"/>
        <v/>
      </c>
      <c r="AG1050" s="31" t="str">
        <f t="shared" si="1103"/>
        <v/>
      </c>
      <c r="AH1050" s="31" t="str">
        <f t="shared" si="1103"/>
        <v/>
      </c>
      <c r="AI1050" s="31" t="str">
        <f t="shared" si="1103"/>
        <v/>
      </c>
      <c r="AJ1050" s="31" t="str">
        <f t="shared" si="1103"/>
        <v/>
      </c>
      <c r="AK1050" s="31" t="e">
        <f>IF(#REF!=" ","",IF(#REF!="","",CONCATENATE($C1050," ",#REF!," ",MID(#REF!,6,3))))</f>
        <v>#REF!</v>
      </c>
      <c r="AL1050" s="31" t="str">
        <f t="shared" si="1104"/>
        <v/>
      </c>
      <c r="AM1050" s="31" t="str">
        <f t="shared" si="1104"/>
        <v/>
      </c>
      <c r="AN1050" s="32" t="e">
        <f t="shared" si="1101"/>
        <v>#VALUE!</v>
      </c>
      <c r="AO1050" s="32" t="str">
        <f t="shared" si="1082"/>
        <v/>
      </c>
      <c r="AP1050" s="32" t="str">
        <f t="shared" si="1082"/>
        <v/>
      </c>
      <c r="AQ1050" s="32" t="str">
        <f t="shared" si="1082"/>
        <v/>
      </c>
      <c r="AR1050" s="32" t="str">
        <f t="shared" si="1082"/>
        <v/>
      </c>
      <c r="AS1050" s="32" t="str">
        <f t="shared" si="1082"/>
        <v/>
      </c>
      <c r="AT1050" s="32" t="str">
        <f t="shared" si="1082"/>
        <v/>
      </c>
      <c r="AU1050" s="32" t="str">
        <f t="shared" si="1082"/>
        <v/>
      </c>
      <c r="AV1050" s="32" t="e">
        <f t="shared" si="1082"/>
        <v>#REF!</v>
      </c>
      <c r="AW1050" s="32" t="str">
        <f t="shared" si="1082"/>
        <v/>
      </c>
      <c r="AX1050" s="32" t="str">
        <f t="shared" si="1082"/>
        <v/>
      </c>
      <c r="AZ1050" s="17" t="str">
        <f t="shared" si="1083"/>
        <v/>
      </c>
      <c r="BA1050" s="17" t="str">
        <f t="shared" si="1083"/>
        <v/>
      </c>
      <c r="BB1050" s="17" t="str">
        <f t="shared" si="1083"/>
        <v/>
      </c>
      <c r="BC1050" s="17" t="str">
        <f t="shared" si="1083"/>
        <v/>
      </c>
      <c r="BD1050" s="17" t="str">
        <f t="shared" si="1083"/>
        <v/>
      </c>
      <c r="BE1050" s="17" t="str">
        <f t="shared" si="1083"/>
        <v/>
      </c>
      <c r="BF1050" s="17" t="str">
        <f t="shared" si="1083"/>
        <v/>
      </c>
      <c r="BG1050" s="17" t="e">
        <f t="shared" si="1083"/>
        <v>#REF!</v>
      </c>
      <c r="BH1050" s="17" t="str">
        <f t="shared" si="1083"/>
        <v/>
      </c>
      <c r="BI1050" s="17" t="str">
        <f t="shared" si="1083"/>
        <v/>
      </c>
    </row>
    <row r="1051" spans="1:61" s="13" customFormat="1" ht="23.25" customHeight="1" x14ac:dyDescent="0.2">
      <c r="A1051" s="1">
        <f ca="1">IF(COUNTIF($D1051:$L1051," ")=10,"",IF(VLOOKUP(MAX($A$1:A1050),$A$1:C1050,3,FALSE)=0,"",MAX($A$1:A1050)+1))</f>
        <v>1030</v>
      </c>
      <c r="B1051" s="13" t="str">
        <f>$B1045</f>
        <v/>
      </c>
      <c r="C1051" s="2" t="str">
        <f>IF($B1051="","",$R$7)</f>
        <v/>
      </c>
      <c r="D1051" s="23" t="str">
        <f t="shared" ref="D1051:K1051" si="1109">IF($B1051&gt;"",IF(ISERROR(SEARCH($B1051,S$7))," ",MID(S$7,FIND("%курс ",S$7,FIND($B1051,S$7))+6,3)&amp;"
("&amp;MID(S$7,FIND("ауд.",S$7,FIND($B1051,S$7))+4,FIND("№",S$7,FIND("ауд.",S$7,FIND($B1051,S$7)))-(FIND("ауд.",S$7,FIND($B1051,S$7))+4))&amp;")"),"")</f>
        <v/>
      </c>
      <c r="E1051" s="23" t="str">
        <f t="shared" si="1109"/>
        <v/>
      </c>
      <c r="F1051" s="23" t="str">
        <f t="shared" si="1109"/>
        <v/>
      </c>
      <c r="G1051" s="23" t="str">
        <f t="shared" si="1109"/>
        <v/>
      </c>
      <c r="H1051" s="23" t="str">
        <f t="shared" si="1109"/>
        <v/>
      </c>
      <c r="I1051" s="23" t="str">
        <f t="shared" si="1109"/>
        <v/>
      </c>
      <c r="J1051" s="23" t="str">
        <f t="shared" si="1109"/>
        <v/>
      </c>
      <c r="K1051" s="23" t="str">
        <f t="shared" si="1109"/>
        <v/>
      </c>
      <c r="L1051" s="23"/>
      <c r="O1051" s="16"/>
      <c r="P1051" s="16"/>
      <c r="R1051" s="30"/>
      <c r="S1051" s="30"/>
      <c r="T1051" s="30"/>
      <c r="U1051" s="30"/>
      <c r="V1051" s="30"/>
      <c r="W1051" s="30"/>
      <c r="X1051" s="30"/>
      <c r="Y1051" s="30"/>
      <c r="Z1051" s="30"/>
      <c r="AA1051" s="30"/>
      <c r="AB1051" s="30"/>
      <c r="AD1051" s="31" t="str">
        <f t="shared" si="1103"/>
        <v/>
      </c>
      <c r="AE1051" s="31" t="str">
        <f t="shared" si="1103"/>
        <v/>
      </c>
      <c r="AF1051" s="31" t="str">
        <f t="shared" si="1103"/>
        <v/>
      </c>
      <c r="AG1051" s="31" t="str">
        <f t="shared" si="1103"/>
        <v/>
      </c>
      <c r="AH1051" s="31" t="str">
        <f t="shared" si="1103"/>
        <v/>
      </c>
      <c r="AI1051" s="31" t="str">
        <f t="shared" si="1103"/>
        <v/>
      </c>
      <c r="AJ1051" s="31" t="str">
        <f t="shared" si="1103"/>
        <v/>
      </c>
      <c r="AK1051" s="31" t="e">
        <f>IF(#REF!=" ","",IF(#REF!="","",CONCATENATE($C1051," ",#REF!," ",MID(#REF!,6,3))))</f>
        <v>#REF!</v>
      </c>
      <c r="AL1051" s="31" t="str">
        <f t="shared" si="1104"/>
        <v/>
      </c>
      <c r="AM1051" s="31" t="str">
        <f t="shared" si="1104"/>
        <v/>
      </c>
      <c r="AN1051" s="32" t="e">
        <f t="shared" si="1101"/>
        <v>#VALUE!</v>
      </c>
      <c r="AO1051" s="32" t="str">
        <f t="shared" si="1082"/>
        <v/>
      </c>
      <c r="AP1051" s="32" t="str">
        <f t="shared" si="1082"/>
        <v/>
      </c>
      <c r="AQ1051" s="32" t="str">
        <f t="shared" si="1082"/>
        <v/>
      </c>
      <c r="AR1051" s="32" t="str">
        <f t="shared" si="1082"/>
        <v/>
      </c>
      <c r="AS1051" s="32" t="str">
        <f t="shared" si="1082"/>
        <v/>
      </c>
      <c r="AT1051" s="32" t="str">
        <f t="shared" si="1082"/>
        <v/>
      </c>
      <c r="AU1051" s="32" t="str">
        <f t="shared" si="1082"/>
        <v/>
      </c>
      <c r="AV1051" s="32" t="e">
        <f t="shared" si="1082"/>
        <v>#REF!</v>
      </c>
      <c r="AW1051" s="32" t="str">
        <f t="shared" si="1082"/>
        <v/>
      </c>
      <c r="AX1051" s="32" t="str">
        <f t="shared" si="1082"/>
        <v/>
      </c>
      <c r="AZ1051" s="17" t="str">
        <f t="shared" si="1083"/>
        <v/>
      </c>
      <c r="BA1051" s="17" t="str">
        <f t="shared" si="1083"/>
        <v/>
      </c>
      <c r="BB1051" s="17" t="str">
        <f t="shared" si="1083"/>
        <v/>
      </c>
      <c r="BC1051" s="17" t="str">
        <f t="shared" si="1083"/>
        <v/>
      </c>
      <c r="BD1051" s="17" t="str">
        <f t="shared" si="1083"/>
        <v/>
      </c>
      <c r="BE1051" s="17" t="str">
        <f t="shared" si="1083"/>
        <v/>
      </c>
      <c r="BF1051" s="17" t="str">
        <f t="shared" si="1083"/>
        <v/>
      </c>
      <c r="BG1051" s="17" t="e">
        <f t="shared" si="1083"/>
        <v>#REF!</v>
      </c>
      <c r="BH1051" s="17" t="str">
        <f t="shared" si="1083"/>
        <v/>
      </c>
      <c r="BI1051" s="17" t="str">
        <f t="shared" si="1083"/>
        <v/>
      </c>
    </row>
    <row r="1052" spans="1:61" s="13" customFormat="1" ht="23.25" customHeight="1" x14ac:dyDescent="0.2">
      <c r="A1052" s="1">
        <f ca="1">IF(COUNTIF($D1052:$L1052," ")=10,"",IF(VLOOKUP(MAX($A$1:A1051),$A$1:C1051,3,FALSE)=0,"",MAX($A$1:A1051)+1))</f>
        <v>1031</v>
      </c>
      <c r="B1052" s="13" t="str">
        <f>$B1045</f>
        <v/>
      </c>
      <c r="C1052" s="2" t="str">
        <f>IF($B1052="","",$R$8)</f>
        <v/>
      </c>
      <c r="D1052" s="23" t="str">
        <f t="shared" ref="D1052:K1052" si="1110">IF($B1052&gt;"",IF(ISERROR(SEARCH($B1052,S$8))," ",MID(S$8,FIND("%курс ",S$8,FIND($B1052,S$8))+6,3)&amp;"
("&amp;MID(S$8,FIND("ауд.",S$8,FIND($B1052,S$8))+4,FIND("№",S$8,FIND("ауд.",S$8,FIND($B1052,S$8)))-(FIND("ауд.",S$8,FIND($B1052,S$8))+4))&amp;")"),"")</f>
        <v/>
      </c>
      <c r="E1052" s="23" t="str">
        <f t="shared" si="1110"/>
        <v/>
      </c>
      <c r="F1052" s="23" t="str">
        <f t="shared" si="1110"/>
        <v/>
      </c>
      <c r="G1052" s="23" t="str">
        <f t="shared" si="1110"/>
        <v/>
      </c>
      <c r="H1052" s="23" t="str">
        <f t="shared" si="1110"/>
        <v/>
      </c>
      <c r="I1052" s="23" t="str">
        <f t="shared" si="1110"/>
        <v/>
      </c>
      <c r="J1052" s="23" t="str">
        <f t="shared" si="1110"/>
        <v/>
      </c>
      <c r="K1052" s="23" t="str">
        <f t="shared" si="1110"/>
        <v/>
      </c>
      <c r="L1052" s="23"/>
      <c r="O1052" s="16"/>
      <c r="P1052" s="16"/>
      <c r="R1052" s="30"/>
      <c r="S1052" s="30"/>
      <c r="T1052" s="30"/>
      <c r="U1052" s="30"/>
      <c r="V1052" s="30"/>
      <c r="W1052" s="30"/>
      <c r="X1052" s="30"/>
      <c r="Y1052" s="30"/>
      <c r="Z1052" s="30"/>
      <c r="AA1052" s="30"/>
      <c r="AB1052" s="30"/>
      <c r="AD1052" s="31" t="str">
        <f t="shared" si="1103"/>
        <v/>
      </c>
      <c r="AE1052" s="31" t="str">
        <f t="shared" si="1103"/>
        <v/>
      </c>
      <c r="AF1052" s="31" t="str">
        <f t="shared" si="1103"/>
        <v/>
      </c>
      <c r="AG1052" s="31" t="str">
        <f t="shared" si="1103"/>
        <v/>
      </c>
      <c r="AH1052" s="31" t="str">
        <f t="shared" si="1103"/>
        <v/>
      </c>
      <c r="AI1052" s="31" t="str">
        <f t="shared" si="1103"/>
        <v/>
      </c>
      <c r="AJ1052" s="31" t="str">
        <f t="shared" si="1103"/>
        <v/>
      </c>
      <c r="AK1052" s="31" t="e">
        <f>IF(#REF!=" ","",IF(#REF!="","",CONCATENATE($C1052," ",#REF!," ",MID(#REF!,6,3))))</f>
        <v>#REF!</v>
      </c>
      <c r="AL1052" s="31" t="str">
        <f t="shared" si="1104"/>
        <v/>
      </c>
      <c r="AM1052" s="31" t="str">
        <f t="shared" si="1104"/>
        <v/>
      </c>
      <c r="AN1052" s="32" t="e">
        <f t="shared" si="1101"/>
        <v>#VALUE!</v>
      </c>
      <c r="AO1052" s="32" t="str">
        <f t="shared" si="1082"/>
        <v/>
      </c>
      <c r="AP1052" s="32" t="str">
        <f t="shared" si="1082"/>
        <v/>
      </c>
      <c r="AQ1052" s="32" t="str">
        <f t="shared" si="1082"/>
        <v/>
      </c>
      <c r="AR1052" s="32" t="str">
        <f t="shared" si="1082"/>
        <v/>
      </c>
      <c r="AS1052" s="32" t="str">
        <f t="shared" si="1082"/>
        <v/>
      </c>
      <c r="AT1052" s="32" t="str">
        <f t="shared" si="1082"/>
        <v/>
      </c>
      <c r="AU1052" s="32" t="str">
        <f t="shared" si="1082"/>
        <v/>
      </c>
      <c r="AV1052" s="32" t="e">
        <f t="shared" si="1082"/>
        <v>#REF!</v>
      </c>
      <c r="AW1052" s="32" t="str">
        <f t="shared" si="1082"/>
        <v/>
      </c>
      <c r="AX1052" s="32" t="str">
        <f t="shared" si="1082"/>
        <v/>
      </c>
      <c r="AZ1052" s="17" t="str">
        <f t="shared" si="1083"/>
        <v/>
      </c>
      <c r="BA1052" s="17" t="str">
        <f t="shared" si="1083"/>
        <v/>
      </c>
      <c r="BB1052" s="17" t="str">
        <f t="shared" si="1083"/>
        <v/>
      </c>
      <c r="BC1052" s="17" t="str">
        <f t="shared" si="1083"/>
        <v/>
      </c>
      <c r="BD1052" s="17" t="str">
        <f t="shared" si="1083"/>
        <v/>
      </c>
      <c r="BE1052" s="17" t="str">
        <f t="shared" si="1083"/>
        <v/>
      </c>
      <c r="BF1052" s="17" t="str">
        <f t="shared" si="1083"/>
        <v/>
      </c>
      <c r="BG1052" s="17" t="e">
        <f t="shared" si="1083"/>
        <v>#REF!</v>
      </c>
      <c r="BH1052" s="17" t="str">
        <f t="shared" si="1083"/>
        <v/>
      </c>
      <c r="BI1052" s="17" t="str">
        <f t="shared" si="1083"/>
        <v/>
      </c>
    </row>
    <row r="1053" spans="1:61" s="13" customFormat="1" ht="23.25" customHeight="1" x14ac:dyDescent="0.2">
      <c r="C1053" s="2" t="str">
        <f>IF($B1053="","",$R$2)</f>
        <v/>
      </c>
      <c r="D1053" s="14" t="str">
        <f t="shared" ref="D1053:K1053" si="1111">IF($B1053&gt;"",IF(ISERROR(SEARCH($B1053,S$2))," ",MID(S$2,FIND("%курс ",S$2,FIND($B1053,S$2))+6,3)&amp;"
("&amp;MID(S$2,FIND("ауд.",S$2,FIND($B1053,S$2))+4,FIND("№",S$2,FIND("ауд.",S$2,FIND($B1053,S$2)))-(FIND("ауд.",S$2,FIND($B1053,S$2))+4))&amp;")"),"")</f>
        <v/>
      </c>
      <c r="E1053" s="14" t="str">
        <f t="shared" si="1111"/>
        <v/>
      </c>
      <c r="F1053" s="14" t="str">
        <f t="shared" si="1111"/>
        <v/>
      </c>
      <c r="G1053" s="14" t="str">
        <f t="shared" si="1111"/>
        <v/>
      </c>
      <c r="H1053" s="14" t="str">
        <f t="shared" si="1111"/>
        <v/>
      </c>
      <c r="I1053" s="14" t="str">
        <f t="shared" si="1111"/>
        <v/>
      </c>
      <c r="J1053" s="14" t="str">
        <f t="shared" si="1111"/>
        <v/>
      </c>
      <c r="K1053" s="14" t="str">
        <f t="shared" si="1111"/>
        <v/>
      </c>
      <c r="L1053" s="14"/>
      <c r="O1053" s="16"/>
      <c r="P1053" s="16"/>
      <c r="R1053" s="30"/>
      <c r="S1053" s="30"/>
      <c r="T1053" s="30"/>
      <c r="U1053" s="30"/>
      <c r="V1053" s="30"/>
      <c r="W1053" s="30"/>
      <c r="X1053" s="30"/>
      <c r="Y1053" s="30"/>
      <c r="Z1053" s="30"/>
      <c r="AA1053" s="30"/>
      <c r="AB1053" s="30"/>
      <c r="AD1053" s="37"/>
      <c r="AE1053" s="37"/>
      <c r="AF1053" s="37"/>
      <c r="AG1053" s="37"/>
      <c r="AH1053" s="37"/>
      <c r="AI1053" s="37"/>
      <c r="AJ1053" s="37"/>
      <c r="AK1053" s="37"/>
      <c r="AL1053" s="37"/>
      <c r="AM1053" s="37"/>
      <c r="AN1053" s="37"/>
      <c r="AO1053" s="32" t="str">
        <f t="shared" si="1082"/>
        <v/>
      </c>
      <c r="AP1053" s="32" t="str">
        <f t="shared" si="1082"/>
        <v/>
      </c>
      <c r="AQ1053" s="32" t="str">
        <f t="shared" si="1082"/>
        <v/>
      </c>
      <c r="AR1053" s="32" t="str">
        <f t="shared" si="1082"/>
        <v/>
      </c>
      <c r="AS1053" s="32" t="str">
        <f t="shared" si="1082"/>
        <v/>
      </c>
      <c r="AT1053" s="32" t="str">
        <f t="shared" si="1082"/>
        <v/>
      </c>
      <c r="AU1053" s="32" t="str">
        <f t="shared" si="1082"/>
        <v/>
      </c>
      <c r="AV1053" s="32" t="str">
        <f t="shared" si="1082"/>
        <v/>
      </c>
      <c r="AW1053" s="32" t="str">
        <f t="shared" si="1082"/>
        <v/>
      </c>
      <c r="AX1053" s="32" t="str">
        <f t="shared" si="1082"/>
        <v/>
      </c>
      <c r="AZ1053" s="17" t="str">
        <f t="shared" si="1083"/>
        <v/>
      </c>
      <c r="BA1053" s="17" t="str">
        <f t="shared" si="1083"/>
        <v/>
      </c>
      <c r="BB1053" s="17" t="str">
        <f t="shared" si="1083"/>
        <v/>
      </c>
      <c r="BC1053" s="17" t="str">
        <f t="shared" si="1083"/>
        <v/>
      </c>
      <c r="BD1053" s="17" t="str">
        <f t="shared" si="1083"/>
        <v/>
      </c>
      <c r="BE1053" s="17" t="str">
        <f t="shared" si="1083"/>
        <v/>
      </c>
      <c r="BF1053" s="17" t="str">
        <f t="shared" si="1083"/>
        <v/>
      </c>
      <c r="BG1053" s="17" t="str">
        <f t="shared" si="1083"/>
        <v/>
      </c>
      <c r="BH1053" s="17" t="str">
        <f t="shared" si="1083"/>
        <v/>
      </c>
      <c r="BI1053" s="17" t="str">
        <f t="shared" si="1083"/>
        <v/>
      </c>
    </row>
    <row r="1054" spans="1:61" s="13" customFormat="1" ht="23.25" customHeight="1" x14ac:dyDescent="0.2">
      <c r="A1054" s="1">
        <f ca="1">IF(COUNTIF($D1055:$L1061," ")=70,"",MAX($A$1:A1053)+1)</f>
        <v>1032</v>
      </c>
      <c r="B1054" s="2" t="str">
        <f>IF($C1054="","",$C1054)</f>
        <v/>
      </c>
      <c r="C1054" s="3" t="str">
        <f>IF(ISERROR(VLOOKUP((ROW()-1)/9+1,'[1]Преподавательский состав'!$A$2:$B$181,2,FALSE)),"",VLOOKUP((ROW()-1)/9+1,'[1]Преподавательский состав'!$A$2:$B$181,2,FALSE))</f>
        <v/>
      </c>
      <c r="D1054" s="3" t="str">
        <f>IF($C1054="","",T(" 8.00"))</f>
        <v/>
      </c>
      <c r="E1054" s="3" t="str">
        <f>IF($C1054="","",T(" 9.40"))</f>
        <v/>
      </c>
      <c r="F1054" s="3" t="str">
        <f>IF($C1054="","",T("11.20"))</f>
        <v/>
      </c>
      <c r="G1054" s="3" t="str">
        <f>IF($C1054="","",T("13.00"))</f>
        <v/>
      </c>
      <c r="H1054" s="3" t="str">
        <f>IF($C1054="","",T("13.30"))</f>
        <v/>
      </c>
      <c r="I1054" s="3" t="str">
        <f>IF($C1054="","",T("15.10"))</f>
        <v/>
      </c>
      <c r="J1054" s="3" t="str">
        <f>IF($C1054="","",T("16.50"))</f>
        <v/>
      </c>
      <c r="K1054" s="3" t="str">
        <f>IF($C1054="","",T("16.50"))</f>
        <v/>
      </c>
      <c r="L1054" s="3"/>
      <c r="O1054" s="16"/>
      <c r="P1054" s="16"/>
      <c r="R1054" s="30"/>
      <c r="S1054" s="30"/>
      <c r="T1054" s="30"/>
      <c r="U1054" s="30"/>
      <c r="V1054" s="30"/>
      <c r="W1054" s="30"/>
      <c r="X1054" s="30"/>
      <c r="Y1054" s="30"/>
      <c r="Z1054" s="30"/>
      <c r="AA1054" s="30"/>
      <c r="AB1054" s="30"/>
      <c r="AD1054" s="32"/>
      <c r="AE1054" s="32"/>
      <c r="AF1054" s="32"/>
      <c r="AG1054" s="32"/>
      <c r="AH1054" s="32"/>
      <c r="AI1054" s="32"/>
      <c r="AJ1054" s="32"/>
      <c r="AK1054" s="32"/>
      <c r="AL1054" s="32"/>
      <c r="AM1054" s="32"/>
      <c r="AN1054" s="32" t="str">
        <f t="shared" ref="AN1054:AN1061" si="1112">IF(COUNTBLANK(AD1054:AM1054)=10,"",MID($B1054,1,FIND(" ",$B1054)-1))</f>
        <v/>
      </c>
      <c r="AO1054" s="32" t="str">
        <f t="shared" si="1082"/>
        <v/>
      </c>
      <c r="AP1054" s="32" t="str">
        <f t="shared" si="1082"/>
        <v/>
      </c>
      <c r="AQ1054" s="32" t="str">
        <f t="shared" si="1082"/>
        <v/>
      </c>
      <c r="AR1054" s="32" t="str">
        <f t="shared" si="1082"/>
        <v/>
      </c>
      <c r="AS1054" s="32" t="str">
        <f t="shared" si="1082"/>
        <v/>
      </c>
      <c r="AT1054" s="32" t="str">
        <f t="shared" ref="AT1054:AX1117" si="1113">IF(AI1054="","",CONCATENATE(AI1054," ",$AN1054))</f>
        <v/>
      </c>
      <c r="AU1054" s="32" t="str">
        <f t="shared" si="1113"/>
        <v/>
      </c>
      <c r="AV1054" s="32" t="str">
        <f t="shared" si="1113"/>
        <v/>
      </c>
      <c r="AW1054" s="32" t="str">
        <f t="shared" si="1113"/>
        <v/>
      </c>
      <c r="AX1054" s="32" t="str">
        <f t="shared" si="1113"/>
        <v/>
      </c>
      <c r="AZ1054" s="17" t="str">
        <f t="shared" si="1083"/>
        <v/>
      </c>
      <c r="BA1054" s="17" t="str">
        <f t="shared" si="1083"/>
        <v/>
      </c>
      <c r="BB1054" s="17" t="str">
        <f t="shared" si="1083"/>
        <v/>
      </c>
      <c r="BC1054" s="17" t="str">
        <f t="shared" si="1083"/>
        <v/>
      </c>
      <c r="BD1054" s="17" t="str">
        <f t="shared" si="1083"/>
        <v/>
      </c>
      <c r="BE1054" s="17" t="str">
        <f t="shared" ref="BE1054:BI1117" si="1114">IF(AI1054="","",ROW())</f>
        <v/>
      </c>
      <c r="BF1054" s="17" t="str">
        <f t="shared" si="1114"/>
        <v/>
      </c>
      <c r="BG1054" s="17" t="str">
        <f t="shared" si="1114"/>
        <v/>
      </c>
      <c r="BH1054" s="17" t="str">
        <f t="shared" si="1114"/>
        <v/>
      </c>
      <c r="BI1054" s="17" t="str">
        <f t="shared" si="1114"/>
        <v/>
      </c>
    </row>
    <row r="1055" spans="1:61" s="13" customFormat="1" ht="23.25" customHeight="1" x14ac:dyDescent="0.2">
      <c r="A1055" s="1">
        <f ca="1">IF(COUNTIF($D1055:$L1055," ")=10,"",IF(VLOOKUP(MAX($A$1:A1054),$A$1:C1054,3,FALSE)=0,"",MAX($A$1:A1054)+1))</f>
        <v>1033</v>
      </c>
      <c r="B1055" s="13" t="str">
        <f>$B1054</f>
        <v/>
      </c>
      <c r="C1055" s="2" t="str">
        <f>IF($B1055="","",$R$2)</f>
        <v/>
      </c>
      <c r="D1055" s="14" t="str">
        <f t="shared" ref="D1055:K1055" si="1115">IF($B1055&gt;"",IF(ISERROR(SEARCH($B1055,S$2))," ",MID(S$2,FIND("%курс ",S$2,FIND($B1055,S$2))+6,3)&amp;"
("&amp;MID(S$2,FIND("ауд.",S$2,FIND($B1055,S$2))+4,FIND("№",S$2,FIND("ауд.",S$2,FIND($B1055,S$2)))-(FIND("ауд.",S$2,FIND($B1055,S$2))+4))&amp;")"),"")</f>
        <v/>
      </c>
      <c r="E1055" s="14" t="str">
        <f t="shared" si="1115"/>
        <v/>
      </c>
      <c r="F1055" s="14" t="str">
        <f t="shared" si="1115"/>
        <v/>
      </c>
      <c r="G1055" s="14" t="str">
        <f t="shared" si="1115"/>
        <v/>
      </c>
      <c r="H1055" s="14" t="str">
        <f t="shared" si="1115"/>
        <v/>
      </c>
      <c r="I1055" s="14" t="str">
        <f t="shared" si="1115"/>
        <v/>
      </c>
      <c r="J1055" s="14" t="str">
        <f t="shared" si="1115"/>
        <v/>
      </c>
      <c r="K1055" s="14" t="str">
        <f t="shared" si="1115"/>
        <v/>
      </c>
      <c r="L1055" s="14"/>
      <c r="O1055" s="16"/>
      <c r="P1055" s="16"/>
      <c r="R1055" s="30"/>
      <c r="S1055" s="30"/>
      <c r="T1055" s="30"/>
      <c r="U1055" s="30"/>
      <c r="V1055" s="30"/>
      <c r="W1055" s="30"/>
      <c r="X1055" s="30"/>
      <c r="Y1055" s="30"/>
      <c r="Z1055" s="30"/>
      <c r="AA1055" s="30"/>
      <c r="AB1055" s="30"/>
      <c r="AD1055" s="31" t="str">
        <f t="shared" ref="AD1055:AJ1061" si="1116">IF(D1055=" ","",IF(D1055="","",CONCATENATE($C1055," ",D$1," ",MID(D1055,6,3))))</f>
        <v/>
      </c>
      <c r="AE1055" s="31" t="str">
        <f t="shared" si="1116"/>
        <v/>
      </c>
      <c r="AF1055" s="31" t="str">
        <f t="shared" si="1116"/>
        <v/>
      </c>
      <c r="AG1055" s="31" t="str">
        <f t="shared" si="1116"/>
        <v/>
      </c>
      <c r="AH1055" s="31" t="str">
        <f t="shared" si="1116"/>
        <v/>
      </c>
      <c r="AI1055" s="31" t="str">
        <f t="shared" si="1116"/>
        <v/>
      </c>
      <c r="AJ1055" s="31" t="str">
        <f t="shared" si="1116"/>
        <v/>
      </c>
      <c r="AK1055" s="31" t="e">
        <f>IF(#REF!=" ","",IF(#REF!="","",CONCATENATE($C1055," ",#REF!," ",MID(#REF!,6,3))))</f>
        <v>#REF!</v>
      </c>
      <c r="AL1055" s="31" t="str">
        <f t="shared" ref="AL1055:AM1061" si="1117">IF(K1055=" ","",IF(K1055="","",CONCATENATE($C1055," ",K$1," ",MID(K1055,6,3))))</f>
        <v/>
      </c>
      <c r="AM1055" s="31" t="str">
        <f t="shared" si="1117"/>
        <v/>
      </c>
      <c r="AN1055" s="32" t="e">
        <f t="shared" si="1112"/>
        <v>#VALUE!</v>
      </c>
      <c r="AO1055" s="32" t="str">
        <f t="shared" ref="AO1055:AS1118" si="1118">IF(AD1055="","",CONCATENATE(AD1055," ",$AN1055))</f>
        <v/>
      </c>
      <c r="AP1055" s="32" t="str">
        <f t="shared" si="1118"/>
        <v/>
      </c>
      <c r="AQ1055" s="32" t="str">
        <f t="shared" si="1118"/>
        <v/>
      </c>
      <c r="AR1055" s="32" t="str">
        <f t="shared" si="1118"/>
        <v/>
      </c>
      <c r="AS1055" s="32" t="str">
        <f t="shared" si="1118"/>
        <v/>
      </c>
      <c r="AT1055" s="32" t="str">
        <f t="shared" si="1113"/>
        <v/>
      </c>
      <c r="AU1055" s="32" t="str">
        <f t="shared" si="1113"/>
        <v/>
      </c>
      <c r="AV1055" s="32" t="e">
        <f t="shared" si="1113"/>
        <v>#REF!</v>
      </c>
      <c r="AW1055" s="32" t="str">
        <f t="shared" si="1113"/>
        <v/>
      </c>
      <c r="AX1055" s="32" t="str">
        <f t="shared" si="1113"/>
        <v/>
      </c>
      <c r="AZ1055" s="17" t="str">
        <f t="shared" ref="AZ1055:BD1118" si="1119">IF(AD1055="","",ROW())</f>
        <v/>
      </c>
      <c r="BA1055" s="17" t="str">
        <f t="shared" si="1119"/>
        <v/>
      </c>
      <c r="BB1055" s="17" t="str">
        <f t="shared" si="1119"/>
        <v/>
      </c>
      <c r="BC1055" s="17" t="str">
        <f t="shared" si="1119"/>
        <v/>
      </c>
      <c r="BD1055" s="17" t="str">
        <f t="shared" si="1119"/>
        <v/>
      </c>
      <c r="BE1055" s="17" t="str">
        <f t="shared" si="1114"/>
        <v/>
      </c>
      <c r="BF1055" s="17" t="str">
        <f t="shared" si="1114"/>
        <v/>
      </c>
      <c r="BG1055" s="17" t="e">
        <f t="shared" si="1114"/>
        <v>#REF!</v>
      </c>
      <c r="BH1055" s="17" t="str">
        <f t="shared" si="1114"/>
        <v/>
      </c>
      <c r="BI1055" s="17" t="str">
        <f t="shared" si="1114"/>
        <v/>
      </c>
    </row>
    <row r="1056" spans="1:61" s="13" customFormat="1" ht="23.25" customHeight="1" x14ac:dyDescent="0.2">
      <c r="A1056" s="1">
        <f ca="1">IF(COUNTIF($D1056:$L1056," ")=10,"",IF(VLOOKUP(MAX($A$1:A1055),$A$1:C1055,3,FALSE)=0,"",MAX($A$1:A1055)+1))</f>
        <v>1034</v>
      </c>
      <c r="B1056" s="13" t="str">
        <f>$B1054</f>
        <v/>
      </c>
      <c r="C1056" s="2" t="str">
        <f>IF($B1056="","",$R$3)</f>
        <v/>
      </c>
      <c r="D1056" s="14" t="str">
        <f t="shared" ref="D1056:K1056" si="1120">IF($B1056&gt;"",IF(ISERROR(SEARCH($B1056,S$3))," ",MID(S$3,FIND("%курс ",S$3,FIND($B1056,S$3))+6,3)&amp;"
("&amp;MID(S$3,FIND("ауд.",S$3,FIND($B1056,S$3))+4,FIND("№",S$3,FIND("ауд.",S$3,FIND($B1056,S$3)))-(FIND("ауд.",S$3,FIND($B1056,S$3))+4))&amp;")"),"")</f>
        <v/>
      </c>
      <c r="E1056" s="14" t="str">
        <f t="shared" si="1120"/>
        <v/>
      </c>
      <c r="F1056" s="14" t="str">
        <f t="shared" si="1120"/>
        <v/>
      </c>
      <c r="G1056" s="14" t="str">
        <f t="shared" si="1120"/>
        <v/>
      </c>
      <c r="H1056" s="14" t="str">
        <f t="shared" si="1120"/>
        <v/>
      </c>
      <c r="I1056" s="14" t="str">
        <f t="shared" si="1120"/>
        <v/>
      </c>
      <c r="J1056" s="14" t="str">
        <f t="shared" si="1120"/>
        <v/>
      </c>
      <c r="K1056" s="14" t="str">
        <f t="shared" si="1120"/>
        <v/>
      </c>
      <c r="L1056" s="14"/>
      <c r="O1056" s="16"/>
      <c r="P1056" s="16"/>
      <c r="R1056" s="30"/>
      <c r="S1056" s="30"/>
      <c r="T1056" s="30"/>
      <c r="U1056" s="30"/>
      <c r="V1056" s="30"/>
      <c r="W1056" s="30"/>
      <c r="X1056" s="30"/>
      <c r="Y1056" s="30"/>
      <c r="Z1056" s="30"/>
      <c r="AA1056" s="30"/>
      <c r="AB1056" s="30"/>
      <c r="AD1056" s="31" t="str">
        <f t="shared" si="1116"/>
        <v/>
      </c>
      <c r="AE1056" s="31" t="str">
        <f t="shared" si="1116"/>
        <v/>
      </c>
      <c r="AF1056" s="31" t="str">
        <f t="shared" si="1116"/>
        <v/>
      </c>
      <c r="AG1056" s="31" t="str">
        <f t="shared" si="1116"/>
        <v/>
      </c>
      <c r="AH1056" s="31" t="str">
        <f t="shared" si="1116"/>
        <v/>
      </c>
      <c r="AI1056" s="31" t="str">
        <f t="shared" si="1116"/>
        <v/>
      </c>
      <c r="AJ1056" s="31" t="str">
        <f t="shared" si="1116"/>
        <v/>
      </c>
      <c r="AK1056" s="31" t="e">
        <f>IF(#REF!=" ","",IF(#REF!="","",CONCATENATE($C1056," ",#REF!," ",MID(#REF!,6,3))))</f>
        <v>#REF!</v>
      </c>
      <c r="AL1056" s="31" t="str">
        <f t="shared" si="1117"/>
        <v/>
      </c>
      <c r="AM1056" s="31" t="str">
        <f t="shared" si="1117"/>
        <v/>
      </c>
      <c r="AN1056" s="32" t="e">
        <f t="shared" si="1112"/>
        <v>#VALUE!</v>
      </c>
      <c r="AO1056" s="32" t="str">
        <f t="shared" si="1118"/>
        <v/>
      </c>
      <c r="AP1056" s="32" t="str">
        <f t="shared" si="1118"/>
        <v/>
      </c>
      <c r="AQ1056" s="32" t="str">
        <f t="shared" si="1118"/>
        <v/>
      </c>
      <c r="AR1056" s="32" t="str">
        <f t="shared" si="1118"/>
        <v/>
      </c>
      <c r="AS1056" s="32" t="str">
        <f t="shared" si="1118"/>
        <v/>
      </c>
      <c r="AT1056" s="32" t="str">
        <f t="shared" si="1113"/>
        <v/>
      </c>
      <c r="AU1056" s="32" t="str">
        <f t="shared" si="1113"/>
        <v/>
      </c>
      <c r="AV1056" s="32" t="e">
        <f t="shared" si="1113"/>
        <v>#REF!</v>
      </c>
      <c r="AW1056" s="32" t="str">
        <f t="shared" si="1113"/>
        <v/>
      </c>
      <c r="AX1056" s="32" t="str">
        <f t="shared" si="1113"/>
        <v/>
      </c>
      <c r="AZ1056" s="17" t="str">
        <f t="shared" si="1119"/>
        <v/>
      </c>
      <c r="BA1056" s="17" t="str">
        <f t="shared" si="1119"/>
        <v/>
      </c>
      <c r="BB1056" s="17" t="str">
        <f t="shared" si="1119"/>
        <v/>
      </c>
      <c r="BC1056" s="17" t="str">
        <f t="shared" si="1119"/>
        <v/>
      </c>
      <c r="BD1056" s="17" t="str">
        <f t="shared" si="1119"/>
        <v/>
      </c>
      <c r="BE1056" s="17" t="str">
        <f t="shared" si="1114"/>
        <v/>
      </c>
      <c r="BF1056" s="17" t="str">
        <f t="shared" si="1114"/>
        <v/>
      </c>
      <c r="BG1056" s="17" t="e">
        <f t="shared" si="1114"/>
        <v>#REF!</v>
      </c>
      <c r="BH1056" s="17" t="str">
        <f t="shared" si="1114"/>
        <v/>
      </c>
      <c r="BI1056" s="17" t="str">
        <f t="shared" si="1114"/>
        <v/>
      </c>
    </row>
    <row r="1057" spans="1:61" s="13" customFormat="1" ht="23.25" customHeight="1" x14ac:dyDescent="0.2">
      <c r="A1057" s="1">
        <f ca="1">IF(COUNTIF($D1057:$L1057," ")=10,"",IF(VLOOKUP(MAX($A$1:A1056),$A$1:C1056,3,FALSE)=0,"",MAX($A$1:A1056)+1))</f>
        <v>1035</v>
      </c>
      <c r="B1057" s="13" t="str">
        <f>$B1054</f>
        <v/>
      </c>
      <c r="C1057" s="2" t="str">
        <f>IF($B1057="","",$R$4)</f>
        <v/>
      </c>
      <c r="D1057" s="14" t="str">
        <f t="shared" ref="D1057:K1057" si="1121">IF($B1057&gt;"",IF(ISERROR(SEARCH($B1057,S$4))," ",MID(S$4,FIND("%курс ",S$4,FIND($B1057,S$4))+6,3)&amp;"
("&amp;MID(S$4,FIND("ауд.",S$4,FIND($B1057,S$4))+4,FIND("№",S$4,FIND("ауд.",S$4,FIND($B1057,S$4)))-(FIND("ауд.",S$4,FIND($B1057,S$4))+4))&amp;")"),"")</f>
        <v/>
      </c>
      <c r="E1057" s="14" t="str">
        <f t="shared" si="1121"/>
        <v/>
      </c>
      <c r="F1057" s="14" t="str">
        <f t="shared" si="1121"/>
        <v/>
      </c>
      <c r="G1057" s="14" t="str">
        <f t="shared" si="1121"/>
        <v/>
      </c>
      <c r="H1057" s="14" t="str">
        <f t="shared" si="1121"/>
        <v/>
      </c>
      <c r="I1057" s="14" t="str">
        <f t="shared" si="1121"/>
        <v/>
      </c>
      <c r="J1057" s="14" t="str">
        <f t="shared" si="1121"/>
        <v/>
      </c>
      <c r="K1057" s="14" t="str">
        <f t="shared" si="1121"/>
        <v/>
      </c>
      <c r="L1057" s="14"/>
      <c r="O1057" s="16"/>
      <c r="P1057" s="16"/>
      <c r="R1057" s="30"/>
      <c r="S1057" s="30"/>
      <c r="T1057" s="30"/>
      <c r="U1057" s="30"/>
      <c r="V1057" s="30"/>
      <c r="W1057" s="30"/>
      <c r="X1057" s="30"/>
      <c r="Y1057" s="30"/>
      <c r="Z1057" s="30"/>
      <c r="AA1057" s="30"/>
      <c r="AB1057" s="30"/>
      <c r="AD1057" s="31" t="str">
        <f t="shared" si="1116"/>
        <v/>
      </c>
      <c r="AE1057" s="31" t="str">
        <f t="shared" si="1116"/>
        <v/>
      </c>
      <c r="AF1057" s="31" t="str">
        <f t="shared" si="1116"/>
        <v/>
      </c>
      <c r="AG1057" s="31" t="str">
        <f t="shared" si="1116"/>
        <v/>
      </c>
      <c r="AH1057" s="31" t="str">
        <f t="shared" si="1116"/>
        <v/>
      </c>
      <c r="AI1057" s="31" t="str">
        <f t="shared" si="1116"/>
        <v/>
      </c>
      <c r="AJ1057" s="31" t="str">
        <f t="shared" si="1116"/>
        <v/>
      </c>
      <c r="AK1057" s="31" t="e">
        <f>IF(#REF!=" ","",IF(#REF!="","",CONCATENATE($C1057," ",#REF!," ",MID(#REF!,6,3))))</f>
        <v>#REF!</v>
      </c>
      <c r="AL1057" s="31" t="str">
        <f t="shared" si="1117"/>
        <v/>
      </c>
      <c r="AM1057" s="31" t="str">
        <f t="shared" si="1117"/>
        <v/>
      </c>
      <c r="AN1057" s="32" t="e">
        <f t="shared" si="1112"/>
        <v>#VALUE!</v>
      </c>
      <c r="AO1057" s="32" t="str">
        <f t="shared" si="1118"/>
        <v/>
      </c>
      <c r="AP1057" s="32" t="str">
        <f t="shared" si="1118"/>
        <v/>
      </c>
      <c r="AQ1057" s="32" t="str">
        <f t="shared" si="1118"/>
        <v/>
      </c>
      <c r="AR1057" s="32" t="str">
        <f t="shared" si="1118"/>
        <v/>
      </c>
      <c r="AS1057" s="32" t="str">
        <f t="shared" si="1118"/>
        <v/>
      </c>
      <c r="AT1057" s="32" t="str">
        <f t="shared" si="1113"/>
        <v/>
      </c>
      <c r="AU1057" s="32" t="str">
        <f t="shared" si="1113"/>
        <v/>
      </c>
      <c r="AV1057" s="32" t="e">
        <f t="shared" si="1113"/>
        <v>#REF!</v>
      </c>
      <c r="AW1057" s="32" t="str">
        <f t="shared" si="1113"/>
        <v/>
      </c>
      <c r="AX1057" s="32" t="str">
        <f t="shared" si="1113"/>
        <v/>
      </c>
      <c r="AZ1057" s="17" t="str">
        <f t="shared" si="1119"/>
        <v/>
      </c>
      <c r="BA1057" s="17" t="str">
        <f t="shared" si="1119"/>
        <v/>
      </c>
      <c r="BB1057" s="17" t="str">
        <f t="shared" si="1119"/>
        <v/>
      </c>
      <c r="BC1057" s="17" t="str">
        <f t="shared" si="1119"/>
        <v/>
      </c>
      <c r="BD1057" s="17" t="str">
        <f t="shared" si="1119"/>
        <v/>
      </c>
      <c r="BE1057" s="17" t="str">
        <f t="shared" si="1114"/>
        <v/>
      </c>
      <c r="BF1057" s="17" t="str">
        <f t="shared" si="1114"/>
        <v/>
      </c>
      <c r="BG1057" s="17" t="e">
        <f t="shared" si="1114"/>
        <v>#REF!</v>
      </c>
      <c r="BH1057" s="17" t="str">
        <f t="shared" si="1114"/>
        <v/>
      </c>
      <c r="BI1057" s="17" t="str">
        <f t="shared" si="1114"/>
        <v/>
      </c>
    </row>
    <row r="1058" spans="1:61" s="13" customFormat="1" ht="23.25" customHeight="1" x14ac:dyDescent="0.2">
      <c r="A1058" s="1">
        <f ca="1">IF(COUNTIF($D1058:$L1058," ")=10,"",IF(VLOOKUP(MAX($A$1:A1057),$A$1:C1057,3,FALSE)=0,"",MAX($A$1:A1057)+1))</f>
        <v>1036</v>
      </c>
      <c r="B1058" s="13" t="str">
        <f>$B1054</f>
        <v/>
      </c>
      <c r="C1058" s="2" t="str">
        <f>IF($B1058="","",$R$5)</f>
        <v/>
      </c>
      <c r="D1058" s="23" t="str">
        <f t="shared" ref="D1058:K1058" si="1122">IF($B1058&gt;"",IF(ISERROR(SEARCH($B1058,S$5))," ",MID(S$5,FIND("%курс ",S$5,FIND($B1058,S$5))+6,3)&amp;"
("&amp;MID(S$5,FIND("ауд.",S$5,FIND($B1058,S$5))+4,FIND("№",S$5,FIND("ауд.",S$5,FIND($B1058,S$5)))-(FIND("ауд.",S$5,FIND($B1058,S$5))+4))&amp;")"),"")</f>
        <v/>
      </c>
      <c r="E1058" s="23" t="str">
        <f t="shared" si="1122"/>
        <v/>
      </c>
      <c r="F1058" s="23" t="str">
        <f t="shared" si="1122"/>
        <v/>
      </c>
      <c r="G1058" s="23" t="str">
        <f t="shared" si="1122"/>
        <v/>
      </c>
      <c r="H1058" s="23" t="str">
        <f t="shared" si="1122"/>
        <v/>
      </c>
      <c r="I1058" s="23" t="str">
        <f t="shared" si="1122"/>
        <v/>
      </c>
      <c r="J1058" s="23" t="str">
        <f t="shared" si="1122"/>
        <v/>
      </c>
      <c r="K1058" s="23" t="str">
        <f t="shared" si="1122"/>
        <v/>
      </c>
      <c r="L1058" s="23"/>
      <c r="O1058" s="16"/>
      <c r="P1058" s="16"/>
      <c r="R1058" s="30"/>
      <c r="S1058" s="30"/>
      <c r="T1058" s="30"/>
      <c r="U1058" s="30"/>
      <c r="V1058" s="30"/>
      <c r="W1058" s="30"/>
      <c r="X1058" s="30"/>
      <c r="Y1058" s="30"/>
      <c r="Z1058" s="30"/>
      <c r="AA1058" s="30"/>
      <c r="AB1058" s="30"/>
      <c r="AD1058" s="31" t="str">
        <f t="shared" si="1116"/>
        <v/>
      </c>
      <c r="AE1058" s="31" t="str">
        <f t="shared" si="1116"/>
        <v/>
      </c>
      <c r="AF1058" s="31" t="str">
        <f t="shared" si="1116"/>
        <v/>
      </c>
      <c r="AG1058" s="31" t="str">
        <f t="shared" si="1116"/>
        <v/>
      </c>
      <c r="AH1058" s="31" t="str">
        <f t="shared" si="1116"/>
        <v/>
      </c>
      <c r="AI1058" s="31" t="str">
        <f t="shared" si="1116"/>
        <v/>
      </c>
      <c r="AJ1058" s="31" t="str">
        <f t="shared" si="1116"/>
        <v/>
      </c>
      <c r="AK1058" s="31" t="e">
        <f>IF(#REF!=" ","",IF(#REF!="","",CONCATENATE($C1058," ",#REF!," ",MID(#REF!,6,3))))</f>
        <v>#REF!</v>
      </c>
      <c r="AL1058" s="31" t="str">
        <f t="shared" si="1117"/>
        <v/>
      </c>
      <c r="AM1058" s="31" t="str">
        <f t="shared" si="1117"/>
        <v/>
      </c>
      <c r="AN1058" s="32" t="e">
        <f t="shared" si="1112"/>
        <v>#VALUE!</v>
      </c>
      <c r="AO1058" s="32" t="str">
        <f t="shared" si="1118"/>
        <v/>
      </c>
      <c r="AP1058" s="32" t="str">
        <f t="shared" si="1118"/>
        <v/>
      </c>
      <c r="AQ1058" s="32" t="str">
        <f t="shared" si="1118"/>
        <v/>
      </c>
      <c r="AR1058" s="32" t="str">
        <f t="shared" si="1118"/>
        <v/>
      </c>
      <c r="AS1058" s="32" t="str">
        <f t="shared" si="1118"/>
        <v/>
      </c>
      <c r="AT1058" s="32" t="str">
        <f t="shared" si="1113"/>
        <v/>
      </c>
      <c r="AU1058" s="32" t="str">
        <f t="shared" si="1113"/>
        <v/>
      </c>
      <c r="AV1058" s="32" t="e">
        <f t="shared" si="1113"/>
        <v>#REF!</v>
      </c>
      <c r="AW1058" s="32" t="str">
        <f t="shared" si="1113"/>
        <v/>
      </c>
      <c r="AX1058" s="32" t="str">
        <f t="shared" si="1113"/>
        <v/>
      </c>
      <c r="AZ1058" s="17" t="str">
        <f t="shared" si="1119"/>
        <v/>
      </c>
      <c r="BA1058" s="17" t="str">
        <f t="shared" si="1119"/>
        <v/>
      </c>
      <c r="BB1058" s="17" t="str">
        <f t="shared" si="1119"/>
        <v/>
      </c>
      <c r="BC1058" s="17" t="str">
        <f t="shared" si="1119"/>
        <v/>
      </c>
      <c r="BD1058" s="17" t="str">
        <f t="shared" si="1119"/>
        <v/>
      </c>
      <c r="BE1058" s="17" t="str">
        <f t="shared" si="1114"/>
        <v/>
      </c>
      <c r="BF1058" s="17" t="str">
        <f t="shared" si="1114"/>
        <v/>
      </c>
      <c r="BG1058" s="17" t="e">
        <f t="shared" si="1114"/>
        <v>#REF!</v>
      </c>
      <c r="BH1058" s="17" t="str">
        <f t="shared" si="1114"/>
        <v/>
      </c>
      <c r="BI1058" s="17" t="str">
        <f t="shared" si="1114"/>
        <v/>
      </c>
    </row>
    <row r="1059" spans="1:61" s="13" customFormat="1" ht="23.25" customHeight="1" x14ac:dyDescent="0.2">
      <c r="A1059" s="1">
        <f ca="1">IF(COUNTIF($D1059:$L1059," ")=10,"",IF(VLOOKUP(MAX($A$1:A1058),$A$1:C1058,3,FALSE)=0,"",MAX($A$1:A1058)+1))</f>
        <v>1037</v>
      </c>
      <c r="B1059" s="13" t="str">
        <f>$B1054</f>
        <v/>
      </c>
      <c r="C1059" s="2" t="str">
        <f>IF($B1059="","",$R$6)</f>
        <v/>
      </c>
      <c r="D1059" s="23" t="str">
        <f t="shared" ref="D1059:K1059" si="1123">IF($B1059&gt;"",IF(ISERROR(SEARCH($B1059,S$6))," ",MID(S$6,FIND("%курс ",S$6,FIND($B1059,S$6))+6,3)&amp;"
("&amp;MID(S$6,FIND("ауд.",S$6,FIND($B1059,S$6))+4,FIND("№",S$6,FIND("ауд.",S$6,FIND($B1059,S$6)))-(FIND("ауд.",S$6,FIND($B1059,S$6))+4))&amp;")"),"")</f>
        <v/>
      </c>
      <c r="E1059" s="23" t="str">
        <f t="shared" si="1123"/>
        <v/>
      </c>
      <c r="F1059" s="23" t="str">
        <f t="shared" si="1123"/>
        <v/>
      </c>
      <c r="G1059" s="23" t="str">
        <f t="shared" si="1123"/>
        <v/>
      </c>
      <c r="H1059" s="23" t="str">
        <f t="shared" si="1123"/>
        <v/>
      </c>
      <c r="I1059" s="23" t="str">
        <f t="shared" si="1123"/>
        <v/>
      </c>
      <c r="J1059" s="23" t="str">
        <f t="shared" si="1123"/>
        <v/>
      </c>
      <c r="K1059" s="23" t="str">
        <f t="shared" si="1123"/>
        <v/>
      </c>
      <c r="L1059" s="23"/>
      <c r="O1059" s="16"/>
      <c r="P1059" s="16"/>
      <c r="R1059" s="30"/>
      <c r="S1059" s="30"/>
      <c r="T1059" s="30"/>
      <c r="U1059" s="30"/>
      <c r="V1059" s="30"/>
      <c r="W1059" s="30"/>
      <c r="X1059" s="30"/>
      <c r="Y1059" s="30"/>
      <c r="Z1059" s="30"/>
      <c r="AA1059" s="30"/>
      <c r="AB1059" s="30"/>
      <c r="AD1059" s="31" t="str">
        <f t="shared" si="1116"/>
        <v/>
      </c>
      <c r="AE1059" s="31" t="str">
        <f t="shared" si="1116"/>
        <v/>
      </c>
      <c r="AF1059" s="31" t="str">
        <f t="shared" si="1116"/>
        <v/>
      </c>
      <c r="AG1059" s="31" t="str">
        <f t="shared" si="1116"/>
        <v/>
      </c>
      <c r="AH1059" s="31" t="str">
        <f t="shared" si="1116"/>
        <v/>
      </c>
      <c r="AI1059" s="31" t="str">
        <f t="shared" si="1116"/>
        <v/>
      </c>
      <c r="AJ1059" s="31" t="str">
        <f t="shared" si="1116"/>
        <v/>
      </c>
      <c r="AK1059" s="31" t="e">
        <f>IF(#REF!=" ","",IF(#REF!="","",CONCATENATE($C1059," ",#REF!," ",MID(#REF!,6,3))))</f>
        <v>#REF!</v>
      </c>
      <c r="AL1059" s="31" t="str">
        <f t="shared" si="1117"/>
        <v/>
      </c>
      <c r="AM1059" s="31" t="str">
        <f t="shared" si="1117"/>
        <v/>
      </c>
      <c r="AN1059" s="32" t="e">
        <f t="shared" si="1112"/>
        <v>#VALUE!</v>
      </c>
      <c r="AO1059" s="32" t="str">
        <f t="shared" si="1118"/>
        <v/>
      </c>
      <c r="AP1059" s="32" t="str">
        <f t="shared" si="1118"/>
        <v/>
      </c>
      <c r="AQ1059" s="32" t="str">
        <f t="shared" si="1118"/>
        <v/>
      </c>
      <c r="AR1059" s="32" t="str">
        <f t="shared" si="1118"/>
        <v/>
      </c>
      <c r="AS1059" s="32" t="str">
        <f t="shared" si="1118"/>
        <v/>
      </c>
      <c r="AT1059" s="32" t="str">
        <f t="shared" si="1113"/>
        <v/>
      </c>
      <c r="AU1059" s="32" t="str">
        <f t="shared" si="1113"/>
        <v/>
      </c>
      <c r="AV1059" s="32" t="e">
        <f t="shared" si="1113"/>
        <v>#REF!</v>
      </c>
      <c r="AW1059" s="32" t="str">
        <f t="shared" si="1113"/>
        <v/>
      </c>
      <c r="AX1059" s="32" t="str">
        <f t="shared" si="1113"/>
        <v/>
      </c>
      <c r="AZ1059" s="17" t="str">
        <f t="shared" si="1119"/>
        <v/>
      </c>
      <c r="BA1059" s="17" t="str">
        <f t="shared" si="1119"/>
        <v/>
      </c>
      <c r="BB1059" s="17" t="str">
        <f t="shared" si="1119"/>
        <v/>
      </c>
      <c r="BC1059" s="17" t="str">
        <f t="shared" si="1119"/>
        <v/>
      </c>
      <c r="BD1059" s="17" t="str">
        <f t="shared" si="1119"/>
        <v/>
      </c>
      <c r="BE1059" s="17" t="str">
        <f t="shared" si="1114"/>
        <v/>
      </c>
      <c r="BF1059" s="17" t="str">
        <f t="shared" si="1114"/>
        <v/>
      </c>
      <c r="BG1059" s="17" t="e">
        <f t="shared" si="1114"/>
        <v>#REF!</v>
      </c>
      <c r="BH1059" s="17" t="str">
        <f t="shared" si="1114"/>
        <v/>
      </c>
      <c r="BI1059" s="17" t="str">
        <f t="shared" si="1114"/>
        <v/>
      </c>
    </row>
    <row r="1060" spans="1:61" s="13" customFormat="1" ht="23.25" customHeight="1" x14ac:dyDescent="0.2">
      <c r="A1060" s="1">
        <f ca="1">IF(COUNTIF($D1060:$L1060," ")=10,"",IF(VLOOKUP(MAX($A$1:A1059),$A$1:C1059,3,FALSE)=0,"",MAX($A$1:A1059)+1))</f>
        <v>1038</v>
      </c>
      <c r="B1060" s="13" t="str">
        <f>$B1054</f>
        <v/>
      </c>
      <c r="C1060" s="2" t="str">
        <f>IF($B1060="","",$R$7)</f>
        <v/>
      </c>
      <c r="D1060" s="23" t="str">
        <f t="shared" ref="D1060:K1060" si="1124">IF($B1060&gt;"",IF(ISERROR(SEARCH($B1060,S$7))," ",MID(S$7,FIND("%курс ",S$7,FIND($B1060,S$7))+6,3)&amp;"
("&amp;MID(S$7,FIND("ауд.",S$7,FIND($B1060,S$7))+4,FIND("№",S$7,FIND("ауд.",S$7,FIND($B1060,S$7)))-(FIND("ауд.",S$7,FIND($B1060,S$7))+4))&amp;")"),"")</f>
        <v/>
      </c>
      <c r="E1060" s="23" t="str">
        <f t="shared" si="1124"/>
        <v/>
      </c>
      <c r="F1060" s="23" t="str">
        <f t="shared" si="1124"/>
        <v/>
      </c>
      <c r="G1060" s="23" t="str">
        <f t="shared" si="1124"/>
        <v/>
      </c>
      <c r="H1060" s="23" t="str">
        <f t="shared" si="1124"/>
        <v/>
      </c>
      <c r="I1060" s="23" t="str">
        <f t="shared" si="1124"/>
        <v/>
      </c>
      <c r="J1060" s="23" t="str">
        <f t="shared" si="1124"/>
        <v/>
      </c>
      <c r="K1060" s="23" t="str">
        <f t="shared" si="1124"/>
        <v/>
      </c>
      <c r="L1060" s="23"/>
      <c r="O1060" s="16"/>
      <c r="P1060" s="16"/>
      <c r="R1060" s="30"/>
      <c r="S1060" s="30"/>
      <c r="T1060" s="30"/>
      <c r="U1060" s="30"/>
      <c r="V1060" s="30"/>
      <c r="W1060" s="30"/>
      <c r="X1060" s="30"/>
      <c r="Y1060" s="30"/>
      <c r="Z1060" s="30"/>
      <c r="AA1060" s="30"/>
      <c r="AB1060" s="30"/>
      <c r="AD1060" s="31" t="str">
        <f t="shared" si="1116"/>
        <v/>
      </c>
      <c r="AE1060" s="31" t="str">
        <f t="shared" si="1116"/>
        <v/>
      </c>
      <c r="AF1060" s="31" t="str">
        <f t="shared" si="1116"/>
        <v/>
      </c>
      <c r="AG1060" s="31" t="str">
        <f t="shared" si="1116"/>
        <v/>
      </c>
      <c r="AH1060" s="31" t="str">
        <f t="shared" si="1116"/>
        <v/>
      </c>
      <c r="AI1060" s="31" t="str">
        <f t="shared" si="1116"/>
        <v/>
      </c>
      <c r="AJ1060" s="31" t="str">
        <f t="shared" si="1116"/>
        <v/>
      </c>
      <c r="AK1060" s="31" t="e">
        <f>IF(#REF!=" ","",IF(#REF!="","",CONCATENATE($C1060," ",#REF!," ",MID(#REF!,6,3))))</f>
        <v>#REF!</v>
      </c>
      <c r="AL1060" s="31" t="str">
        <f t="shared" si="1117"/>
        <v/>
      </c>
      <c r="AM1060" s="31" t="str">
        <f t="shared" si="1117"/>
        <v/>
      </c>
      <c r="AN1060" s="32" t="e">
        <f t="shared" si="1112"/>
        <v>#VALUE!</v>
      </c>
      <c r="AO1060" s="32" t="str">
        <f t="shared" si="1118"/>
        <v/>
      </c>
      <c r="AP1060" s="32" t="str">
        <f t="shared" si="1118"/>
        <v/>
      </c>
      <c r="AQ1060" s="32" t="str">
        <f t="shared" si="1118"/>
        <v/>
      </c>
      <c r="AR1060" s="32" t="str">
        <f t="shared" si="1118"/>
        <v/>
      </c>
      <c r="AS1060" s="32" t="str">
        <f t="shared" si="1118"/>
        <v/>
      </c>
      <c r="AT1060" s="32" t="str">
        <f t="shared" si="1113"/>
        <v/>
      </c>
      <c r="AU1060" s="32" t="str">
        <f t="shared" si="1113"/>
        <v/>
      </c>
      <c r="AV1060" s="32" t="e">
        <f t="shared" si="1113"/>
        <v>#REF!</v>
      </c>
      <c r="AW1060" s="32" t="str">
        <f t="shared" si="1113"/>
        <v/>
      </c>
      <c r="AX1060" s="32" t="str">
        <f t="shared" si="1113"/>
        <v/>
      </c>
      <c r="AZ1060" s="17" t="str">
        <f t="shared" si="1119"/>
        <v/>
      </c>
      <c r="BA1060" s="17" t="str">
        <f t="shared" si="1119"/>
        <v/>
      </c>
      <c r="BB1060" s="17" t="str">
        <f t="shared" si="1119"/>
        <v/>
      </c>
      <c r="BC1060" s="17" t="str">
        <f t="shared" si="1119"/>
        <v/>
      </c>
      <c r="BD1060" s="17" t="str">
        <f t="shared" si="1119"/>
        <v/>
      </c>
      <c r="BE1060" s="17" t="str">
        <f t="shared" si="1114"/>
        <v/>
      </c>
      <c r="BF1060" s="17" t="str">
        <f t="shared" si="1114"/>
        <v/>
      </c>
      <c r="BG1060" s="17" t="e">
        <f t="shared" si="1114"/>
        <v>#REF!</v>
      </c>
      <c r="BH1060" s="17" t="str">
        <f t="shared" si="1114"/>
        <v/>
      </c>
      <c r="BI1060" s="17" t="str">
        <f t="shared" si="1114"/>
        <v/>
      </c>
    </row>
    <row r="1061" spans="1:61" s="13" customFormat="1" ht="23.25" customHeight="1" x14ac:dyDescent="0.2">
      <c r="A1061" s="1">
        <f ca="1">IF(COUNTIF($D1061:$L1061," ")=10,"",IF(VLOOKUP(MAX($A$1:A1060),$A$1:C1060,3,FALSE)=0,"",MAX($A$1:A1060)+1))</f>
        <v>1039</v>
      </c>
      <c r="B1061" s="13" t="str">
        <f>$B1054</f>
        <v/>
      </c>
      <c r="C1061" s="2" t="str">
        <f>IF($B1061="","",$R$8)</f>
        <v/>
      </c>
      <c r="D1061" s="23" t="str">
        <f t="shared" ref="D1061:K1061" si="1125">IF($B1061&gt;"",IF(ISERROR(SEARCH($B1061,S$8))," ",MID(S$8,FIND("%курс ",S$8,FIND($B1061,S$8))+6,3)&amp;"
("&amp;MID(S$8,FIND("ауд.",S$8,FIND($B1061,S$8))+4,FIND("№",S$8,FIND("ауд.",S$8,FIND($B1061,S$8)))-(FIND("ауд.",S$8,FIND($B1061,S$8))+4))&amp;")"),"")</f>
        <v/>
      </c>
      <c r="E1061" s="23" t="str">
        <f t="shared" si="1125"/>
        <v/>
      </c>
      <c r="F1061" s="23" t="str">
        <f t="shared" si="1125"/>
        <v/>
      </c>
      <c r="G1061" s="23" t="str">
        <f t="shared" si="1125"/>
        <v/>
      </c>
      <c r="H1061" s="23" t="str">
        <f t="shared" si="1125"/>
        <v/>
      </c>
      <c r="I1061" s="23" t="str">
        <f t="shared" si="1125"/>
        <v/>
      </c>
      <c r="J1061" s="23" t="str">
        <f t="shared" si="1125"/>
        <v/>
      </c>
      <c r="K1061" s="23" t="str">
        <f t="shared" si="1125"/>
        <v/>
      </c>
      <c r="L1061" s="23"/>
      <c r="O1061" s="16"/>
      <c r="P1061" s="16"/>
      <c r="R1061" s="30"/>
      <c r="S1061" s="30"/>
      <c r="T1061" s="30"/>
      <c r="U1061" s="30"/>
      <c r="V1061" s="30"/>
      <c r="W1061" s="30"/>
      <c r="X1061" s="30"/>
      <c r="Y1061" s="30"/>
      <c r="Z1061" s="30"/>
      <c r="AA1061" s="30"/>
      <c r="AB1061" s="30"/>
      <c r="AD1061" s="31" t="str">
        <f t="shared" si="1116"/>
        <v/>
      </c>
      <c r="AE1061" s="31" t="str">
        <f t="shared" si="1116"/>
        <v/>
      </c>
      <c r="AF1061" s="31" t="str">
        <f t="shared" si="1116"/>
        <v/>
      </c>
      <c r="AG1061" s="31" t="str">
        <f t="shared" si="1116"/>
        <v/>
      </c>
      <c r="AH1061" s="31" t="str">
        <f t="shared" si="1116"/>
        <v/>
      </c>
      <c r="AI1061" s="31" t="str">
        <f t="shared" si="1116"/>
        <v/>
      </c>
      <c r="AJ1061" s="31" t="str">
        <f t="shared" si="1116"/>
        <v/>
      </c>
      <c r="AK1061" s="31" t="e">
        <f>IF(#REF!=" ","",IF(#REF!="","",CONCATENATE($C1061," ",#REF!," ",MID(#REF!,6,3))))</f>
        <v>#REF!</v>
      </c>
      <c r="AL1061" s="31" t="str">
        <f t="shared" si="1117"/>
        <v/>
      </c>
      <c r="AM1061" s="31" t="str">
        <f t="shared" si="1117"/>
        <v/>
      </c>
      <c r="AN1061" s="32" t="e">
        <f t="shared" si="1112"/>
        <v>#VALUE!</v>
      </c>
      <c r="AO1061" s="32" t="str">
        <f t="shared" si="1118"/>
        <v/>
      </c>
      <c r="AP1061" s="32" t="str">
        <f t="shared" si="1118"/>
        <v/>
      </c>
      <c r="AQ1061" s="32" t="str">
        <f t="shared" si="1118"/>
        <v/>
      </c>
      <c r="AR1061" s="32" t="str">
        <f t="shared" si="1118"/>
        <v/>
      </c>
      <c r="AS1061" s="32" t="str">
        <f t="shared" si="1118"/>
        <v/>
      </c>
      <c r="AT1061" s="32" t="str">
        <f t="shared" si="1113"/>
        <v/>
      </c>
      <c r="AU1061" s="32" t="str">
        <f t="shared" si="1113"/>
        <v/>
      </c>
      <c r="AV1061" s="32" t="e">
        <f t="shared" si="1113"/>
        <v>#REF!</v>
      </c>
      <c r="AW1061" s="32" t="str">
        <f t="shared" si="1113"/>
        <v/>
      </c>
      <c r="AX1061" s="32" t="str">
        <f t="shared" si="1113"/>
        <v/>
      </c>
      <c r="AZ1061" s="17" t="str">
        <f t="shared" si="1119"/>
        <v/>
      </c>
      <c r="BA1061" s="17" t="str">
        <f t="shared" si="1119"/>
        <v/>
      </c>
      <c r="BB1061" s="17" t="str">
        <f t="shared" si="1119"/>
        <v/>
      </c>
      <c r="BC1061" s="17" t="str">
        <f t="shared" si="1119"/>
        <v/>
      </c>
      <c r="BD1061" s="17" t="str">
        <f t="shared" si="1119"/>
        <v/>
      </c>
      <c r="BE1061" s="17" t="str">
        <f t="shared" si="1114"/>
        <v/>
      </c>
      <c r="BF1061" s="17" t="str">
        <f t="shared" si="1114"/>
        <v/>
      </c>
      <c r="BG1061" s="17" t="e">
        <f t="shared" si="1114"/>
        <v>#REF!</v>
      </c>
      <c r="BH1061" s="17" t="str">
        <f t="shared" si="1114"/>
        <v/>
      </c>
      <c r="BI1061" s="17" t="str">
        <f t="shared" si="1114"/>
        <v/>
      </c>
    </row>
    <row r="1062" spans="1:61" s="13" customFormat="1" ht="23.25" customHeight="1" x14ac:dyDescent="0.2">
      <c r="C1062" s="2" t="str">
        <f>IF($B1062="","",$R$2)</f>
        <v/>
      </c>
      <c r="D1062" s="14" t="str">
        <f t="shared" ref="D1062:K1062" si="1126">IF($B1062&gt;"",IF(ISERROR(SEARCH($B1062,S$2))," ",MID(S$2,FIND("%курс ",S$2,FIND($B1062,S$2))+6,3)&amp;"
("&amp;MID(S$2,FIND("ауд.",S$2,FIND($B1062,S$2))+4,FIND("№",S$2,FIND("ауд.",S$2,FIND($B1062,S$2)))-(FIND("ауд.",S$2,FIND($B1062,S$2))+4))&amp;")"),"")</f>
        <v/>
      </c>
      <c r="E1062" s="14" t="str">
        <f t="shared" si="1126"/>
        <v/>
      </c>
      <c r="F1062" s="14" t="str">
        <f t="shared" si="1126"/>
        <v/>
      </c>
      <c r="G1062" s="14" t="str">
        <f t="shared" si="1126"/>
        <v/>
      </c>
      <c r="H1062" s="14" t="str">
        <f t="shared" si="1126"/>
        <v/>
      </c>
      <c r="I1062" s="14" t="str">
        <f t="shared" si="1126"/>
        <v/>
      </c>
      <c r="J1062" s="14" t="str">
        <f t="shared" si="1126"/>
        <v/>
      </c>
      <c r="K1062" s="14" t="str">
        <f t="shared" si="1126"/>
        <v/>
      </c>
      <c r="L1062" s="14"/>
      <c r="O1062" s="16"/>
      <c r="P1062" s="16"/>
      <c r="R1062" s="30"/>
      <c r="S1062" s="30"/>
      <c r="T1062" s="30"/>
      <c r="U1062" s="30"/>
      <c r="V1062" s="30"/>
      <c r="W1062" s="30"/>
      <c r="X1062" s="30"/>
      <c r="Y1062" s="30"/>
      <c r="Z1062" s="30"/>
      <c r="AA1062" s="30"/>
      <c r="AB1062" s="30"/>
      <c r="AD1062" s="37"/>
      <c r="AE1062" s="37"/>
      <c r="AF1062" s="37"/>
      <c r="AG1062" s="37"/>
      <c r="AH1062" s="37"/>
      <c r="AI1062" s="37"/>
      <c r="AJ1062" s="37"/>
      <c r="AK1062" s="37"/>
      <c r="AL1062" s="37"/>
      <c r="AM1062" s="37"/>
      <c r="AN1062" s="37"/>
      <c r="AO1062" s="32" t="str">
        <f t="shared" si="1118"/>
        <v/>
      </c>
      <c r="AP1062" s="32" t="str">
        <f t="shared" si="1118"/>
        <v/>
      </c>
      <c r="AQ1062" s="32" t="str">
        <f t="shared" si="1118"/>
        <v/>
      </c>
      <c r="AR1062" s="32" t="str">
        <f t="shared" si="1118"/>
        <v/>
      </c>
      <c r="AS1062" s="32" t="str">
        <f t="shared" si="1118"/>
        <v/>
      </c>
      <c r="AT1062" s="32" t="str">
        <f t="shared" si="1113"/>
        <v/>
      </c>
      <c r="AU1062" s="32" t="str">
        <f t="shared" si="1113"/>
        <v/>
      </c>
      <c r="AV1062" s="32" t="str">
        <f t="shared" si="1113"/>
        <v/>
      </c>
      <c r="AW1062" s="32" t="str">
        <f t="shared" si="1113"/>
        <v/>
      </c>
      <c r="AX1062" s="32" t="str">
        <f t="shared" si="1113"/>
        <v/>
      </c>
      <c r="AZ1062" s="17" t="str">
        <f t="shared" si="1119"/>
        <v/>
      </c>
      <c r="BA1062" s="17" t="str">
        <f t="shared" si="1119"/>
        <v/>
      </c>
      <c r="BB1062" s="17" t="str">
        <f t="shared" si="1119"/>
        <v/>
      </c>
      <c r="BC1062" s="17" t="str">
        <f t="shared" si="1119"/>
        <v/>
      </c>
      <c r="BD1062" s="17" t="str">
        <f t="shared" si="1119"/>
        <v/>
      </c>
      <c r="BE1062" s="17" t="str">
        <f t="shared" si="1114"/>
        <v/>
      </c>
      <c r="BF1062" s="17" t="str">
        <f t="shared" si="1114"/>
        <v/>
      </c>
      <c r="BG1062" s="17" t="str">
        <f t="shared" si="1114"/>
        <v/>
      </c>
      <c r="BH1062" s="17" t="str">
        <f t="shared" si="1114"/>
        <v/>
      </c>
      <c r="BI1062" s="17" t="str">
        <f t="shared" si="1114"/>
        <v/>
      </c>
    </row>
    <row r="1063" spans="1:61" s="13" customFormat="1" ht="23.25" customHeight="1" x14ac:dyDescent="0.2">
      <c r="A1063" s="1">
        <f ca="1">IF(COUNTIF($D1064:$L1070," ")=70,"",MAX($A$1:A1062)+1)</f>
        <v>1040</v>
      </c>
      <c r="B1063" s="2" t="str">
        <f>IF($C1063="","",$C1063)</f>
        <v/>
      </c>
      <c r="C1063" s="3" t="str">
        <f>IF(ISERROR(VLOOKUP((ROW()-1)/9+1,'[1]Преподавательский состав'!$A$2:$B$181,2,FALSE)),"",VLOOKUP((ROW()-1)/9+1,'[1]Преподавательский состав'!$A$2:$B$181,2,FALSE))</f>
        <v/>
      </c>
      <c r="D1063" s="3" t="str">
        <f>IF($C1063="","",T(" 8.00"))</f>
        <v/>
      </c>
      <c r="E1063" s="3" t="str">
        <f>IF($C1063="","",T(" 9.40"))</f>
        <v/>
      </c>
      <c r="F1063" s="3" t="str">
        <f>IF($C1063="","",T("11.20"))</f>
        <v/>
      </c>
      <c r="G1063" s="3" t="str">
        <f>IF($C1063="","",T("13.00"))</f>
        <v/>
      </c>
      <c r="H1063" s="3" t="str">
        <f>IF($C1063="","",T("13.30"))</f>
        <v/>
      </c>
      <c r="I1063" s="3" t="str">
        <f>IF($C1063="","",T("15.10"))</f>
        <v/>
      </c>
      <c r="J1063" s="3" t="str">
        <f>IF($C1063="","",T("16.50"))</f>
        <v/>
      </c>
      <c r="K1063" s="3" t="str">
        <f>IF($C1063="","",T("16.50"))</f>
        <v/>
      </c>
      <c r="L1063" s="3"/>
      <c r="O1063" s="16"/>
      <c r="P1063" s="16"/>
      <c r="R1063" s="30"/>
      <c r="S1063" s="30"/>
      <c r="T1063" s="30"/>
      <c r="U1063" s="30"/>
      <c r="V1063" s="30"/>
      <c r="W1063" s="30"/>
      <c r="X1063" s="30"/>
      <c r="Y1063" s="30"/>
      <c r="Z1063" s="30"/>
      <c r="AA1063" s="30"/>
      <c r="AB1063" s="30"/>
      <c r="AD1063" s="32"/>
      <c r="AE1063" s="32"/>
      <c r="AF1063" s="32"/>
      <c r="AG1063" s="32"/>
      <c r="AH1063" s="32"/>
      <c r="AI1063" s="32"/>
      <c r="AJ1063" s="32"/>
      <c r="AK1063" s="32"/>
      <c r="AL1063" s="32"/>
      <c r="AM1063" s="32"/>
      <c r="AN1063" s="32" t="str">
        <f t="shared" ref="AN1063:AN1070" si="1127">IF(COUNTBLANK(AD1063:AM1063)=10,"",MID($B1063,1,FIND(" ",$B1063)-1))</f>
        <v/>
      </c>
      <c r="AO1063" s="32" t="str">
        <f t="shared" si="1118"/>
        <v/>
      </c>
      <c r="AP1063" s="32" t="str">
        <f t="shared" si="1118"/>
        <v/>
      </c>
      <c r="AQ1063" s="32" t="str">
        <f t="shared" si="1118"/>
        <v/>
      </c>
      <c r="AR1063" s="32" t="str">
        <f t="shared" si="1118"/>
        <v/>
      </c>
      <c r="AS1063" s="32" t="str">
        <f t="shared" si="1118"/>
        <v/>
      </c>
      <c r="AT1063" s="32" t="str">
        <f t="shared" si="1113"/>
        <v/>
      </c>
      <c r="AU1063" s="32" t="str">
        <f t="shared" si="1113"/>
        <v/>
      </c>
      <c r="AV1063" s="32" t="str">
        <f t="shared" si="1113"/>
        <v/>
      </c>
      <c r="AW1063" s="32" t="str">
        <f t="shared" si="1113"/>
        <v/>
      </c>
      <c r="AX1063" s="32" t="str">
        <f t="shared" si="1113"/>
        <v/>
      </c>
      <c r="AZ1063" s="17" t="str">
        <f t="shared" si="1119"/>
        <v/>
      </c>
      <c r="BA1063" s="17" t="str">
        <f t="shared" si="1119"/>
        <v/>
      </c>
      <c r="BB1063" s="17" t="str">
        <f t="shared" si="1119"/>
        <v/>
      </c>
      <c r="BC1063" s="17" t="str">
        <f t="shared" si="1119"/>
        <v/>
      </c>
      <c r="BD1063" s="17" t="str">
        <f t="shared" si="1119"/>
        <v/>
      </c>
      <c r="BE1063" s="17" t="str">
        <f t="shared" si="1114"/>
        <v/>
      </c>
      <c r="BF1063" s="17" t="str">
        <f t="shared" si="1114"/>
        <v/>
      </c>
      <c r="BG1063" s="17" t="str">
        <f t="shared" si="1114"/>
        <v/>
      </c>
      <c r="BH1063" s="17" t="str">
        <f t="shared" si="1114"/>
        <v/>
      </c>
      <c r="BI1063" s="17" t="str">
        <f t="shared" si="1114"/>
        <v/>
      </c>
    </row>
    <row r="1064" spans="1:61" s="13" customFormat="1" ht="23.25" customHeight="1" x14ac:dyDescent="0.2">
      <c r="A1064" s="1">
        <f ca="1">IF(COUNTIF($D1064:$L1064," ")=10,"",IF(VLOOKUP(MAX($A$1:A1063),$A$1:C1063,3,FALSE)=0,"",MAX($A$1:A1063)+1))</f>
        <v>1041</v>
      </c>
      <c r="B1064" s="13" t="str">
        <f>$B1063</f>
        <v/>
      </c>
      <c r="C1064" s="2" t="str">
        <f>IF($B1064="","",$R$2)</f>
        <v/>
      </c>
      <c r="D1064" s="14" t="str">
        <f t="shared" ref="D1064:K1064" si="1128">IF($B1064&gt;"",IF(ISERROR(SEARCH($B1064,S$2))," ",MID(S$2,FIND("%курс ",S$2,FIND($B1064,S$2))+6,3)&amp;"
("&amp;MID(S$2,FIND("ауд.",S$2,FIND($B1064,S$2))+4,FIND("№",S$2,FIND("ауд.",S$2,FIND($B1064,S$2)))-(FIND("ауд.",S$2,FIND($B1064,S$2))+4))&amp;")"),"")</f>
        <v/>
      </c>
      <c r="E1064" s="14" t="str">
        <f t="shared" si="1128"/>
        <v/>
      </c>
      <c r="F1064" s="14" t="str">
        <f t="shared" si="1128"/>
        <v/>
      </c>
      <c r="G1064" s="14" t="str">
        <f t="shared" si="1128"/>
        <v/>
      </c>
      <c r="H1064" s="14" t="str">
        <f t="shared" si="1128"/>
        <v/>
      </c>
      <c r="I1064" s="14" t="str">
        <f t="shared" si="1128"/>
        <v/>
      </c>
      <c r="J1064" s="14" t="str">
        <f t="shared" si="1128"/>
        <v/>
      </c>
      <c r="K1064" s="14" t="str">
        <f t="shared" si="1128"/>
        <v/>
      </c>
      <c r="L1064" s="14"/>
      <c r="O1064" s="16"/>
      <c r="P1064" s="16"/>
      <c r="R1064" s="30"/>
      <c r="S1064" s="30"/>
      <c r="T1064" s="30"/>
      <c r="U1064" s="30"/>
      <c r="V1064" s="30"/>
      <c r="W1064" s="30"/>
      <c r="X1064" s="30"/>
      <c r="Y1064" s="30"/>
      <c r="Z1064" s="30"/>
      <c r="AA1064" s="30"/>
      <c r="AB1064" s="30"/>
      <c r="AD1064" s="31" t="str">
        <f t="shared" ref="AD1064:AJ1070" si="1129">IF(D1064=" ","",IF(D1064="","",CONCATENATE($C1064," ",D$1," ",MID(D1064,6,3))))</f>
        <v/>
      </c>
      <c r="AE1064" s="31" t="str">
        <f t="shared" si="1129"/>
        <v/>
      </c>
      <c r="AF1064" s="31" t="str">
        <f t="shared" si="1129"/>
        <v/>
      </c>
      <c r="AG1064" s="31" t="str">
        <f t="shared" si="1129"/>
        <v/>
      </c>
      <c r="AH1064" s="31" t="str">
        <f t="shared" si="1129"/>
        <v/>
      </c>
      <c r="AI1064" s="31" t="str">
        <f t="shared" si="1129"/>
        <v/>
      </c>
      <c r="AJ1064" s="31" t="str">
        <f t="shared" si="1129"/>
        <v/>
      </c>
      <c r="AK1064" s="31" t="e">
        <f>IF(#REF!=" ","",IF(#REF!="","",CONCATENATE($C1064," ",#REF!," ",MID(#REF!,6,3))))</f>
        <v>#REF!</v>
      </c>
      <c r="AL1064" s="31" t="str">
        <f t="shared" ref="AL1064:AM1070" si="1130">IF(K1064=" ","",IF(K1064="","",CONCATENATE($C1064," ",K$1," ",MID(K1064,6,3))))</f>
        <v/>
      </c>
      <c r="AM1064" s="31" t="str">
        <f t="shared" si="1130"/>
        <v/>
      </c>
      <c r="AN1064" s="32" t="e">
        <f t="shared" si="1127"/>
        <v>#VALUE!</v>
      </c>
      <c r="AO1064" s="32" t="str">
        <f t="shared" si="1118"/>
        <v/>
      </c>
      <c r="AP1064" s="32" t="str">
        <f t="shared" si="1118"/>
        <v/>
      </c>
      <c r="AQ1064" s="32" t="str">
        <f t="shared" si="1118"/>
        <v/>
      </c>
      <c r="AR1064" s="32" t="str">
        <f t="shared" si="1118"/>
        <v/>
      </c>
      <c r="AS1064" s="32" t="str">
        <f t="shared" si="1118"/>
        <v/>
      </c>
      <c r="AT1064" s="32" t="str">
        <f t="shared" si="1113"/>
        <v/>
      </c>
      <c r="AU1064" s="32" t="str">
        <f t="shared" si="1113"/>
        <v/>
      </c>
      <c r="AV1064" s="32" t="e">
        <f t="shared" si="1113"/>
        <v>#REF!</v>
      </c>
      <c r="AW1064" s="32" t="str">
        <f t="shared" si="1113"/>
        <v/>
      </c>
      <c r="AX1064" s="32" t="str">
        <f t="shared" si="1113"/>
        <v/>
      </c>
      <c r="AZ1064" s="17" t="str">
        <f t="shared" si="1119"/>
        <v/>
      </c>
      <c r="BA1064" s="17" t="str">
        <f t="shared" si="1119"/>
        <v/>
      </c>
      <c r="BB1064" s="17" t="str">
        <f t="shared" si="1119"/>
        <v/>
      </c>
      <c r="BC1064" s="17" t="str">
        <f t="shared" si="1119"/>
        <v/>
      </c>
      <c r="BD1064" s="17" t="str">
        <f t="shared" si="1119"/>
        <v/>
      </c>
      <c r="BE1064" s="17" t="str">
        <f t="shared" si="1114"/>
        <v/>
      </c>
      <c r="BF1064" s="17" t="str">
        <f t="shared" si="1114"/>
        <v/>
      </c>
      <c r="BG1064" s="17" t="e">
        <f t="shared" si="1114"/>
        <v>#REF!</v>
      </c>
      <c r="BH1064" s="17" t="str">
        <f t="shared" si="1114"/>
        <v/>
      </c>
      <c r="BI1064" s="17" t="str">
        <f t="shared" si="1114"/>
        <v/>
      </c>
    </row>
    <row r="1065" spans="1:61" s="13" customFormat="1" ht="23.25" customHeight="1" x14ac:dyDescent="0.2">
      <c r="A1065" s="1">
        <f ca="1">IF(COUNTIF($D1065:$L1065," ")=10,"",IF(VLOOKUP(MAX($A$1:A1064),$A$1:C1064,3,FALSE)=0,"",MAX($A$1:A1064)+1))</f>
        <v>1042</v>
      </c>
      <c r="B1065" s="13" t="str">
        <f>$B1063</f>
        <v/>
      </c>
      <c r="C1065" s="2" t="str">
        <f>IF($B1065="","",$R$3)</f>
        <v/>
      </c>
      <c r="D1065" s="14" t="str">
        <f t="shared" ref="D1065:K1065" si="1131">IF($B1065&gt;"",IF(ISERROR(SEARCH($B1065,S$3))," ",MID(S$3,FIND("%курс ",S$3,FIND($B1065,S$3))+6,3)&amp;"
("&amp;MID(S$3,FIND("ауд.",S$3,FIND($B1065,S$3))+4,FIND("№",S$3,FIND("ауд.",S$3,FIND($B1065,S$3)))-(FIND("ауд.",S$3,FIND($B1065,S$3))+4))&amp;")"),"")</f>
        <v/>
      </c>
      <c r="E1065" s="14" t="str">
        <f t="shared" si="1131"/>
        <v/>
      </c>
      <c r="F1065" s="14" t="str">
        <f t="shared" si="1131"/>
        <v/>
      </c>
      <c r="G1065" s="14" t="str">
        <f t="shared" si="1131"/>
        <v/>
      </c>
      <c r="H1065" s="14" t="str">
        <f t="shared" si="1131"/>
        <v/>
      </c>
      <c r="I1065" s="14" t="str">
        <f t="shared" si="1131"/>
        <v/>
      </c>
      <c r="J1065" s="14" t="str">
        <f t="shared" si="1131"/>
        <v/>
      </c>
      <c r="K1065" s="14" t="str">
        <f t="shared" si="1131"/>
        <v/>
      </c>
      <c r="L1065" s="14"/>
      <c r="O1065" s="16"/>
      <c r="P1065" s="16"/>
      <c r="R1065" s="30"/>
      <c r="S1065" s="30"/>
      <c r="T1065" s="30"/>
      <c r="U1065" s="30"/>
      <c r="V1065" s="30"/>
      <c r="W1065" s="30"/>
      <c r="X1065" s="30"/>
      <c r="Y1065" s="30"/>
      <c r="Z1065" s="30"/>
      <c r="AA1065" s="30"/>
      <c r="AB1065" s="30"/>
      <c r="AD1065" s="31" t="str">
        <f t="shared" si="1129"/>
        <v/>
      </c>
      <c r="AE1065" s="31" t="str">
        <f t="shared" si="1129"/>
        <v/>
      </c>
      <c r="AF1065" s="31" t="str">
        <f t="shared" si="1129"/>
        <v/>
      </c>
      <c r="AG1065" s="31" t="str">
        <f t="shared" si="1129"/>
        <v/>
      </c>
      <c r="AH1065" s="31" t="str">
        <f t="shared" si="1129"/>
        <v/>
      </c>
      <c r="AI1065" s="31" t="str">
        <f t="shared" si="1129"/>
        <v/>
      </c>
      <c r="AJ1065" s="31" t="str">
        <f t="shared" si="1129"/>
        <v/>
      </c>
      <c r="AK1065" s="31" t="e">
        <f>IF(#REF!=" ","",IF(#REF!="","",CONCATENATE($C1065," ",#REF!," ",MID(#REF!,6,3))))</f>
        <v>#REF!</v>
      </c>
      <c r="AL1065" s="31" t="str">
        <f t="shared" si="1130"/>
        <v/>
      </c>
      <c r="AM1065" s="31" t="str">
        <f t="shared" si="1130"/>
        <v/>
      </c>
      <c r="AN1065" s="32" t="e">
        <f t="shared" si="1127"/>
        <v>#VALUE!</v>
      </c>
      <c r="AO1065" s="32" t="str">
        <f t="shared" si="1118"/>
        <v/>
      </c>
      <c r="AP1065" s="32" t="str">
        <f t="shared" si="1118"/>
        <v/>
      </c>
      <c r="AQ1065" s="32" t="str">
        <f t="shared" si="1118"/>
        <v/>
      </c>
      <c r="AR1065" s="32" t="str">
        <f t="shared" si="1118"/>
        <v/>
      </c>
      <c r="AS1065" s="32" t="str">
        <f t="shared" si="1118"/>
        <v/>
      </c>
      <c r="AT1065" s="32" t="str">
        <f t="shared" si="1113"/>
        <v/>
      </c>
      <c r="AU1065" s="32" t="str">
        <f t="shared" si="1113"/>
        <v/>
      </c>
      <c r="AV1065" s="32" t="e">
        <f t="shared" si="1113"/>
        <v>#REF!</v>
      </c>
      <c r="AW1065" s="32" t="str">
        <f t="shared" si="1113"/>
        <v/>
      </c>
      <c r="AX1065" s="32" t="str">
        <f t="shared" si="1113"/>
        <v/>
      </c>
      <c r="AZ1065" s="17" t="str">
        <f t="shared" si="1119"/>
        <v/>
      </c>
      <c r="BA1065" s="17" t="str">
        <f t="shared" si="1119"/>
        <v/>
      </c>
      <c r="BB1065" s="17" t="str">
        <f t="shared" si="1119"/>
        <v/>
      </c>
      <c r="BC1065" s="17" t="str">
        <f t="shared" si="1119"/>
        <v/>
      </c>
      <c r="BD1065" s="17" t="str">
        <f t="shared" si="1119"/>
        <v/>
      </c>
      <c r="BE1065" s="17" t="str">
        <f t="shared" si="1114"/>
        <v/>
      </c>
      <c r="BF1065" s="17" t="str">
        <f t="shared" si="1114"/>
        <v/>
      </c>
      <c r="BG1065" s="17" t="e">
        <f t="shared" si="1114"/>
        <v>#REF!</v>
      </c>
      <c r="BH1065" s="17" t="str">
        <f t="shared" si="1114"/>
        <v/>
      </c>
      <c r="BI1065" s="17" t="str">
        <f t="shared" si="1114"/>
        <v/>
      </c>
    </row>
    <row r="1066" spans="1:61" s="13" customFormat="1" ht="23.25" customHeight="1" x14ac:dyDescent="0.2">
      <c r="A1066" s="1">
        <f ca="1">IF(COUNTIF($D1066:$L1066," ")=10,"",IF(VLOOKUP(MAX($A$1:A1065),$A$1:C1065,3,FALSE)=0,"",MAX($A$1:A1065)+1))</f>
        <v>1043</v>
      </c>
      <c r="B1066" s="13" t="str">
        <f>$B1063</f>
        <v/>
      </c>
      <c r="C1066" s="2" t="str">
        <f>IF($B1066="","",$R$4)</f>
        <v/>
      </c>
      <c r="D1066" s="14" t="str">
        <f t="shared" ref="D1066:K1066" si="1132">IF($B1066&gt;"",IF(ISERROR(SEARCH($B1066,S$4))," ",MID(S$4,FIND("%курс ",S$4,FIND($B1066,S$4))+6,3)&amp;"
("&amp;MID(S$4,FIND("ауд.",S$4,FIND($B1066,S$4))+4,FIND("№",S$4,FIND("ауд.",S$4,FIND($B1066,S$4)))-(FIND("ауд.",S$4,FIND($B1066,S$4))+4))&amp;")"),"")</f>
        <v/>
      </c>
      <c r="E1066" s="14" t="str">
        <f t="shared" si="1132"/>
        <v/>
      </c>
      <c r="F1066" s="14" t="str">
        <f t="shared" si="1132"/>
        <v/>
      </c>
      <c r="G1066" s="14" t="str">
        <f t="shared" si="1132"/>
        <v/>
      </c>
      <c r="H1066" s="14" t="str">
        <f t="shared" si="1132"/>
        <v/>
      </c>
      <c r="I1066" s="14" t="str">
        <f t="shared" si="1132"/>
        <v/>
      </c>
      <c r="J1066" s="14" t="str">
        <f t="shared" si="1132"/>
        <v/>
      </c>
      <c r="K1066" s="14" t="str">
        <f t="shared" si="1132"/>
        <v/>
      </c>
      <c r="L1066" s="14"/>
      <c r="O1066" s="16"/>
      <c r="P1066" s="16"/>
      <c r="R1066" s="30"/>
      <c r="S1066" s="30"/>
      <c r="T1066" s="30"/>
      <c r="U1066" s="30"/>
      <c r="V1066" s="30"/>
      <c r="W1066" s="30"/>
      <c r="X1066" s="30"/>
      <c r="Y1066" s="30"/>
      <c r="Z1066" s="30"/>
      <c r="AA1066" s="30"/>
      <c r="AB1066" s="30"/>
      <c r="AD1066" s="31" t="str">
        <f t="shared" si="1129"/>
        <v/>
      </c>
      <c r="AE1066" s="31" t="str">
        <f t="shared" si="1129"/>
        <v/>
      </c>
      <c r="AF1066" s="31" t="str">
        <f t="shared" si="1129"/>
        <v/>
      </c>
      <c r="AG1066" s="31" t="str">
        <f t="shared" si="1129"/>
        <v/>
      </c>
      <c r="AH1066" s="31" t="str">
        <f t="shared" si="1129"/>
        <v/>
      </c>
      <c r="AI1066" s="31" t="str">
        <f t="shared" si="1129"/>
        <v/>
      </c>
      <c r="AJ1066" s="31" t="str">
        <f t="shared" si="1129"/>
        <v/>
      </c>
      <c r="AK1066" s="31" t="e">
        <f>IF(#REF!=" ","",IF(#REF!="","",CONCATENATE($C1066," ",#REF!," ",MID(#REF!,6,3))))</f>
        <v>#REF!</v>
      </c>
      <c r="AL1066" s="31" t="str">
        <f t="shared" si="1130"/>
        <v/>
      </c>
      <c r="AM1066" s="31" t="str">
        <f t="shared" si="1130"/>
        <v/>
      </c>
      <c r="AN1066" s="32" t="e">
        <f t="shared" si="1127"/>
        <v>#VALUE!</v>
      </c>
      <c r="AO1066" s="32" t="str">
        <f t="shared" si="1118"/>
        <v/>
      </c>
      <c r="AP1066" s="32" t="str">
        <f t="shared" si="1118"/>
        <v/>
      </c>
      <c r="AQ1066" s="32" t="str">
        <f t="shared" si="1118"/>
        <v/>
      </c>
      <c r="AR1066" s="32" t="str">
        <f t="shared" si="1118"/>
        <v/>
      </c>
      <c r="AS1066" s="32" t="str">
        <f t="shared" si="1118"/>
        <v/>
      </c>
      <c r="AT1066" s="32" t="str">
        <f t="shared" si="1113"/>
        <v/>
      </c>
      <c r="AU1066" s="32" t="str">
        <f t="shared" si="1113"/>
        <v/>
      </c>
      <c r="AV1066" s="32" t="e">
        <f t="shared" si="1113"/>
        <v>#REF!</v>
      </c>
      <c r="AW1066" s="32" t="str">
        <f t="shared" si="1113"/>
        <v/>
      </c>
      <c r="AX1066" s="32" t="str">
        <f t="shared" si="1113"/>
        <v/>
      </c>
      <c r="AZ1066" s="17" t="str">
        <f t="shared" si="1119"/>
        <v/>
      </c>
      <c r="BA1066" s="17" t="str">
        <f t="shared" si="1119"/>
        <v/>
      </c>
      <c r="BB1066" s="17" t="str">
        <f t="shared" si="1119"/>
        <v/>
      </c>
      <c r="BC1066" s="17" t="str">
        <f t="shared" si="1119"/>
        <v/>
      </c>
      <c r="BD1066" s="17" t="str">
        <f t="shared" si="1119"/>
        <v/>
      </c>
      <c r="BE1066" s="17" t="str">
        <f t="shared" si="1114"/>
        <v/>
      </c>
      <c r="BF1066" s="17" t="str">
        <f t="shared" si="1114"/>
        <v/>
      </c>
      <c r="BG1066" s="17" t="e">
        <f t="shared" si="1114"/>
        <v>#REF!</v>
      </c>
      <c r="BH1066" s="17" t="str">
        <f t="shared" si="1114"/>
        <v/>
      </c>
      <c r="BI1066" s="17" t="str">
        <f t="shared" si="1114"/>
        <v/>
      </c>
    </row>
    <row r="1067" spans="1:61" s="13" customFormat="1" ht="23.25" customHeight="1" x14ac:dyDescent="0.2">
      <c r="A1067" s="1">
        <f ca="1">IF(COUNTIF($D1067:$L1067," ")=10,"",IF(VLOOKUP(MAX($A$1:A1066),$A$1:C1066,3,FALSE)=0,"",MAX($A$1:A1066)+1))</f>
        <v>1044</v>
      </c>
      <c r="B1067" s="13" t="str">
        <f>$B1063</f>
        <v/>
      </c>
      <c r="C1067" s="2" t="str">
        <f>IF($B1067="","",$R$5)</f>
        <v/>
      </c>
      <c r="D1067" s="23" t="str">
        <f t="shared" ref="D1067:K1067" si="1133">IF($B1067&gt;"",IF(ISERROR(SEARCH($B1067,S$5))," ",MID(S$5,FIND("%курс ",S$5,FIND($B1067,S$5))+6,3)&amp;"
("&amp;MID(S$5,FIND("ауд.",S$5,FIND($B1067,S$5))+4,FIND("№",S$5,FIND("ауд.",S$5,FIND($B1067,S$5)))-(FIND("ауд.",S$5,FIND($B1067,S$5))+4))&amp;")"),"")</f>
        <v/>
      </c>
      <c r="E1067" s="23" t="str">
        <f t="shared" si="1133"/>
        <v/>
      </c>
      <c r="F1067" s="23" t="str">
        <f t="shared" si="1133"/>
        <v/>
      </c>
      <c r="G1067" s="23" t="str">
        <f t="shared" si="1133"/>
        <v/>
      </c>
      <c r="H1067" s="23" t="str">
        <f t="shared" si="1133"/>
        <v/>
      </c>
      <c r="I1067" s="23" t="str">
        <f t="shared" si="1133"/>
        <v/>
      </c>
      <c r="J1067" s="23" t="str">
        <f t="shared" si="1133"/>
        <v/>
      </c>
      <c r="K1067" s="23" t="str">
        <f t="shared" si="1133"/>
        <v/>
      </c>
      <c r="L1067" s="23"/>
      <c r="O1067" s="16"/>
      <c r="P1067" s="16"/>
      <c r="R1067" s="30"/>
      <c r="S1067" s="30"/>
      <c r="T1067" s="30"/>
      <c r="U1067" s="30"/>
      <c r="V1067" s="30"/>
      <c r="W1067" s="30"/>
      <c r="X1067" s="30"/>
      <c r="Y1067" s="30"/>
      <c r="Z1067" s="30"/>
      <c r="AA1067" s="30"/>
      <c r="AB1067" s="30"/>
      <c r="AD1067" s="31" t="str">
        <f t="shared" si="1129"/>
        <v/>
      </c>
      <c r="AE1067" s="31" t="str">
        <f t="shared" si="1129"/>
        <v/>
      </c>
      <c r="AF1067" s="31" t="str">
        <f t="shared" si="1129"/>
        <v/>
      </c>
      <c r="AG1067" s="31" t="str">
        <f t="shared" si="1129"/>
        <v/>
      </c>
      <c r="AH1067" s="31" t="str">
        <f t="shared" si="1129"/>
        <v/>
      </c>
      <c r="AI1067" s="31" t="str">
        <f t="shared" si="1129"/>
        <v/>
      </c>
      <c r="AJ1067" s="31" t="str">
        <f t="shared" si="1129"/>
        <v/>
      </c>
      <c r="AK1067" s="31" t="e">
        <f>IF(#REF!=" ","",IF(#REF!="","",CONCATENATE($C1067," ",#REF!," ",MID(#REF!,6,3))))</f>
        <v>#REF!</v>
      </c>
      <c r="AL1067" s="31" t="str">
        <f t="shared" si="1130"/>
        <v/>
      </c>
      <c r="AM1067" s="31" t="str">
        <f t="shared" si="1130"/>
        <v/>
      </c>
      <c r="AN1067" s="32" t="e">
        <f t="shared" si="1127"/>
        <v>#VALUE!</v>
      </c>
      <c r="AO1067" s="32" t="str">
        <f t="shared" si="1118"/>
        <v/>
      </c>
      <c r="AP1067" s="32" t="str">
        <f t="shared" si="1118"/>
        <v/>
      </c>
      <c r="AQ1067" s="32" t="str">
        <f t="shared" si="1118"/>
        <v/>
      </c>
      <c r="AR1067" s="32" t="str">
        <f t="shared" si="1118"/>
        <v/>
      </c>
      <c r="AS1067" s="32" t="str">
        <f t="shared" si="1118"/>
        <v/>
      </c>
      <c r="AT1067" s="32" t="str">
        <f t="shared" si="1113"/>
        <v/>
      </c>
      <c r="AU1067" s="32" t="str">
        <f t="shared" si="1113"/>
        <v/>
      </c>
      <c r="AV1067" s="32" t="e">
        <f t="shared" si="1113"/>
        <v>#REF!</v>
      </c>
      <c r="AW1067" s="32" t="str">
        <f t="shared" si="1113"/>
        <v/>
      </c>
      <c r="AX1067" s="32" t="str">
        <f t="shared" si="1113"/>
        <v/>
      </c>
      <c r="AZ1067" s="17" t="str">
        <f t="shared" si="1119"/>
        <v/>
      </c>
      <c r="BA1067" s="17" t="str">
        <f t="shared" si="1119"/>
        <v/>
      </c>
      <c r="BB1067" s="17" t="str">
        <f t="shared" si="1119"/>
        <v/>
      </c>
      <c r="BC1067" s="17" t="str">
        <f t="shared" si="1119"/>
        <v/>
      </c>
      <c r="BD1067" s="17" t="str">
        <f t="shared" si="1119"/>
        <v/>
      </c>
      <c r="BE1067" s="17" t="str">
        <f t="shared" si="1114"/>
        <v/>
      </c>
      <c r="BF1067" s="17" t="str">
        <f t="shared" si="1114"/>
        <v/>
      </c>
      <c r="BG1067" s="17" t="e">
        <f t="shared" si="1114"/>
        <v>#REF!</v>
      </c>
      <c r="BH1067" s="17" t="str">
        <f t="shared" si="1114"/>
        <v/>
      </c>
      <c r="BI1067" s="17" t="str">
        <f t="shared" si="1114"/>
        <v/>
      </c>
    </row>
    <row r="1068" spans="1:61" s="13" customFormat="1" ht="23.25" customHeight="1" x14ac:dyDescent="0.2">
      <c r="A1068" s="1">
        <f ca="1">IF(COUNTIF($D1068:$L1068," ")=10,"",IF(VLOOKUP(MAX($A$1:A1067),$A$1:C1067,3,FALSE)=0,"",MAX($A$1:A1067)+1))</f>
        <v>1045</v>
      </c>
      <c r="B1068" s="13" t="str">
        <f>$B1063</f>
        <v/>
      </c>
      <c r="C1068" s="2" t="str">
        <f>IF($B1068="","",$R$6)</f>
        <v/>
      </c>
      <c r="D1068" s="23" t="str">
        <f t="shared" ref="D1068:K1068" si="1134">IF($B1068&gt;"",IF(ISERROR(SEARCH($B1068,S$6))," ",MID(S$6,FIND("%курс ",S$6,FIND($B1068,S$6))+6,3)&amp;"
("&amp;MID(S$6,FIND("ауд.",S$6,FIND($B1068,S$6))+4,FIND("№",S$6,FIND("ауд.",S$6,FIND($B1068,S$6)))-(FIND("ауд.",S$6,FIND($B1068,S$6))+4))&amp;")"),"")</f>
        <v/>
      </c>
      <c r="E1068" s="23" t="str">
        <f t="shared" si="1134"/>
        <v/>
      </c>
      <c r="F1068" s="23" t="str">
        <f t="shared" si="1134"/>
        <v/>
      </c>
      <c r="G1068" s="23" t="str">
        <f t="shared" si="1134"/>
        <v/>
      </c>
      <c r="H1068" s="23" t="str">
        <f t="shared" si="1134"/>
        <v/>
      </c>
      <c r="I1068" s="23" t="str">
        <f t="shared" si="1134"/>
        <v/>
      </c>
      <c r="J1068" s="23" t="str">
        <f t="shared" si="1134"/>
        <v/>
      </c>
      <c r="K1068" s="23" t="str">
        <f t="shared" si="1134"/>
        <v/>
      </c>
      <c r="L1068" s="23"/>
      <c r="O1068" s="16"/>
      <c r="P1068" s="16"/>
      <c r="R1068" s="30"/>
      <c r="S1068" s="30"/>
      <c r="T1068" s="30"/>
      <c r="U1068" s="30"/>
      <c r="V1068" s="30"/>
      <c r="W1068" s="30"/>
      <c r="X1068" s="30"/>
      <c r="Y1068" s="30"/>
      <c r="Z1068" s="30"/>
      <c r="AA1068" s="30"/>
      <c r="AB1068" s="30"/>
      <c r="AD1068" s="31" t="str">
        <f t="shared" si="1129"/>
        <v/>
      </c>
      <c r="AE1068" s="31" t="str">
        <f t="shared" si="1129"/>
        <v/>
      </c>
      <c r="AF1068" s="31" t="str">
        <f t="shared" si="1129"/>
        <v/>
      </c>
      <c r="AG1068" s="31" t="str">
        <f t="shared" si="1129"/>
        <v/>
      </c>
      <c r="AH1068" s="31" t="str">
        <f t="shared" si="1129"/>
        <v/>
      </c>
      <c r="AI1068" s="31" t="str">
        <f t="shared" si="1129"/>
        <v/>
      </c>
      <c r="AJ1068" s="31" t="str">
        <f t="shared" si="1129"/>
        <v/>
      </c>
      <c r="AK1068" s="31" t="e">
        <f>IF(#REF!=" ","",IF(#REF!="","",CONCATENATE($C1068," ",#REF!," ",MID(#REF!,6,3))))</f>
        <v>#REF!</v>
      </c>
      <c r="AL1068" s="31" t="str">
        <f t="shared" si="1130"/>
        <v/>
      </c>
      <c r="AM1068" s="31" t="str">
        <f t="shared" si="1130"/>
        <v/>
      </c>
      <c r="AN1068" s="32" t="e">
        <f t="shared" si="1127"/>
        <v>#VALUE!</v>
      </c>
      <c r="AO1068" s="32" t="str">
        <f t="shared" si="1118"/>
        <v/>
      </c>
      <c r="AP1068" s="32" t="str">
        <f t="shared" si="1118"/>
        <v/>
      </c>
      <c r="AQ1068" s="32" t="str">
        <f t="shared" si="1118"/>
        <v/>
      </c>
      <c r="AR1068" s="32" t="str">
        <f t="shared" si="1118"/>
        <v/>
      </c>
      <c r="AS1068" s="32" t="str">
        <f t="shared" si="1118"/>
        <v/>
      </c>
      <c r="AT1068" s="32" t="str">
        <f t="shared" si="1113"/>
        <v/>
      </c>
      <c r="AU1068" s="32" t="str">
        <f t="shared" si="1113"/>
        <v/>
      </c>
      <c r="AV1068" s="32" t="e">
        <f t="shared" si="1113"/>
        <v>#REF!</v>
      </c>
      <c r="AW1068" s="32" t="str">
        <f t="shared" si="1113"/>
        <v/>
      </c>
      <c r="AX1068" s="32" t="str">
        <f t="shared" si="1113"/>
        <v/>
      </c>
      <c r="AZ1068" s="17" t="str">
        <f t="shared" si="1119"/>
        <v/>
      </c>
      <c r="BA1068" s="17" t="str">
        <f t="shared" si="1119"/>
        <v/>
      </c>
      <c r="BB1068" s="17" t="str">
        <f t="shared" si="1119"/>
        <v/>
      </c>
      <c r="BC1068" s="17" t="str">
        <f t="shared" si="1119"/>
        <v/>
      </c>
      <c r="BD1068" s="17" t="str">
        <f t="shared" si="1119"/>
        <v/>
      </c>
      <c r="BE1068" s="17" t="str">
        <f t="shared" si="1114"/>
        <v/>
      </c>
      <c r="BF1068" s="17" t="str">
        <f t="shared" si="1114"/>
        <v/>
      </c>
      <c r="BG1068" s="17" t="e">
        <f t="shared" si="1114"/>
        <v>#REF!</v>
      </c>
      <c r="BH1068" s="17" t="str">
        <f t="shared" si="1114"/>
        <v/>
      </c>
      <c r="BI1068" s="17" t="str">
        <f t="shared" si="1114"/>
        <v/>
      </c>
    </row>
    <row r="1069" spans="1:61" s="13" customFormat="1" ht="23.25" customHeight="1" x14ac:dyDescent="0.2">
      <c r="A1069" s="1">
        <f ca="1">IF(COUNTIF($D1069:$L1069," ")=10,"",IF(VLOOKUP(MAX($A$1:A1068),$A$1:C1068,3,FALSE)=0,"",MAX($A$1:A1068)+1))</f>
        <v>1046</v>
      </c>
      <c r="B1069" s="13" t="str">
        <f>$B1063</f>
        <v/>
      </c>
      <c r="C1069" s="2" t="str">
        <f>IF($B1069="","",$R$7)</f>
        <v/>
      </c>
      <c r="D1069" s="23" t="str">
        <f t="shared" ref="D1069:K1069" si="1135">IF($B1069&gt;"",IF(ISERROR(SEARCH($B1069,S$7))," ",MID(S$7,FIND("%курс ",S$7,FIND($B1069,S$7))+6,3)&amp;"
("&amp;MID(S$7,FIND("ауд.",S$7,FIND($B1069,S$7))+4,FIND("№",S$7,FIND("ауд.",S$7,FIND($B1069,S$7)))-(FIND("ауд.",S$7,FIND($B1069,S$7))+4))&amp;")"),"")</f>
        <v/>
      </c>
      <c r="E1069" s="23" t="str">
        <f t="shared" si="1135"/>
        <v/>
      </c>
      <c r="F1069" s="23" t="str">
        <f t="shared" si="1135"/>
        <v/>
      </c>
      <c r="G1069" s="23" t="str">
        <f t="shared" si="1135"/>
        <v/>
      </c>
      <c r="H1069" s="23" t="str">
        <f t="shared" si="1135"/>
        <v/>
      </c>
      <c r="I1069" s="23" t="str">
        <f t="shared" si="1135"/>
        <v/>
      </c>
      <c r="J1069" s="23" t="str">
        <f t="shared" si="1135"/>
        <v/>
      </c>
      <c r="K1069" s="23" t="str">
        <f t="shared" si="1135"/>
        <v/>
      </c>
      <c r="L1069" s="23"/>
      <c r="O1069" s="16"/>
      <c r="P1069" s="16"/>
      <c r="R1069" s="30"/>
      <c r="S1069" s="30"/>
      <c r="T1069" s="30"/>
      <c r="U1069" s="30"/>
      <c r="V1069" s="30"/>
      <c r="W1069" s="30"/>
      <c r="X1069" s="30"/>
      <c r="Y1069" s="30"/>
      <c r="Z1069" s="30"/>
      <c r="AA1069" s="30"/>
      <c r="AB1069" s="30"/>
      <c r="AD1069" s="31" t="str">
        <f t="shared" si="1129"/>
        <v/>
      </c>
      <c r="AE1069" s="31" t="str">
        <f t="shared" si="1129"/>
        <v/>
      </c>
      <c r="AF1069" s="31" t="str">
        <f t="shared" si="1129"/>
        <v/>
      </c>
      <c r="AG1069" s="31" t="str">
        <f t="shared" si="1129"/>
        <v/>
      </c>
      <c r="AH1069" s="31" t="str">
        <f t="shared" si="1129"/>
        <v/>
      </c>
      <c r="AI1069" s="31" t="str">
        <f t="shared" si="1129"/>
        <v/>
      </c>
      <c r="AJ1069" s="31" t="str">
        <f t="shared" si="1129"/>
        <v/>
      </c>
      <c r="AK1069" s="31" t="e">
        <f>IF(#REF!=" ","",IF(#REF!="","",CONCATENATE($C1069," ",#REF!," ",MID(#REF!,6,3))))</f>
        <v>#REF!</v>
      </c>
      <c r="AL1069" s="31" t="str">
        <f t="shared" si="1130"/>
        <v/>
      </c>
      <c r="AM1069" s="31" t="str">
        <f t="shared" si="1130"/>
        <v/>
      </c>
      <c r="AN1069" s="32" t="e">
        <f t="shared" si="1127"/>
        <v>#VALUE!</v>
      </c>
      <c r="AO1069" s="32" t="str">
        <f t="shared" si="1118"/>
        <v/>
      </c>
      <c r="AP1069" s="32" t="str">
        <f t="shared" si="1118"/>
        <v/>
      </c>
      <c r="AQ1069" s="32" t="str">
        <f t="shared" si="1118"/>
        <v/>
      </c>
      <c r="AR1069" s="32" t="str">
        <f t="shared" si="1118"/>
        <v/>
      </c>
      <c r="AS1069" s="32" t="str">
        <f t="shared" si="1118"/>
        <v/>
      </c>
      <c r="AT1069" s="32" t="str">
        <f t="shared" si="1113"/>
        <v/>
      </c>
      <c r="AU1069" s="32" t="str">
        <f t="shared" si="1113"/>
        <v/>
      </c>
      <c r="AV1069" s="32" t="e">
        <f t="shared" si="1113"/>
        <v>#REF!</v>
      </c>
      <c r="AW1069" s="32" t="str">
        <f t="shared" si="1113"/>
        <v/>
      </c>
      <c r="AX1069" s="32" t="str">
        <f t="shared" si="1113"/>
        <v/>
      </c>
      <c r="AZ1069" s="17" t="str">
        <f t="shared" si="1119"/>
        <v/>
      </c>
      <c r="BA1069" s="17" t="str">
        <f t="shared" si="1119"/>
        <v/>
      </c>
      <c r="BB1069" s="17" t="str">
        <f t="shared" si="1119"/>
        <v/>
      </c>
      <c r="BC1069" s="17" t="str">
        <f t="shared" si="1119"/>
        <v/>
      </c>
      <c r="BD1069" s="17" t="str">
        <f t="shared" si="1119"/>
        <v/>
      </c>
      <c r="BE1069" s="17" t="str">
        <f t="shared" si="1114"/>
        <v/>
      </c>
      <c r="BF1069" s="17" t="str">
        <f t="shared" si="1114"/>
        <v/>
      </c>
      <c r="BG1069" s="17" t="e">
        <f t="shared" si="1114"/>
        <v>#REF!</v>
      </c>
      <c r="BH1069" s="17" t="str">
        <f t="shared" si="1114"/>
        <v/>
      </c>
      <c r="BI1069" s="17" t="str">
        <f t="shared" si="1114"/>
        <v/>
      </c>
    </row>
    <row r="1070" spans="1:61" s="13" customFormat="1" ht="23.25" customHeight="1" x14ac:dyDescent="0.2">
      <c r="A1070" s="1">
        <f ca="1">IF(COUNTIF($D1070:$L1070," ")=10,"",IF(VLOOKUP(MAX($A$1:A1069),$A$1:C1069,3,FALSE)=0,"",MAX($A$1:A1069)+1))</f>
        <v>1047</v>
      </c>
      <c r="B1070" s="13" t="str">
        <f>$B1063</f>
        <v/>
      </c>
      <c r="C1070" s="2" t="str">
        <f>IF($B1070="","",$R$8)</f>
        <v/>
      </c>
      <c r="D1070" s="23" t="str">
        <f t="shared" ref="D1070:K1070" si="1136">IF($B1070&gt;"",IF(ISERROR(SEARCH($B1070,S$8))," ",MID(S$8,FIND("%курс ",S$8,FIND($B1070,S$8))+6,3)&amp;"
("&amp;MID(S$8,FIND("ауд.",S$8,FIND($B1070,S$8))+4,FIND("№",S$8,FIND("ауд.",S$8,FIND($B1070,S$8)))-(FIND("ауд.",S$8,FIND($B1070,S$8))+4))&amp;")"),"")</f>
        <v/>
      </c>
      <c r="E1070" s="23" t="str">
        <f t="shared" si="1136"/>
        <v/>
      </c>
      <c r="F1070" s="23" t="str">
        <f t="shared" si="1136"/>
        <v/>
      </c>
      <c r="G1070" s="23" t="str">
        <f t="shared" si="1136"/>
        <v/>
      </c>
      <c r="H1070" s="23" t="str">
        <f t="shared" si="1136"/>
        <v/>
      </c>
      <c r="I1070" s="23" t="str">
        <f t="shared" si="1136"/>
        <v/>
      </c>
      <c r="J1070" s="23" t="str">
        <f t="shared" si="1136"/>
        <v/>
      </c>
      <c r="K1070" s="23" t="str">
        <f t="shared" si="1136"/>
        <v/>
      </c>
      <c r="L1070" s="23"/>
      <c r="O1070" s="16"/>
      <c r="P1070" s="16"/>
      <c r="R1070" s="30"/>
      <c r="S1070" s="30"/>
      <c r="T1070" s="30"/>
      <c r="U1070" s="30"/>
      <c r="V1070" s="30"/>
      <c r="W1070" s="30"/>
      <c r="X1070" s="30"/>
      <c r="Y1070" s="30"/>
      <c r="Z1070" s="30"/>
      <c r="AA1070" s="30"/>
      <c r="AB1070" s="30"/>
      <c r="AD1070" s="31" t="str">
        <f t="shared" si="1129"/>
        <v/>
      </c>
      <c r="AE1070" s="31" t="str">
        <f t="shared" si="1129"/>
        <v/>
      </c>
      <c r="AF1070" s="31" t="str">
        <f t="shared" si="1129"/>
        <v/>
      </c>
      <c r="AG1070" s="31" t="str">
        <f t="shared" si="1129"/>
        <v/>
      </c>
      <c r="AH1070" s="31" t="str">
        <f t="shared" si="1129"/>
        <v/>
      </c>
      <c r="AI1070" s="31" t="str">
        <f t="shared" si="1129"/>
        <v/>
      </c>
      <c r="AJ1070" s="31" t="str">
        <f t="shared" si="1129"/>
        <v/>
      </c>
      <c r="AK1070" s="31" t="e">
        <f>IF(#REF!=" ","",IF(#REF!="","",CONCATENATE($C1070," ",#REF!," ",MID(#REF!,6,3))))</f>
        <v>#REF!</v>
      </c>
      <c r="AL1070" s="31" t="str">
        <f t="shared" si="1130"/>
        <v/>
      </c>
      <c r="AM1070" s="31" t="str">
        <f t="shared" si="1130"/>
        <v/>
      </c>
      <c r="AN1070" s="32" t="e">
        <f t="shared" si="1127"/>
        <v>#VALUE!</v>
      </c>
      <c r="AO1070" s="32" t="str">
        <f t="shared" si="1118"/>
        <v/>
      </c>
      <c r="AP1070" s="32" t="str">
        <f t="shared" si="1118"/>
        <v/>
      </c>
      <c r="AQ1070" s="32" t="str">
        <f t="shared" si="1118"/>
        <v/>
      </c>
      <c r="AR1070" s="32" t="str">
        <f t="shared" si="1118"/>
        <v/>
      </c>
      <c r="AS1070" s="32" t="str">
        <f t="shared" si="1118"/>
        <v/>
      </c>
      <c r="AT1070" s="32" t="str">
        <f t="shared" si="1113"/>
        <v/>
      </c>
      <c r="AU1070" s="32" t="str">
        <f t="shared" si="1113"/>
        <v/>
      </c>
      <c r="AV1070" s="32" t="e">
        <f t="shared" si="1113"/>
        <v>#REF!</v>
      </c>
      <c r="AW1070" s="32" t="str">
        <f t="shared" si="1113"/>
        <v/>
      </c>
      <c r="AX1070" s="32" t="str">
        <f t="shared" si="1113"/>
        <v/>
      </c>
      <c r="AZ1070" s="17" t="str">
        <f t="shared" si="1119"/>
        <v/>
      </c>
      <c r="BA1070" s="17" t="str">
        <f t="shared" si="1119"/>
        <v/>
      </c>
      <c r="BB1070" s="17" t="str">
        <f t="shared" si="1119"/>
        <v/>
      </c>
      <c r="BC1070" s="17" t="str">
        <f t="shared" si="1119"/>
        <v/>
      </c>
      <c r="BD1070" s="17" t="str">
        <f t="shared" si="1119"/>
        <v/>
      </c>
      <c r="BE1070" s="17" t="str">
        <f t="shared" si="1114"/>
        <v/>
      </c>
      <c r="BF1070" s="17" t="str">
        <f t="shared" si="1114"/>
        <v/>
      </c>
      <c r="BG1070" s="17" t="e">
        <f t="shared" si="1114"/>
        <v>#REF!</v>
      </c>
      <c r="BH1070" s="17" t="str">
        <f t="shared" si="1114"/>
        <v/>
      </c>
      <c r="BI1070" s="17" t="str">
        <f t="shared" si="1114"/>
        <v/>
      </c>
    </row>
    <row r="1071" spans="1:61" s="13" customFormat="1" ht="23.25" customHeight="1" x14ac:dyDescent="0.2">
      <c r="C1071" s="2" t="str">
        <f>IF($B1071="","",$R$2)</f>
        <v/>
      </c>
      <c r="D1071" s="14" t="str">
        <f t="shared" ref="D1071:K1071" si="1137">IF($B1071&gt;"",IF(ISERROR(SEARCH($B1071,S$2))," ",MID(S$2,FIND("%курс ",S$2,FIND($B1071,S$2))+6,3)&amp;"
("&amp;MID(S$2,FIND("ауд.",S$2,FIND($B1071,S$2))+4,FIND("№",S$2,FIND("ауд.",S$2,FIND($B1071,S$2)))-(FIND("ауд.",S$2,FIND($B1071,S$2))+4))&amp;")"),"")</f>
        <v/>
      </c>
      <c r="E1071" s="14" t="str">
        <f t="shared" si="1137"/>
        <v/>
      </c>
      <c r="F1071" s="14" t="str">
        <f t="shared" si="1137"/>
        <v/>
      </c>
      <c r="G1071" s="14" t="str">
        <f t="shared" si="1137"/>
        <v/>
      </c>
      <c r="H1071" s="14" t="str">
        <f t="shared" si="1137"/>
        <v/>
      </c>
      <c r="I1071" s="14" t="str">
        <f t="shared" si="1137"/>
        <v/>
      </c>
      <c r="J1071" s="14" t="str">
        <f t="shared" si="1137"/>
        <v/>
      </c>
      <c r="K1071" s="14" t="str">
        <f t="shared" si="1137"/>
        <v/>
      </c>
      <c r="L1071" s="14"/>
      <c r="O1071" s="16"/>
      <c r="P1071" s="16"/>
      <c r="R1071" s="30"/>
      <c r="S1071" s="30"/>
      <c r="T1071" s="30"/>
      <c r="U1071" s="30"/>
      <c r="V1071" s="30"/>
      <c r="W1071" s="30"/>
      <c r="X1071" s="30"/>
      <c r="Y1071" s="30"/>
      <c r="Z1071" s="30"/>
      <c r="AA1071" s="30"/>
      <c r="AB1071" s="30"/>
      <c r="AD1071" s="37"/>
      <c r="AE1071" s="37"/>
      <c r="AF1071" s="37"/>
      <c r="AG1071" s="37"/>
      <c r="AH1071" s="37"/>
      <c r="AI1071" s="37"/>
      <c r="AJ1071" s="37"/>
      <c r="AK1071" s="37"/>
      <c r="AL1071" s="37"/>
      <c r="AM1071" s="37"/>
      <c r="AN1071" s="37"/>
      <c r="AO1071" s="32" t="str">
        <f t="shared" si="1118"/>
        <v/>
      </c>
      <c r="AP1071" s="32" t="str">
        <f t="shared" si="1118"/>
        <v/>
      </c>
      <c r="AQ1071" s="32" t="str">
        <f t="shared" si="1118"/>
        <v/>
      </c>
      <c r="AR1071" s="32" t="str">
        <f t="shared" si="1118"/>
        <v/>
      </c>
      <c r="AS1071" s="32" t="str">
        <f t="shared" si="1118"/>
        <v/>
      </c>
      <c r="AT1071" s="32" t="str">
        <f t="shared" si="1113"/>
        <v/>
      </c>
      <c r="AU1071" s="32" t="str">
        <f t="shared" si="1113"/>
        <v/>
      </c>
      <c r="AV1071" s="32" t="str">
        <f t="shared" si="1113"/>
        <v/>
      </c>
      <c r="AW1071" s="32" t="str">
        <f t="shared" si="1113"/>
        <v/>
      </c>
      <c r="AX1071" s="32" t="str">
        <f t="shared" si="1113"/>
        <v/>
      </c>
      <c r="AZ1071" s="17" t="str">
        <f t="shared" si="1119"/>
        <v/>
      </c>
      <c r="BA1071" s="17" t="str">
        <f t="shared" si="1119"/>
        <v/>
      </c>
      <c r="BB1071" s="17" t="str">
        <f t="shared" si="1119"/>
        <v/>
      </c>
      <c r="BC1071" s="17" t="str">
        <f t="shared" si="1119"/>
        <v/>
      </c>
      <c r="BD1071" s="17" t="str">
        <f t="shared" si="1119"/>
        <v/>
      </c>
      <c r="BE1071" s="17" t="str">
        <f t="shared" si="1114"/>
        <v/>
      </c>
      <c r="BF1071" s="17" t="str">
        <f t="shared" si="1114"/>
        <v/>
      </c>
      <c r="BG1071" s="17" t="str">
        <f t="shared" si="1114"/>
        <v/>
      </c>
      <c r="BH1071" s="17" t="str">
        <f t="shared" si="1114"/>
        <v/>
      </c>
      <c r="BI1071" s="17" t="str">
        <f t="shared" si="1114"/>
        <v/>
      </c>
    </row>
    <row r="1072" spans="1:61" s="13" customFormat="1" ht="23.25" customHeight="1" x14ac:dyDescent="0.2">
      <c r="A1072" s="1">
        <f ca="1">IF(COUNTIF($D1073:$L1079," ")=70,"",MAX($A$1:A1071)+1)</f>
        <v>1048</v>
      </c>
      <c r="B1072" s="2" t="str">
        <f>IF($C1072="","",$C1072)</f>
        <v/>
      </c>
      <c r="C1072" s="3" t="str">
        <f>IF(ISERROR(VLOOKUP((ROW()-1)/9+1,'[1]Преподавательский состав'!$A$2:$B$181,2,FALSE)),"",VLOOKUP((ROW()-1)/9+1,'[1]Преподавательский состав'!$A$2:$B$181,2,FALSE))</f>
        <v/>
      </c>
      <c r="D1072" s="3" t="str">
        <f>IF($C1072="","",T(" 8.00"))</f>
        <v/>
      </c>
      <c r="E1072" s="3" t="str">
        <f>IF($C1072="","",T(" 9.40"))</f>
        <v/>
      </c>
      <c r="F1072" s="3" t="str">
        <f>IF($C1072="","",T("11.20"))</f>
        <v/>
      </c>
      <c r="G1072" s="3" t="str">
        <f>IF($C1072="","",T("13.00"))</f>
        <v/>
      </c>
      <c r="H1072" s="3" t="str">
        <f>IF($C1072="","",T("13.30"))</f>
        <v/>
      </c>
      <c r="I1072" s="3" t="str">
        <f>IF($C1072="","",T("15.10"))</f>
        <v/>
      </c>
      <c r="J1072" s="3" t="str">
        <f>IF($C1072="","",T("16.50"))</f>
        <v/>
      </c>
      <c r="K1072" s="3" t="str">
        <f>IF($C1072="","",T("16.50"))</f>
        <v/>
      </c>
      <c r="L1072" s="3"/>
      <c r="O1072" s="16"/>
      <c r="P1072" s="16"/>
      <c r="R1072" s="30"/>
      <c r="S1072" s="30"/>
      <c r="T1072" s="30"/>
      <c r="U1072" s="30"/>
      <c r="V1072" s="30"/>
      <c r="W1072" s="30"/>
      <c r="X1072" s="30"/>
      <c r="Y1072" s="30"/>
      <c r="Z1072" s="30"/>
      <c r="AA1072" s="30"/>
      <c r="AB1072" s="30"/>
      <c r="AD1072" s="32"/>
      <c r="AE1072" s="32"/>
      <c r="AF1072" s="32"/>
      <c r="AG1072" s="32"/>
      <c r="AH1072" s="32"/>
      <c r="AI1072" s="32"/>
      <c r="AJ1072" s="32"/>
      <c r="AK1072" s="32"/>
      <c r="AL1072" s="32"/>
      <c r="AM1072" s="32"/>
      <c r="AN1072" s="32" t="str">
        <f t="shared" ref="AN1072:AN1079" si="1138">IF(COUNTBLANK(AD1072:AM1072)=10,"",MID($B1072,1,FIND(" ",$B1072)-1))</f>
        <v/>
      </c>
      <c r="AO1072" s="32" t="str">
        <f t="shared" si="1118"/>
        <v/>
      </c>
      <c r="AP1072" s="32" t="str">
        <f t="shared" si="1118"/>
        <v/>
      </c>
      <c r="AQ1072" s="32" t="str">
        <f t="shared" si="1118"/>
        <v/>
      </c>
      <c r="AR1072" s="32" t="str">
        <f t="shared" si="1118"/>
        <v/>
      </c>
      <c r="AS1072" s="32" t="str">
        <f t="shared" si="1118"/>
        <v/>
      </c>
      <c r="AT1072" s="32" t="str">
        <f t="shared" si="1113"/>
        <v/>
      </c>
      <c r="AU1072" s="32" t="str">
        <f t="shared" si="1113"/>
        <v/>
      </c>
      <c r="AV1072" s="32" t="str">
        <f t="shared" si="1113"/>
        <v/>
      </c>
      <c r="AW1072" s="32" t="str">
        <f t="shared" si="1113"/>
        <v/>
      </c>
      <c r="AX1072" s="32" t="str">
        <f t="shared" si="1113"/>
        <v/>
      </c>
      <c r="AZ1072" s="17" t="str">
        <f t="shared" si="1119"/>
        <v/>
      </c>
      <c r="BA1072" s="17" t="str">
        <f t="shared" si="1119"/>
        <v/>
      </c>
      <c r="BB1072" s="17" t="str">
        <f t="shared" si="1119"/>
        <v/>
      </c>
      <c r="BC1072" s="17" t="str">
        <f t="shared" si="1119"/>
        <v/>
      </c>
      <c r="BD1072" s="17" t="str">
        <f t="shared" si="1119"/>
        <v/>
      </c>
      <c r="BE1072" s="17" t="str">
        <f t="shared" si="1114"/>
        <v/>
      </c>
      <c r="BF1072" s="17" t="str">
        <f t="shared" si="1114"/>
        <v/>
      </c>
      <c r="BG1072" s="17" t="str">
        <f t="shared" si="1114"/>
        <v/>
      </c>
      <c r="BH1072" s="17" t="str">
        <f t="shared" si="1114"/>
        <v/>
      </c>
      <c r="BI1072" s="17" t="str">
        <f t="shared" si="1114"/>
        <v/>
      </c>
    </row>
    <row r="1073" spans="1:61" s="13" customFormat="1" ht="23.25" customHeight="1" x14ac:dyDescent="0.2">
      <c r="A1073" s="1">
        <f ca="1">IF(COUNTIF($D1073:$L1073," ")=10,"",IF(VLOOKUP(MAX($A$1:A1072),$A$1:C1072,3,FALSE)=0,"",MAX($A$1:A1072)+1))</f>
        <v>1049</v>
      </c>
      <c r="B1073" s="13" t="str">
        <f>$B1072</f>
        <v/>
      </c>
      <c r="C1073" s="2" t="str">
        <f>IF($B1073="","",$R$2)</f>
        <v/>
      </c>
      <c r="D1073" s="14" t="str">
        <f t="shared" ref="D1073:K1073" si="1139">IF($B1073&gt;"",IF(ISERROR(SEARCH($B1073,S$2))," ",MID(S$2,FIND("%курс ",S$2,FIND($B1073,S$2))+6,3)&amp;"
("&amp;MID(S$2,FIND("ауд.",S$2,FIND($B1073,S$2))+4,FIND("№",S$2,FIND("ауд.",S$2,FIND($B1073,S$2)))-(FIND("ауд.",S$2,FIND($B1073,S$2))+4))&amp;")"),"")</f>
        <v/>
      </c>
      <c r="E1073" s="14" t="str">
        <f t="shared" si="1139"/>
        <v/>
      </c>
      <c r="F1073" s="14" t="str">
        <f t="shared" si="1139"/>
        <v/>
      </c>
      <c r="G1073" s="14" t="str">
        <f t="shared" si="1139"/>
        <v/>
      </c>
      <c r="H1073" s="14" t="str">
        <f t="shared" si="1139"/>
        <v/>
      </c>
      <c r="I1073" s="14" t="str">
        <f t="shared" si="1139"/>
        <v/>
      </c>
      <c r="J1073" s="14" t="str">
        <f t="shared" si="1139"/>
        <v/>
      </c>
      <c r="K1073" s="14" t="str">
        <f t="shared" si="1139"/>
        <v/>
      </c>
      <c r="L1073" s="14"/>
      <c r="O1073" s="16"/>
      <c r="P1073" s="16"/>
      <c r="R1073" s="30"/>
      <c r="S1073" s="30"/>
      <c r="T1073" s="30"/>
      <c r="U1073" s="30"/>
      <c r="V1073" s="30"/>
      <c r="W1073" s="30"/>
      <c r="X1073" s="30"/>
      <c r="Y1073" s="30"/>
      <c r="Z1073" s="30"/>
      <c r="AA1073" s="30"/>
      <c r="AB1073" s="30"/>
      <c r="AD1073" s="31" t="str">
        <f t="shared" ref="AD1073:AJ1079" si="1140">IF(D1073=" ","",IF(D1073="","",CONCATENATE($C1073," ",D$1," ",MID(D1073,6,3))))</f>
        <v/>
      </c>
      <c r="AE1073" s="31" t="str">
        <f t="shared" si="1140"/>
        <v/>
      </c>
      <c r="AF1073" s="31" t="str">
        <f t="shared" si="1140"/>
        <v/>
      </c>
      <c r="AG1073" s="31" t="str">
        <f t="shared" si="1140"/>
        <v/>
      </c>
      <c r="AH1073" s="31" t="str">
        <f t="shared" si="1140"/>
        <v/>
      </c>
      <c r="AI1073" s="31" t="str">
        <f t="shared" si="1140"/>
        <v/>
      </c>
      <c r="AJ1073" s="31" t="str">
        <f t="shared" si="1140"/>
        <v/>
      </c>
      <c r="AK1073" s="31" t="e">
        <f>IF(#REF!=" ","",IF(#REF!="","",CONCATENATE($C1073," ",#REF!," ",MID(#REF!,6,3))))</f>
        <v>#REF!</v>
      </c>
      <c r="AL1073" s="31" t="str">
        <f t="shared" ref="AL1073:AM1079" si="1141">IF(K1073=" ","",IF(K1073="","",CONCATENATE($C1073," ",K$1," ",MID(K1073,6,3))))</f>
        <v/>
      </c>
      <c r="AM1073" s="31" t="str">
        <f t="shared" si="1141"/>
        <v/>
      </c>
      <c r="AN1073" s="32" t="e">
        <f t="shared" si="1138"/>
        <v>#VALUE!</v>
      </c>
      <c r="AO1073" s="32" t="str">
        <f t="shared" si="1118"/>
        <v/>
      </c>
      <c r="AP1073" s="32" t="str">
        <f t="shared" si="1118"/>
        <v/>
      </c>
      <c r="AQ1073" s="32" t="str">
        <f t="shared" si="1118"/>
        <v/>
      </c>
      <c r="AR1073" s="32" t="str">
        <f t="shared" si="1118"/>
        <v/>
      </c>
      <c r="AS1073" s="32" t="str">
        <f t="shared" si="1118"/>
        <v/>
      </c>
      <c r="AT1073" s="32" t="str">
        <f t="shared" si="1113"/>
        <v/>
      </c>
      <c r="AU1073" s="32" t="str">
        <f t="shared" si="1113"/>
        <v/>
      </c>
      <c r="AV1073" s="32" t="e">
        <f t="shared" si="1113"/>
        <v>#REF!</v>
      </c>
      <c r="AW1073" s="32" t="str">
        <f t="shared" si="1113"/>
        <v/>
      </c>
      <c r="AX1073" s="32" t="str">
        <f t="shared" si="1113"/>
        <v/>
      </c>
      <c r="AZ1073" s="17" t="str">
        <f t="shared" si="1119"/>
        <v/>
      </c>
      <c r="BA1073" s="17" t="str">
        <f t="shared" si="1119"/>
        <v/>
      </c>
      <c r="BB1073" s="17" t="str">
        <f t="shared" si="1119"/>
        <v/>
      </c>
      <c r="BC1073" s="17" t="str">
        <f t="shared" si="1119"/>
        <v/>
      </c>
      <c r="BD1073" s="17" t="str">
        <f t="shared" si="1119"/>
        <v/>
      </c>
      <c r="BE1073" s="17" t="str">
        <f t="shared" si="1114"/>
        <v/>
      </c>
      <c r="BF1073" s="17" t="str">
        <f t="shared" si="1114"/>
        <v/>
      </c>
      <c r="BG1073" s="17" t="e">
        <f t="shared" si="1114"/>
        <v>#REF!</v>
      </c>
      <c r="BH1073" s="17" t="str">
        <f t="shared" si="1114"/>
        <v/>
      </c>
      <c r="BI1073" s="17" t="str">
        <f t="shared" si="1114"/>
        <v/>
      </c>
    </row>
    <row r="1074" spans="1:61" s="13" customFormat="1" ht="23.25" customHeight="1" x14ac:dyDescent="0.2">
      <c r="A1074" s="1">
        <f ca="1">IF(COUNTIF($D1074:$L1074," ")=10,"",IF(VLOOKUP(MAX($A$1:A1073),$A$1:C1073,3,FALSE)=0,"",MAX($A$1:A1073)+1))</f>
        <v>1050</v>
      </c>
      <c r="B1074" s="13" t="str">
        <f>$B1072</f>
        <v/>
      </c>
      <c r="C1074" s="2" t="str">
        <f>IF($B1074="","",$R$3)</f>
        <v/>
      </c>
      <c r="D1074" s="14" t="str">
        <f t="shared" ref="D1074:K1074" si="1142">IF($B1074&gt;"",IF(ISERROR(SEARCH($B1074,S$3))," ",MID(S$3,FIND("%курс ",S$3,FIND($B1074,S$3))+6,3)&amp;"
("&amp;MID(S$3,FIND("ауд.",S$3,FIND($B1074,S$3))+4,FIND("№",S$3,FIND("ауд.",S$3,FIND($B1074,S$3)))-(FIND("ауд.",S$3,FIND($B1074,S$3))+4))&amp;")"),"")</f>
        <v/>
      </c>
      <c r="E1074" s="14" t="str">
        <f t="shared" si="1142"/>
        <v/>
      </c>
      <c r="F1074" s="14" t="str">
        <f t="shared" si="1142"/>
        <v/>
      </c>
      <c r="G1074" s="14" t="str">
        <f t="shared" si="1142"/>
        <v/>
      </c>
      <c r="H1074" s="14" t="str">
        <f t="shared" si="1142"/>
        <v/>
      </c>
      <c r="I1074" s="14" t="str">
        <f t="shared" si="1142"/>
        <v/>
      </c>
      <c r="J1074" s="14" t="str">
        <f t="shared" si="1142"/>
        <v/>
      </c>
      <c r="K1074" s="14" t="str">
        <f t="shared" si="1142"/>
        <v/>
      </c>
      <c r="L1074" s="14"/>
      <c r="O1074" s="16"/>
      <c r="P1074" s="16"/>
      <c r="R1074" s="30"/>
      <c r="S1074" s="30"/>
      <c r="T1074" s="30"/>
      <c r="U1074" s="30"/>
      <c r="V1074" s="30"/>
      <c r="W1074" s="30"/>
      <c r="X1074" s="30"/>
      <c r="Y1074" s="30"/>
      <c r="Z1074" s="30"/>
      <c r="AA1074" s="30"/>
      <c r="AB1074" s="30"/>
      <c r="AD1074" s="31" t="str">
        <f t="shared" si="1140"/>
        <v/>
      </c>
      <c r="AE1074" s="31" t="str">
        <f t="shared" si="1140"/>
        <v/>
      </c>
      <c r="AF1074" s="31" t="str">
        <f t="shared" si="1140"/>
        <v/>
      </c>
      <c r="AG1074" s="31" t="str">
        <f t="shared" si="1140"/>
        <v/>
      </c>
      <c r="AH1074" s="31" t="str">
        <f t="shared" si="1140"/>
        <v/>
      </c>
      <c r="AI1074" s="31" t="str">
        <f t="shared" si="1140"/>
        <v/>
      </c>
      <c r="AJ1074" s="31" t="str">
        <f t="shared" si="1140"/>
        <v/>
      </c>
      <c r="AK1074" s="31" t="e">
        <f>IF(#REF!=" ","",IF(#REF!="","",CONCATENATE($C1074," ",#REF!," ",MID(#REF!,6,3))))</f>
        <v>#REF!</v>
      </c>
      <c r="AL1074" s="31" t="str">
        <f t="shared" si="1141"/>
        <v/>
      </c>
      <c r="AM1074" s="31" t="str">
        <f t="shared" si="1141"/>
        <v/>
      </c>
      <c r="AN1074" s="32" t="e">
        <f t="shared" si="1138"/>
        <v>#VALUE!</v>
      </c>
      <c r="AO1074" s="32" t="str">
        <f t="shared" si="1118"/>
        <v/>
      </c>
      <c r="AP1074" s="32" t="str">
        <f t="shared" si="1118"/>
        <v/>
      </c>
      <c r="AQ1074" s="32" t="str">
        <f t="shared" si="1118"/>
        <v/>
      </c>
      <c r="AR1074" s="32" t="str">
        <f t="shared" si="1118"/>
        <v/>
      </c>
      <c r="AS1074" s="32" t="str">
        <f t="shared" si="1118"/>
        <v/>
      </c>
      <c r="AT1074" s="32" t="str">
        <f t="shared" si="1113"/>
        <v/>
      </c>
      <c r="AU1074" s="32" t="str">
        <f t="shared" si="1113"/>
        <v/>
      </c>
      <c r="AV1074" s="32" t="e">
        <f t="shared" si="1113"/>
        <v>#REF!</v>
      </c>
      <c r="AW1074" s="32" t="str">
        <f t="shared" si="1113"/>
        <v/>
      </c>
      <c r="AX1074" s="32" t="str">
        <f t="shared" si="1113"/>
        <v/>
      </c>
      <c r="AZ1074" s="17" t="str">
        <f t="shared" si="1119"/>
        <v/>
      </c>
      <c r="BA1074" s="17" t="str">
        <f t="shared" si="1119"/>
        <v/>
      </c>
      <c r="BB1074" s="17" t="str">
        <f t="shared" si="1119"/>
        <v/>
      </c>
      <c r="BC1074" s="17" t="str">
        <f t="shared" si="1119"/>
        <v/>
      </c>
      <c r="BD1074" s="17" t="str">
        <f t="shared" si="1119"/>
        <v/>
      </c>
      <c r="BE1074" s="17" t="str">
        <f t="shared" si="1114"/>
        <v/>
      </c>
      <c r="BF1074" s="17" t="str">
        <f t="shared" si="1114"/>
        <v/>
      </c>
      <c r="BG1074" s="17" t="e">
        <f t="shared" si="1114"/>
        <v>#REF!</v>
      </c>
      <c r="BH1074" s="17" t="str">
        <f t="shared" si="1114"/>
        <v/>
      </c>
      <c r="BI1074" s="17" t="str">
        <f t="shared" si="1114"/>
        <v/>
      </c>
    </row>
    <row r="1075" spans="1:61" s="13" customFormat="1" ht="23.25" customHeight="1" x14ac:dyDescent="0.2">
      <c r="A1075" s="1">
        <f ca="1">IF(COUNTIF($D1075:$L1075," ")=10,"",IF(VLOOKUP(MAX($A$1:A1074),$A$1:C1074,3,FALSE)=0,"",MAX($A$1:A1074)+1))</f>
        <v>1051</v>
      </c>
      <c r="B1075" s="13" t="str">
        <f>$B1072</f>
        <v/>
      </c>
      <c r="C1075" s="2" t="str">
        <f>IF($B1075="","",$R$4)</f>
        <v/>
      </c>
      <c r="D1075" s="14" t="str">
        <f t="shared" ref="D1075:K1075" si="1143">IF($B1075&gt;"",IF(ISERROR(SEARCH($B1075,S$4))," ",MID(S$4,FIND("%курс ",S$4,FIND($B1075,S$4))+6,3)&amp;"
("&amp;MID(S$4,FIND("ауд.",S$4,FIND($B1075,S$4))+4,FIND("№",S$4,FIND("ауд.",S$4,FIND($B1075,S$4)))-(FIND("ауд.",S$4,FIND($B1075,S$4))+4))&amp;")"),"")</f>
        <v/>
      </c>
      <c r="E1075" s="14" t="str">
        <f t="shared" si="1143"/>
        <v/>
      </c>
      <c r="F1075" s="14" t="str">
        <f t="shared" si="1143"/>
        <v/>
      </c>
      <c r="G1075" s="14" t="str">
        <f t="shared" si="1143"/>
        <v/>
      </c>
      <c r="H1075" s="14" t="str">
        <f t="shared" si="1143"/>
        <v/>
      </c>
      <c r="I1075" s="14" t="str">
        <f t="shared" si="1143"/>
        <v/>
      </c>
      <c r="J1075" s="14" t="str">
        <f t="shared" si="1143"/>
        <v/>
      </c>
      <c r="K1075" s="14" t="str">
        <f t="shared" si="1143"/>
        <v/>
      </c>
      <c r="L1075" s="14"/>
      <c r="O1075" s="16"/>
      <c r="P1075" s="16"/>
      <c r="R1075" s="30"/>
      <c r="S1075" s="30"/>
      <c r="T1075" s="30"/>
      <c r="U1075" s="30"/>
      <c r="V1075" s="30"/>
      <c r="W1075" s="30"/>
      <c r="X1075" s="30"/>
      <c r="Y1075" s="30"/>
      <c r="Z1075" s="30"/>
      <c r="AA1075" s="30"/>
      <c r="AB1075" s="30"/>
      <c r="AD1075" s="31" t="str">
        <f t="shared" si="1140"/>
        <v/>
      </c>
      <c r="AE1075" s="31" t="str">
        <f t="shared" si="1140"/>
        <v/>
      </c>
      <c r="AF1075" s="31" t="str">
        <f t="shared" si="1140"/>
        <v/>
      </c>
      <c r="AG1075" s="31" t="str">
        <f t="shared" si="1140"/>
        <v/>
      </c>
      <c r="AH1075" s="31" t="str">
        <f t="shared" si="1140"/>
        <v/>
      </c>
      <c r="AI1075" s="31" t="str">
        <f t="shared" si="1140"/>
        <v/>
      </c>
      <c r="AJ1075" s="31" t="str">
        <f t="shared" si="1140"/>
        <v/>
      </c>
      <c r="AK1075" s="31" t="e">
        <f>IF(#REF!=" ","",IF(#REF!="","",CONCATENATE($C1075," ",#REF!," ",MID(#REF!,6,3))))</f>
        <v>#REF!</v>
      </c>
      <c r="AL1075" s="31" t="str">
        <f t="shared" si="1141"/>
        <v/>
      </c>
      <c r="AM1075" s="31" t="str">
        <f t="shared" si="1141"/>
        <v/>
      </c>
      <c r="AN1075" s="32" t="e">
        <f t="shared" si="1138"/>
        <v>#VALUE!</v>
      </c>
      <c r="AO1075" s="32" t="str">
        <f t="shared" si="1118"/>
        <v/>
      </c>
      <c r="AP1075" s="32" t="str">
        <f t="shared" si="1118"/>
        <v/>
      </c>
      <c r="AQ1075" s="32" t="str">
        <f t="shared" si="1118"/>
        <v/>
      </c>
      <c r="AR1075" s="32" t="str">
        <f t="shared" si="1118"/>
        <v/>
      </c>
      <c r="AS1075" s="32" t="str">
        <f t="shared" si="1118"/>
        <v/>
      </c>
      <c r="AT1075" s="32" t="str">
        <f t="shared" si="1113"/>
        <v/>
      </c>
      <c r="AU1075" s="32" t="str">
        <f t="shared" si="1113"/>
        <v/>
      </c>
      <c r="AV1075" s="32" t="e">
        <f t="shared" si="1113"/>
        <v>#REF!</v>
      </c>
      <c r="AW1075" s="32" t="str">
        <f t="shared" si="1113"/>
        <v/>
      </c>
      <c r="AX1075" s="32" t="str">
        <f t="shared" si="1113"/>
        <v/>
      </c>
      <c r="AZ1075" s="17" t="str">
        <f t="shared" si="1119"/>
        <v/>
      </c>
      <c r="BA1075" s="17" t="str">
        <f t="shared" si="1119"/>
        <v/>
      </c>
      <c r="BB1075" s="17" t="str">
        <f t="shared" si="1119"/>
        <v/>
      </c>
      <c r="BC1075" s="17" t="str">
        <f t="shared" si="1119"/>
        <v/>
      </c>
      <c r="BD1075" s="17" t="str">
        <f t="shared" si="1119"/>
        <v/>
      </c>
      <c r="BE1075" s="17" t="str">
        <f t="shared" si="1114"/>
        <v/>
      </c>
      <c r="BF1075" s="17" t="str">
        <f t="shared" si="1114"/>
        <v/>
      </c>
      <c r="BG1075" s="17" t="e">
        <f t="shared" si="1114"/>
        <v>#REF!</v>
      </c>
      <c r="BH1075" s="17" t="str">
        <f t="shared" si="1114"/>
        <v/>
      </c>
      <c r="BI1075" s="17" t="str">
        <f t="shared" si="1114"/>
        <v/>
      </c>
    </row>
    <row r="1076" spans="1:61" s="13" customFormat="1" ht="23.25" customHeight="1" x14ac:dyDescent="0.2">
      <c r="A1076" s="1">
        <f ca="1">IF(COUNTIF($D1076:$L1076," ")=10,"",IF(VLOOKUP(MAX($A$1:A1075),$A$1:C1075,3,FALSE)=0,"",MAX($A$1:A1075)+1))</f>
        <v>1052</v>
      </c>
      <c r="B1076" s="13" t="str">
        <f>$B1072</f>
        <v/>
      </c>
      <c r="C1076" s="2" t="str">
        <f>IF($B1076="","",$R$5)</f>
        <v/>
      </c>
      <c r="D1076" s="23" t="str">
        <f t="shared" ref="D1076:K1076" si="1144">IF($B1076&gt;"",IF(ISERROR(SEARCH($B1076,S$5))," ",MID(S$5,FIND("%курс ",S$5,FIND($B1076,S$5))+6,3)&amp;"
("&amp;MID(S$5,FIND("ауд.",S$5,FIND($B1076,S$5))+4,FIND("№",S$5,FIND("ауд.",S$5,FIND($B1076,S$5)))-(FIND("ауд.",S$5,FIND($B1076,S$5))+4))&amp;")"),"")</f>
        <v/>
      </c>
      <c r="E1076" s="23" t="str">
        <f t="shared" si="1144"/>
        <v/>
      </c>
      <c r="F1076" s="23" t="str">
        <f t="shared" si="1144"/>
        <v/>
      </c>
      <c r="G1076" s="23" t="str">
        <f t="shared" si="1144"/>
        <v/>
      </c>
      <c r="H1076" s="23" t="str">
        <f t="shared" si="1144"/>
        <v/>
      </c>
      <c r="I1076" s="23" t="str">
        <f t="shared" si="1144"/>
        <v/>
      </c>
      <c r="J1076" s="23" t="str">
        <f t="shared" si="1144"/>
        <v/>
      </c>
      <c r="K1076" s="23" t="str">
        <f t="shared" si="1144"/>
        <v/>
      </c>
      <c r="L1076" s="23"/>
      <c r="O1076" s="16"/>
      <c r="P1076" s="16"/>
      <c r="R1076" s="30"/>
      <c r="S1076" s="30"/>
      <c r="T1076" s="30"/>
      <c r="U1076" s="30"/>
      <c r="V1076" s="30"/>
      <c r="W1076" s="30"/>
      <c r="X1076" s="30"/>
      <c r="Y1076" s="30"/>
      <c r="Z1076" s="30"/>
      <c r="AA1076" s="30"/>
      <c r="AB1076" s="30"/>
      <c r="AD1076" s="31" t="str">
        <f t="shared" si="1140"/>
        <v/>
      </c>
      <c r="AE1076" s="31" t="str">
        <f t="shared" si="1140"/>
        <v/>
      </c>
      <c r="AF1076" s="31" t="str">
        <f t="shared" si="1140"/>
        <v/>
      </c>
      <c r="AG1076" s="31" t="str">
        <f t="shared" si="1140"/>
        <v/>
      </c>
      <c r="AH1076" s="31" t="str">
        <f t="shared" si="1140"/>
        <v/>
      </c>
      <c r="AI1076" s="31" t="str">
        <f t="shared" si="1140"/>
        <v/>
      </c>
      <c r="AJ1076" s="31" t="str">
        <f t="shared" si="1140"/>
        <v/>
      </c>
      <c r="AK1076" s="31" t="e">
        <f>IF(#REF!=" ","",IF(#REF!="","",CONCATENATE($C1076," ",#REF!," ",MID(#REF!,6,3))))</f>
        <v>#REF!</v>
      </c>
      <c r="AL1076" s="31" t="str">
        <f t="shared" si="1141"/>
        <v/>
      </c>
      <c r="AM1076" s="31" t="str">
        <f t="shared" si="1141"/>
        <v/>
      </c>
      <c r="AN1076" s="32" t="e">
        <f t="shared" si="1138"/>
        <v>#VALUE!</v>
      </c>
      <c r="AO1076" s="32" t="str">
        <f t="shared" si="1118"/>
        <v/>
      </c>
      <c r="AP1076" s="32" t="str">
        <f t="shared" si="1118"/>
        <v/>
      </c>
      <c r="AQ1076" s="32" t="str">
        <f t="shared" si="1118"/>
        <v/>
      </c>
      <c r="AR1076" s="32" t="str">
        <f t="shared" si="1118"/>
        <v/>
      </c>
      <c r="AS1076" s="32" t="str">
        <f t="shared" si="1118"/>
        <v/>
      </c>
      <c r="AT1076" s="32" t="str">
        <f t="shared" si="1113"/>
        <v/>
      </c>
      <c r="AU1076" s="32" t="str">
        <f t="shared" si="1113"/>
        <v/>
      </c>
      <c r="AV1076" s="32" t="e">
        <f t="shared" si="1113"/>
        <v>#REF!</v>
      </c>
      <c r="AW1076" s="32" t="str">
        <f t="shared" si="1113"/>
        <v/>
      </c>
      <c r="AX1076" s="32" t="str">
        <f t="shared" si="1113"/>
        <v/>
      </c>
      <c r="AZ1076" s="17" t="str">
        <f t="shared" si="1119"/>
        <v/>
      </c>
      <c r="BA1076" s="17" t="str">
        <f t="shared" si="1119"/>
        <v/>
      </c>
      <c r="BB1076" s="17" t="str">
        <f t="shared" si="1119"/>
        <v/>
      </c>
      <c r="BC1076" s="17" t="str">
        <f t="shared" si="1119"/>
        <v/>
      </c>
      <c r="BD1076" s="17" t="str">
        <f t="shared" si="1119"/>
        <v/>
      </c>
      <c r="BE1076" s="17" t="str">
        <f t="shared" si="1114"/>
        <v/>
      </c>
      <c r="BF1076" s="17" t="str">
        <f t="shared" si="1114"/>
        <v/>
      </c>
      <c r="BG1076" s="17" t="e">
        <f t="shared" si="1114"/>
        <v>#REF!</v>
      </c>
      <c r="BH1076" s="17" t="str">
        <f t="shared" si="1114"/>
        <v/>
      </c>
      <c r="BI1076" s="17" t="str">
        <f t="shared" si="1114"/>
        <v/>
      </c>
    </row>
    <row r="1077" spans="1:61" s="13" customFormat="1" ht="23.25" customHeight="1" x14ac:dyDescent="0.2">
      <c r="A1077" s="1">
        <f ca="1">IF(COUNTIF($D1077:$L1077," ")=10,"",IF(VLOOKUP(MAX($A$1:A1076),$A$1:C1076,3,FALSE)=0,"",MAX($A$1:A1076)+1))</f>
        <v>1053</v>
      </c>
      <c r="B1077" s="13" t="str">
        <f>$B1072</f>
        <v/>
      </c>
      <c r="C1077" s="2" t="str">
        <f>IF($B1077="","",$R$6)</f>
        <v/>
      </c>
      <c r="D1077" s="23" t="str">
        <f t="shared" ref="D1077:K1077" si="1145">IF($B1077&gt;"",IF(ISERROR(SEARCH($B1077,S$6))," ",MID(S$6,FIND("%курс ",S$6,FIND($B1077,S$6))+6,3)&amp;"
("&amp;MID(S$6,FIND("ауд.",S$6,FIND($B1077,S$6))+4,FIND("№",S$6,FIND("ауд.",S$6,FIND($B1077,S$6)))-(FIND("ауд.",S$6,FIND($B1077,S$6))+4))&amp;")"),"")</f>
        <v/>
      </c>
      <c r="E1077" s="23" t="str">
        <f t="shared" si="1145"/>
        <v/>
      </c>
      <c r="F1077" s="23" t="str">
        <f t="shared" si="1145"/>
        <v/>
      </c>
      <c r="G1077" s="23" t="str">
        <f t="shared" si="1145"/>
        <v/>
      </c>
      <c r="H1077" s="23" t="str">
        <f t="shared" si="1145"/>
        <v/>
      </c>
      <c r="I1077" s="23" t="str">
        <f t="shared" si="1145"/>
        <v/>
      </c>
      <c r="J1077" s="23" t="str">
        <f t="shared" si="1145"/>
        <v/>
      </c>
      <c r="K1077" s="23" t="str">
        <f t="shared" si="1145"/>
        <v/>
      </c>
      <c r="L1077" s="23"/>
      <c r="O1077" s="16"/>
      <c r="P1077" s="16"/>
      <c r="R1077" s="30"/>
      <c r="S1077" s="30"/>
      <c r="T1077" s="30"/>
      <c r="U1077" s="30"/>
      <c r="V1077" s="30"/>
      <c r="W1077" s="30"/>
      <c r="X1077" s="30"/>
      <c r="Y1077" s="30"/>
      <c r="Z1077" s="30"/>
      <c r="AA1077" s="30"/>
      <c r="AB1077" s="30"/>
      <c r="AD1077" s="31" t="str">
        <f t="shared" si="1140"/>
        <v/>
      </c>
      <c r="AE1077" s="31" t="str">
        <f t="shared" si="1140"/>
        <v/>
      </c>
      <c r="AF1077" s="31" t="str">
        <f t="shared" si="1140"/>
        <v/>
      </c>
      <c r="AG1077" s="31" t="str">
        <f t="shared" si="1140"/>
        <v/>
      </c>
      <c r="AH1077" s="31" t="str">
        <f t="shared" si="1140"/>
        <v/>
      </c>
      <c r="AI1077" s="31" t="str">
        <f t="shared" si="1140"/>
        <v/>
      </c>
      <c r="AJ1077" s="31" t="str">
        <f t="shared" si="1140"/>
        <v/>
      </c>
      <c r="AK1077" s="31" t="e">
        <f>IF(#REF!=" ","",IF(#REF!="","",CONCATENATE($C1077," ",#REF!," ",MID(#REF!,6,3))))</f>
        <v>#REF!</v>
      </c>
      <c r="AL1077" s="31" t="str">
        <f t="shared" si="1141"/>
        <v/>
      </c>
      <c r="AM1077" s="31" t="str">
        <f t="shared" si="1141"/>
        <v/>
      </c>
      <c r="AN1077" s="32" t="e">
        <f t="shared" si="1138"/>
        <v>#VALUE!</v>
      </c>
      <c r="AO1077" s="32" t="str">
        <f t="shared" si="1118"/>
        <v/>
      </c>
      <c r="AP1077" s="32" t="str">
        <f t="shared" si="1118"/>
        <v/>
      </c>
      <c r="AQ1077" s="32" t="str">
        <f t="shared" si="1118"/>
        <v/>
      </c>
      <c r="AR1077" s="32" t="str">
        <f t="shared" si="1118"/>
        <v/>
      </c>
      <c r="AS1077" s="32" t="str">
        <f t="shared" si="1118"/>
        <v/>
      </c>
      <c r="AT1077" s="32" t="str">
        <f t="shared" si="1113"/>
        <v/>
      </c>
      <c r="AU1077" s="32" t="str">
        <f t="shared" si="1113"/>
        <v/>
      </c>
      <c r="AV1077" s="32" t="e">
        <f t="shared" si="1113"/>
        <v>#REF!</v>
      </c>
      <c r="AW1077" s="32" t="str">
        <f t="shared" si="1113"/>
        <v/>
      </c>
      <c r="AX1077" s="32" t="str">
        <f t="shared" si="1113"/>
        <v/>
      </c>
      <c r="AZ1077" s="17" t="str">
        <f t="shared" si="1119"/>
        <v/>
      </c>
      <c r="BA1077" s="17" t="str">
        <f t="shared" si="1119"/>
        <v/>
      </c>
      <c r="BB1077" s="17" t="str">
        <f t="shared" si="1119"/>
        <v/>
      </c>
      <c r="BC1077" s="17" t="str">
        <f t="shared" si="1119"/>
        <v/>
      </c>
      <c r="BD1077" s="17" t="str">
        <f t="shared" si="1119"/>
        <v/>
      </c>
      <c r="BE1077" s="17" t="str">
        <f t="shared" si="1114"/>
        <v/>
      </c>
      <c r="BF1077" s="17" t="str">
        <f t="shared" si="1114"/>
        <v/>
      </c>
      <c r="BG1077" s="17" t="e">
        <f t="shared" si="1114"/>
        <v>#REF!</v>
      </c>
      <c r="BH1077" s="17" t="str">
        <f t="shared" si="1114"/>
        <v/>
      </c>
      <c r="BI1077" s="17" t="str">
        <f t="shared" si="1114"/>
        <v/>
      </c>
    </row>
    <row r="1078" spans="1:61" s="13" customFormat="1" ht="23.25" customHeight="1" x14ac:dyDescent="0.2">
      <c r="A1078" s="1">
        <f ca="1">IF(COUNTIF($D1078:$L1078," ")=10,"",IF(VLOOKUP(MAX($A$1:A1077),$A$1:C1077,3,FALSE)=0,"",MAX($A$1:A1077)+1))</f>
        <v>1054</v>
      </c>
      <c r="B1078" s="13" t="str">
        <f>$B1072</f>
        <v/>
      </c>
      <c r="C1078" s="2" t="str">
        <f>IF($B1078="","",$R$7)</f>
        <v/>
      </c>
      <c r="D1078" s="23" t="str">
        <f t="shared" ref="D1078:K1078" si="1146">IF($B1078&gt;"",IF(ISERROR(SEARCH($B1078,S$7))," ",MID(S$7,FIND("%курс ",S$7,FIND($B1078,S$7))+6,3)&amp;"
("&amp;MID(S$7,FIND("ауд.",S$7,FIND($B1078,S$7))+4,FIND("№",S$7,FIND("ауд.",S$7,FIND($B1078,S$7)))-(FIND("ауд.",S$7,FIND($B1078,S$7))+4))&amp;")"),"")</f>
        <v/>
      </c>
      <c r="E1078" s="23" t="str">
        <f t="shared" si="1146"/>
        <v/>
      </c>
      <c r="F1078" s="23" t="str">
        <f t="shared" si="1146"/>
        <v/>
      </c>
      <c r="G1078" s="23" t="str">
        <f t="shared" si="1146"/>
        <v/>
      </c>
      <c r="H1078" s="23" t="str">
        <f t="shared" si="1146"/>
        <v/>
      </c>
      <c r="I1078" s="23" t="str">
        <f t="shared" si="1146"/>
        <v/>
      </c>
      <c r="J1078" s="23" t="str">
        <f t="shared" si="1146"/>
        <v/>
      </c>
      <c r="K1078" s="23" t="str">
        <f t="shared" si="1146"/>
        <v/>
      </c>
      <c r="L1078" s="23"/>
      <c r="O1078" s="16"/>
      <c r="P1078" s="16"/>
      <c r="R1078" s="30"/>
      <c r="S1078" s="30"/>
      <c r="T1078" s="30"/>
      <c r="U1078" s="30"/>
      <c r="V1078" s="30"/>
      <c r="W1078" s="30"/>
      <c r="X1078" s="30"/>
      <c r="Y1078" s="30"/>
      <c r="Z1078" s="30"/>
      <c r="AA1078" s="30"/>
      <c r="AB1078" s="30"/>
      <c r="AD1078" s="31" t="str">
        <f t="shared" si="1140"/>
        <v/>
      </c>
      <c r="AE1078" s="31" t="str">
        <f t="shared" si="1140"/>
        <v/>
      </c>
      <c r="AF1078" s="31" t="str">
        <f t="shared" si="1140"/>
        <v/>
      </c>
      <c r="AG1078" s="31" t="str">
        <f t="shared" si="1140"/>
        <v/>
      </c>
      <c r="AH1078" s="31" t="str">
        <f t="shared" si="1140"/>
        <v/>
      </c>
      <c r="AI1078" s="31" t="str">
        <f t="shared" si="1140"/>
        <v/>
      </c>
      <c r="AJ1078" s="31" t="str">
        <f t="shared" si="1140"/>
        <v/>
      </c>
      <c r="AK1078" s="31" t="e">
        <f>IF(#REF!=" ","",IF(#REF!="","",CONCATENATE($C1078," ",#REF!," ",MID(#REF!,6,3))))</f>
        <v>#REF!</v>
      </c>
      <c r="AL1078" s="31" t="str">
        <f t="shared" si="1141"/>
        <v/>
      </c>
      <c r="AM1078" s="31" t="str">
        <f t="shared" si="1141"/>
        <v/>
      </c>
      <c r="AN1078" s="32" t="e">
        <f t="shared" si="1138"/>
        <v>#VALUE!</v>
      </c>
      <c r="AO1078" s="32" t="str">
        <f t="shared" si="1118"/>
        <v/>
      </c>
      <c r="AP1078" s="32" t="str">
        <f t="shared" si="1118"/>
        <v/>
      </c>
      <c r="AQ1078" s="32" t="str">
        <f t="shared" si="1118"/>
        <v/>
      </c>
      <c r="AR1078" s="32" t="str">
        <f t="shared" si="1118"/>
        <v/>
      </c>
      <c r="AS1078" s="32" t="str">
        <f t="shared" si="1118"/>
        <v/>
      </c>
      <c r="AT1078" s="32" t="str">
        <f t="shared" si="1113"/>
        <v/>
      </c>
      <c r="AU1078" s="32" t="str">
        <f t="shared" si="1113"/>
        <v/>
      </c>
      <c r="AV1078" s="32" t="e">
        <f t="shared" si="1113"/>
        <v>#REF!</v>
      </c>
      <c r="AW1078" s="32" t="str">
        <f t="shared" si="1113"/>
        <v/>
      </c>
      <c r="AX1078" s="32" t="str">
        <f t="shared" si="1113"/>
        <v/>
      </c>
      <c r="AZ1078" s="17" t="str">
        <f t="shared" si="1119"/>
        <v/>
      </c>
      <c r="BA1078" s="17" t="str">
        <f t="shared" si="1119"/>
        <v/>
      </c>
      <c r="BB1078" s="17" t="str">
        <f t="shared" si="1119"/>
        <v/>
      </c>
      <c r="BC1078" s="17" t="str">
        <f t="shared" si="1119"/>
        <v/>
      </c>
      <c r="BD1078" s="17" t="str">
        <f t="shared" si="1119"/>
        <v/>
      </c>
      <c r="BE1078" s="17" t="str">
        <f t="shared" si="1114"/>
        <v/>
      </c>
      <c r="BF1078" s="17" t="str">
        <f t="shared" si="1114"/>
        <v/>
      </c>
      <c r="BG1078" s="17" t="e">
        <f t="shared" si="1114"/>
        <v>#REF!</v>
      </c>
      <c r="BH1078" s="17" t="str">
        <f t="shared" si="1114"/>
        <v/>
      </c>
      <c r="BI1078" s="17" t="str">
        <f t="shared" si="1114"/>
        <v/>
      </c>
    </row>
    <row r="1079" spans="1:61" s="13" customFormat="1" ht="23.25" customHeight="1" x14ac:dyDescent="0.2">
      <c r="A1079" s="1">
        <f ca="1">IF(COUNTIF($D1079:$L1079," ")=10,"",IF(VLOOKUP(MAX($A$1:A1078),$A$1:C1078,3,FALSE)=0,"",MAX($A$1:A1078)+1))</f>
        <v>1055</v>
      </c>
      <c r="B1079" s="13" t="str">
        <f>$B1072</f>
        <v/>
      </c>
      <c r="C1079" s="2" t="str">
        <f>IF($B1079="","",$R$8)</f>
        <v/>
      </c>
      <c r="D1079" s="23" t="str">
        <f t="shared" ref="D1079:K1079" si="1147">IF($B1079&gt;"",IF(ISERROR(SEARCH($B1079,S$8))," ",MID(S$8,FIND("%курс ",S$8,FIND($B1079,S$8))+6,3)&amp;"
("&amp;MID(S$8,FIND("ауд.",S$8,FIND($B1079,S$8))+4,FIND("№",S$8,FIND("ауд.",S$8,FIND($B1079,S$8)))-(FIND("ауд.",S$8,FIND($B1079,S$8))+4))&amp;")"),"")</f>
        <v/>
      </c>
      <c r="E1079" s="23" t="str">
        <f t="shared" si="1147"/>
        <v/>
      </c>
      <c r="F1079" s="23" t="str">
        <f t="shared" si="1147"/>
        <v/>
      </c>
      <c r="G1079" s="23" t="str">
        <f t="shared" si="1147"/>
        <v/>
      </c>
      <c r="H1079" s="23" t="str">
        <f t="shared" si="1147"/>
        <v/>
      </c>
      <c r="I1079" s="23" t="str">
        <f t="shared" si="1147"/>
        <v/>
      </c>
      <c r="J1079" s="23" t="str">
        <f t="shared" si="1147"/>
        <v/>
      </c>
      <c r="K1079" s="23" t="str">
        <f t="shared" si="1147"/>
        <v/>
      </c>
      <c r="L1079" s="23"/>
      <c r="O1079" s="16"/>
      <c r="P1079" s="16"/>
      <c r="R1079" s="30"/>
      <c r="S1079" s="30"/>
      <c r="T1079" s="30"/>
      <c r="U1079" s="30"/>
      <c r="V1079" s="30"/>
      <c r="W1079" s="30"/>
      <c r="X1079" s="30"/>
      <c r="Y1079" s="30"/>
      <c r="Z1079" s="30"/>
      <c r="AA1079" s="30"/>
      <c r="AB1079" s="30"/>
      <c r="AD1079" s="31" t="str">
        <f t="shared" si="1140"/>
        <v/>
      </c>
      <c r="AE1079" s="31" t="str">
        <f t="shared" si="1140"/>
        <v/>
      </c>
      <c r="AF1079" s="31" t="str">
        <f t="shared" si="1140"/>
        <v/>
      </c>
      <c r="AG1079" s="31" t="str">
        <f t="shared" si="1140"/>
        <v/>
      </c>
      <c r="AH1079" s="31" t="str">
        <f t="shared" si="1140"/>
        <v/>
      </c>
      <c r="AI1079" s="31" t="str">
        <f t="shared" si="1140"/>
        <v/>
      </c>
      <c r="AJ1079" s="31" t="str">
        <f t="shared" si="1140"/>
        <v/>
      </c>
      <c r="AK1079" s="31" t="e">
        <f>IF(#REF!=" ","",IF(#REF!="","",CONCATENATE($C1079," ",#REF!," ",MID(#REF!,6,3))))</f>
        <v>#REF!</v>
      </c>
      <c r="AL1079" s="31" t="str">
        <f t="shared" si="1141"/>
        <v/>
      </c>
      <c r="AM1079" s="31" t="str">
        <f t="shared" si="1141"/>
        <v/>
      </c>
      <c r="AN1079" s="32" t="e">
        <f t="shared" si="1138"/>
        <v>#VALUE!</v>
      </c>
      <c r="AO1079" s="32" t="str">
        <f t="shared" si="1118"/>
        <v/>
      </c>
      <c r="AP1079" s="32" t="str">
        <f t="shared" si="1118"/>
        <v/>
      </c>
      <c r="AQ1079" s="32" t="str">
        <f t="shared" si="1118"/>
        <v/>
      </c>
      <c r="AR1079" s="32" t="str">
        <f t="shared" si="1118"/>
        <v/>
      </c>
      <c r="AS1079" s="32" t="str">
        <f t="shared" si="1118"/>
        <v/>
      </c>
      <c r="AT1079" s="32" t="str">
        <f t="shared" si="1113"/>
        <v/>
      </c>
      <c r="AU1079" s="32" t="str">
        <f t="shared" si="1113"/>
        <v/>
      </c>
      <c r="AV1079" s="32" t="e">
        <f t="shared" si="1113"/>
        <v>#REF!</v>
      </c>
      <c r="AW1079" s="32" t="str">
        <f t="shared" si="1113"/>
        <v/>
      </c>
      <c r="AX1079" s="32" t="str">
        <f t="shared" si="1113"/>
        <v/>
      </c>
      <c r="AZ1079" s="17" t="str">
        <f t="shared" si="1119"/>
        <v/>
      </c>
      <c r="BA1079" s="17" t="str">
        <f t="shared" si="1119"/>
        <v/>
      </c>
      <c r="BB1079" s="17" t="str">
        <f t="shared" si="1119"/>
        <v/>
      </c>
      <c r="BC1079" s="17" t="str">
        <f t="shared" si="1119"/>
        <v/>
      </c>
      <c r="BD1079" s="17" t="str">
        <f t="shared" si="1119"/>
        <v/>
      </c>
      <c r="BE1079" s="17" t="str">
        <f t="shared" si="1114"/>
        <v/>
      </c>
      <c r="BF1079" s="17" t="str">
        <f t="shared" si="1114"/>
        <v/>
      </c>
      <c r="BG1079" s="17" t="e">
        <f t="shared" si="1114"/>
        <v>#REF!</v>
      </c>
      <c r="BH1079" s="17" t="str">
        <f t="shared" si="1114"/>
        <v/>
      </c>
      <c r="BI1079" s="17" t="str">
        <f t="shared" si="1114"/>
        <v/>
      </c>
    </row>
    <row r="1080" spans="1:61" s="13" customFormat="1" ht="23.25" customHeight="1" x14ac:dyDescent="0.2">
      <c r="C1080" s="2" t="str">
        <f>IF($B1080="","",$R$2)</f>
        <v/>
      </c>
      <c r="D1080" s="14" t="str">
        <f t="shared" ref="D1080:K1080" si="1148">IF($B1080&gt;"",IF(ISERROR(SEARCH($B1080,S$2))," ",MID(S$2,FIND("%курс ",S$2,FIND($B1080,S$2))+6,3)&amp;"
("&amp;MID(S$2,FIND("ауд.",S$2,FIND($B1080,S$2))+4,FIND("№",S$2,FIND("ауд.",S$2,FIND($B1080,S$2)))-(FIND("ауд.",S$2,FIND($B1080,S$2))+4))&amp;")"),"")</f>
        <v/>
      </c>
      <c r="E1080" s="14" t="str">
        <f t="shared" si="1148"/>
        <v/>
      </c>
      <c r="F1080" s="14" t="str">
        <f t="shared" si="1148"/>
        <v/>
      </c>
      <c r="G1080" s="14" t="str">
        <f t="shared" si="1148"/>
        <v/>
      </c>
      <c r="H1080" s="14" t="str">
        <f t="shared" si="1148"/>
        <v/>
      </c>
      <c r="I1080" s="14" t="str">
        <f t="shared" si="1148"/>
        <v/>
      </c>
      <c r="J1080" s="14" t="str">
        <f t="shared" si="1148"/>
        <v/>
      </c>
      <c r="K1080" s="14" t="str">
        <f t="shared" si="1148"/>
        <v/>
      </c>
      <c r="L1080" s="14"/>
      <c r="O1080" s="16"/>
      <c r="P1080" s="16"/>
      <c r="R1080" s="30"/>
      <c r="S1080" s="30"/>
      <c r="T1080" s="30"/>
      <c r="U1080" s="30"/>
      <c r="V1080" s="30"/>
      <c r="W1080" s="30"/>
      <c r="X1080" s="30"/>
      <c r="Y1080" s="30"/>
      <c r="Z1080" s="30"/>
      <c r="AA1080" s="30"/>
      <c r="AB1080" s="30"/>
      <c r="AD1080" s="37"/>
      <c r="AE1080" s="37"/>
      <c r="AF1080" s="37"/>
      <c r="AG1080" s="37"/>
      <c r="AH1080" s="37"/>
      <c r="AI1080" s="37"/>
      <c r="AJ1080" s="37"/>
      <c r="AK1080" s="37"/>
      <c r="AL1080" s="37"/>
      <c r="AM1080" s="37"/>
      <c r="AN1080" s="37"/>
      <c r="AO1080" s="32" t="str">
        <f t="shared" si="1118"/>
        <v/>
      </c>
      <c r="AP1080" s="32" t="str">
        <f t="shared" si="1118"/>
        <v/>
      </c>
      <c r="AQ1080" s="32" t="str">
        <f t="shared" si="1118"/>
        <v/>
      </c>
      <c r="AR1080" s="32" t="str">
        <f t="shared" si="1118"/>
        <v/>
      </c>
      <c r="AS1080" s="32" t="str">
        <f t="shared" si="1118"/>
        <v/>
      </c>
      <c r="AT1080" s="32" t="str">
        <f t="shared" si="1113"/>
        <v/>
      </c>
      <c r="AU1080" s="32" t="str">
        <f t="shared" si="1113"/>
        <v/>
      </c>
      <c r="AV1080" s="32" t="str">
        <f t="shared" si="1113"/>
        <v/>
      </c>
      <c r="AW1080" s="32" t="str">
        <f t="shared" si="1113"/>
        <v/>
      </c>
      <c r="AX1080" s="32" t="str">
        <f t="shared" si="1113"/>
        <v/>
      </c>
      <c r="AZ1080" s="17" t="str">
        <f t="shared" si="1119"/>
        <v/>
      </c>
      <c r="BA1080" s="17" t="str">
        <f t="shared" si="1119"/>
        <v/>
      </c>
      <c r="BB1080" s="17" t="str">
        <f t="shared" si="1119"/>
        <v/>
      </c>
      <c r="BC1080" s="17" t="str">
        <f t="shared" si="1119"/>
        <v/>
      </c>
      <c r="BD1080" s="17" t="str">
        <f t="shared" si="1119"/>
        <v/>
      </c>
      <c r="BE1080" s="17" t="str">
        <f t="shared" si="1114"/>
        <v/>
      </c>
      <c r="BF1080" s="17" t="str">
        <f t="shared" si="1114"/>
        <v/>
      </c>
      <c r="BG1080" s="17" t="str">
        <f t="shared" si="1114"/>
        <v/>
      </c>
      <c r="BH1080" s="17" t="str">
        <f t="shared" si="1114"/>
        <v/>
      </c>
      <c r="BI1080" s="17" t="str">
        <f t="shared" si="1114"/>
        <v/>
      </c>
    </row>
    <row r="1081" spans="1:61" s="13" customFormat="1" ht="23.25" customHeight="1" x14ac:dyDescent="0.2">
      <c r="A1081" s="1">
        <f ca="1">IF(COUNTIF($D1082:$L1088," ")=70,"",MAX($A$1:A1080)+1)</f>
        <v>1056</v>
      </c>
      <c r="B1081" s="2" t="str">
        <f>IF($C1081="","",$C1081)</f>
        <v/>
      </c>
      <c r="C1081" s="3" t="str">
        <f>IF(ISERROR(VLOOKUP((ROW()-1)/9+1,'[1]Преподавательский состав'!$A$2:$B$181,2,FALSE)),"",VLOOKUP((ROW()-1)/9+1,'[1]Преподавательский состав'!$A$2:$B$181,2,FALSE))</f>
        <v/>
      </c>
      <c r="D1081" s="3" t="str">
        <f>IF($C1081="","",T(" 8.00"))</f>
        <v/>
      </c>
      <c r="E1081" s="3" t="str">
        <f>IF($C1081="","",T(" 9.40"))</f>
        <v/>
      </c>
      <c r="F1081" s="3" t="str">
        <f>IF($C1081="","",T("11.20"))</f>
        <v/>
      </c>
      <c r="G1081" s="3" t="str">
        <f>IF($C1081="","",T("13.00"))</f>
        <v/>
      </c>
      <c r="H1081" s="3" t="str">
        <f>IF($C1081="","",T("13.30"))</f>
        <v/>
      </c>
      <c r="I1081" s="3" t="str">
        <f>IF($C1081="","",T("15.10"))</f>
        <v/>
      </c>
      <c r="J1081" s="3" t="str">
        <f>IF($C1081="","",T("16.50"))</f>
        <v/>
      </c>
      <c r="K1081" s="3" t="str">
        <f>IF($C1081="","",T("16.50"))</f>
        <v/>
      </c>
      <c r="L1081" s="3"/>
      <c r="O1081" s="16"/>
      <c r="P1081" s="16"/>
      <c r="R1081" s="30"/>
      <c r="S1081" s="30"/>
      <c r="T1081" s="30"/>
      <c r="U1081" s="30"/>
      <c r="V1081" s="30"/>
      <c r="W1081" s="30"/>
      <c r="X1081" s="30"/>
      <c r="Y1081" s="30"/>
      <c r="Z1081" s="30"/>
      <c r="AA1081" s="30"/>
      <c r="AB1081" s="30"/>
      <c r="AD1081" s="32"/>
      <c r="AE1081" s="32"/>
      <c r="AF1081" s="32"/>
      <c r="AG1081" s="32"/>
      <c r="AH1081" s="32"/>
      <c r="AI1081" s="32"/>
      <c r="AJ1081" s="32"/>
      <c r="AK1081" s="32"/>
      <c r="AL1081" s="32"/>
      <c r="AM1081" s="32"/>
      <c r="AN1081" s="32" t="str">
        <f t="shared" ref="AN1081:AN1088" si="1149">IF(COUNTBLANK(AD1081:AM1081)=10,"",MID($B1081,1,FIND(" ",$B1081)-1))</f>
        <v/>
      </c>
      <c r="AO1081" s="32" t="str">
        <f t="shared" si="1118"/>
        <v/>
      </c>
      <c r="AP1081" s="32" t="str">
        <f t="shared" si="1118"/>
        <v/>
      </c>
      <c r="AQ1081" s="32" t="str">
        <f t="shared" si="1118"/>
        <v/>
      </c>
      <c r="AR1081" s="32" t="str">
        <f t="shared" si="1118"/>
        <v/>
      </c>
      <c r="AS1081" s="32" t="str">
        <f t="shared" si="1118"/>
        <v/>
      </c>
      <c r="AT1081" s="32" t="str">
        <f t="shared" si="1113"/>
        <v/>
      </c>
      <c r="AU1081" s="32" t="str">
        <f t="shared" si="1113"/>
        <v/>
      </c>
      <c r="AV1081" s="32" t="str">
        <f t="shared" si="1113"/>
        <v/>
      </c>
      <c r="AW1081" s="32" t="str">
        <f t="shared" si="1113"/>
        <v/>
      </c>
      <c r="AX1081" s="32" t="str">
        <f t="shared" si="1113"/>
        <v/>
      </c>
      <c r="AZ1081" s="17" t="str">
        <f t="shared" si="1119"/>
        <v/>
      </c>
      <c r="BA1081" s="17" t="str">
        <f t="shared" si="1119"/>
        <v/>
      </c>
      <c r="BB1081" s="17" t="str">
        <f t="shared" si="1119"/>
        <v/>
      </c>
      <c r="BC1081" s="17" t="str">
        <f t="shared" si="1119"/>
        <v/>
      </c>
      <c r="BD1081" s="17" t="str">
        <f t="shared" si="1119"/>
        <v/>
      </c>
      <c r="BE1081" s="17" t="str">
        <f t="shared" si="1114"/>
        <v/>
      </c>
      <c r="BF1081" s="17" t="str">
        <f t="shared" si="1114"/>
        <v/>
      </c>
      <c r="BG1081" s="17" t="str">
        <f t="shared" si="1114"/>
        <v/>
      </c>
      <c r="BH1081" s="17" t="str">
        <f t="shared" si="1114"/>
        <v/>
      </c>
      <c r="BI1081" s="17" t="str">
        <f t="shared" si="1114"/>
        <v/>
      </c>
    </row>
    <row r="1082" spans="1:61" s="13" customFormat="1" ht="23.25" customHeight="1" x14ac:dyDescent="0.2">
      <c r="A1082" s="1">
        <f ca="1">IF(COUNTIF($D1082:$L1082," ")=10,"",IF(VLOOKUP(MAX($A$1:A1081),$A$1:C1081,3,FALSE)=0,"",MAX($A$1:A1081)+1))</f>
        <v>1057</v>
      </c>
      <c r="B1082" s="13" t="str">
        <f>$B1081</f>
        <v/>
      </c>
      <c r="C1082" s="2" t="str">
        <f>IF($B1082="","",$R$2)</f>
        <v/>
      </c>
      <c r="D1082" s="14" t="str">
        <f t="shared" ref="D1082:K1082" si="1150">IF($B1082&gt;"",IF(ISERROR(SEARCH($B1082,S$2))," ",MID(S$2,FIND("%курс ",S$2,FIND($B1082,S$2))+6,3)&amp;"
("&amp;MID(S$2,FIND("ауд.",S$2,FIND($B1082,S$2))+4,FIND("№",S$2,FIND("ауд.",S$2,FIND($B1082,S$2)))-(FIND("ауд.",S$2,FIND($B1082,S$2))+4))&amp;")"),"")</f>
        <v/>
      </c>
      <c r="E1082" s="14" t="str">
        <f t="shared" si="1150"/>
        <v/>
      </c>
      <c r="F1082" s="14" t="str">
        <f t="shared" si="1150"/>
        <v/>
      </c>
      <c r="G1082" s="14" t="str">
        <f t="shared" si="1150"/>
        <v/>
      </c>
      <c r="H1082" s="14" t="str">
        <f t="shared" si="1150"/>
        <v/>
      </c>
      <c r="I1082" s="14" t="str">
        <f t="shared" si="1150"/>
        <v/>
      </c>
      <c r="J1082" s="14" t="str">
        <f t="shared" si="1150"/>
        <v/>
      </c>
      <c r="K1082" s="14" t="str">
        <f t="shared" si="1150"/>
        <v/>
      </c>
      <c r="L1082" s="14"/>
      <c r="O1082" s="16"/>
      <c r="P1082" s="16"/>
      <c r="R1082" s="30"/>
      <c r="S1082" s="30"/>
      <c r="T1082" s="30"/>
      <c r="U1082" s="30"/>
      <c r="V1082" s="30"/>
      <c r="W1082" s="30"/>
      <c r="X1082" s="30"/>
      <c r="Y1082" s="30"/>
      <c r="Z1082" s="30"/>
      <c r="AA1082" s="30"/>
      <c r="AB1082" s="30"/>
      <c r="AD1082" s="31" t="str">
        <f t="shared" ref="AD1082:AJ1088" si="1151">IF(D1082=" ","",IF(D1082="","",CONCATENATE($C1082," ",D$1," ",MID(D1082,6,3))))</f>
        <v/>
      </c>
      <c r="AE1082" s="31" t="str">
        <f t="shared" si="1151"/>
        <v/>
      </c>
      <c r="AF1082" s="31" t="str">
        <f t="shared" si="1151"/>
        <v/>
      </c>
      <c r="AG1082" s="31" t="str">
        <f t="shared" si="1151"/>
        <v/>
      </c>
      <c r="AH1082" s="31" t="str">
        <f t="shared" si="1151"/>
        <v/>
      </c>
      <c r="AI1082" s="31" t="str">
        <f t="shared" si="1151"/>
        <v/>
      </c>
      <c r="AJ1082" s="31" t="str">
        <f t="shared" si="1151"/>
        <v/>
      </c>
      <c r="AK1082" s="31" t="e">
        <f>IF(#REF!=" ","",IF(#REF!="","",CONCATENATE($C1082," ",#REF!," ",MID(#REF!,6,3))))</f>
        <v>#REF!</v>
      </c>
      <c r="AL1082" s="31" t="str">
        <f t="shared" ref="AL1082:AM1088" si="1152">IF(K1082=" ","",IF(K1082="","",CONCATENATE($C1082," ",K$1," ",MID(K1082,6,3))))</f>
        <v/>
      </c>
      <c r="AM1082" s="31" t="str">
        <f t="shared" si="1152"/>
        <v/>
      </c>
      <c r="AN1082" s="32" t="e">
        <f t="shared" si="1149"/>
        <v>#VALUE!</v>
      </c>
      <c r="AO1082" s="32" t="str">
        <f t="shared" si="1118"/>
        <v/>
      </c>
      <c r="AP1082" s="32" t="str">
        <f t="shared" si="1118"/>
        <v/>
      </c>
      <c r="AQ1082" s="32" t="str">
        <f t="shared" si="1118"/>
        <v/>
      </c>
      <c r="AR1082" s="32" t="str">
        <f t="shared" si="1118"/>
        <v/>
      </c>
      <c r="AS1082" s="32" t="str">
        <f t="shared" si="1118"/>
        <v/>
      </c>
      <c r="AT1082" s="32" t="str">
        <f t="shared" si="1113"/>
        <v/>
      </c>
      <c r="AU1082" s="32" t="str">
        <f t="shared" si="1113"/>
        <v/>
      </c>
      <c r="AV1082" s="32" t="e">
        <f t="shared" si="1113"/>
        <v>#REF!</v>
      </c>
      <c r="AW1082" s="32" t="str">
        <f t="shared" si="1113"/>
        <v/>
      </c>
      <c r="AX1082" s="32" t="str">
        <f t="shared" si="1113"/>
        <v/>
      </c>
      <c r="AZ1082" s="17" t="str">
        <f t="shared" si="1119"/>
        <v/>
      </c>
      <c r="BA1082" s="17" t="str">
        <f t="shared" si="1119"/>
        <v/>
      </c>
      <c r="BB1082" s="17" t="str">
        <f t="shared" si="1119"/>
        <v/>
      </c>
      <c r="BC1082" s="17" t="str">
        <f t="shared" si="1119"/>
        <v/>
      </c>
      <c r="BD1082" s="17" t="str">
        <f t="shared" si="1119"/>
        <v/>
      </c>
      <c r="BE1082" s="17" t="str">
        <f t="shared" si="1114"/>
        <v/>
      </c>
      <c r="BF1082" s="17" t="str">
        <f t="shared" si="1114"/>
        <v/>
      </c>
      <c r="BG1082" s="17" t="e">
        <f t="shared" si="1114"/>
        <v>#REF!</v>
      </c>
      <c r="BH1082" s="17" t="str">
        <f t="shared" si="1114"/>
        <v/>
      </c>
      <c r="BI1082" s="17" t="str">
        <f t="shared" si="1114"/>
        <v/>
      </c>
    </row>
    <row r="1083" spans="1:61" s="13" customFormat="1" ht="23.25" customHeight="1" x14ac:dyDescent="0.2">
      <c r="A1083" s="1">
        <f ca="1">IF(COUNTIF($D1083:$L1083," ")=10,"",IF(VLOOKUP(MAX($A$1:A1082),$A$1:C1082,3,FALSE)=0,"",MAX($A$1:A1082)+1))</f>
        <v>1058</v>
      </c>
      <c r="B1083" s="13" t="str">
        <f>$B1081</f>
        <v/>
      </c>
      <c r="C1083" s="2" t="str">
        <f>IF($B1083="","",$R$3)</f>
        <v/>
      </c>
      <c r="D1083" s="14" t="str">
        <f t="shared" ref="D1083:K1083" si="1153">IF($B1083&gt;"",IF(ISERROR(SEARCH($B1083,S$3))," ",MID(S$3,FIND("%курс ",S$3,FIND($B1083,S$3))+6,3)&amp;"
("&amp;MID(S$3,FIND("ауд.",S$3,FIND($B1083,S$3))+4,FIND("№",S$3,FIND("ауд.",S$3,FIND($B1083,S$3)))-(FIND("ауд.",S$3,FIND($B1083,S$3))+4))&amp;")"),"")</f>
        <v/>
      </c>
      <c r="E1083" s="14" t="str">
        <f t="shared" si="1153"/>
        <v/>
      </c>
      <c r="F1083" s="14" t="str">
        <f t="shared" si="1153"/>
        <v/>
      </c>
      <c r="G1083" s="14" t="str">
        <f t="shared" si="1153"/>
        <v/>
      </c>
      <c r="H1083" s="14" t="str">
        <f t="shared" si="1153"/>
        <v/>
      </c>
      <c r="I1083" s="14" t="str">
        <f t="shared" si="1153"/>
        <v/>
      </c>
      <c r="J1083" s="14" t="str">
        <f t="shared" si="1153"/>
        <v/>
      </c>
      <c r="K1083" s="14" t="str">
        <f t="shared" si="1153"/>
        <v/>
      </c>
      <c r="L1083" s="14"/>
      <c r="O1083" s="16"/>
      <c r="P1083" s="16"/>
      <c r="R1083" s="30"/>
      <c r="S1083" s="30"/>
      <c r="T1083" s="30"/>
      <c r="U1083" s="30"/>
      <c r="V1083" s="30"/>
      <c r="W1083" s="30"/>
      <c r="X1083" s="30"/>
      <c r="Y1083" s="30"/>
      <c r="Z1083" s="30"/>
      <c r="AA1083" s="30"/>
      <c r="AB1083" s="30"/>
      <c r="AD1083" s="31" t="str">
        <f t="shared" si="1151"/>
        <v/>
      </c>
      <c r="AE1083" s="31" t="str">
        <f t="shared" si="1151"/>
        <v/>
      </c>
      <c r="AF1083" s="31" t="str">
        <f t="shared" si="1151"/>
        <v/>
      </c>
      <c r="AG1083" s="31" t="str">
        <f t="shared" si="1151"/>
        <v/>
      </c>
      <c r="AH1083" s="31" t="str">
        <f t="shared" si="1151"/>
        <v/>
      </c>
      <c r="AI1083" s="31" t="str">
        <f t="shared" si="1151"/>
        <v/>
      </c>
      <c r="AJ1083" s="31" t="str">
        <f t="shared" si="1151"/>
        <v/>
      </c>
      <c r="AK1083" s="31" t="e">
        <f>IF(#REF!=" ","",IF(#REF!="","",CONCATENATE($C1083," ",#REF!," ",MID(#REF!,6,3))))</f>
        <v>#REF!</v>
      </c>
      <c r="AL1083" s="31" t="str">
        <f t="shared" si="1152"/>
        <v/>
      </c>
      <c r="AM1083" s="31" t="str">
        <f t="shared" si="1152"/>
        <v/>
      </c>
      <c r="AN1083" s="32" t="e">
        <f t="shared" si="1149"/>
        <v>#VALUE!</v>
      </c>
      <c r="AO1083" s="32" t="str">
        <f t="shared" si="1118"/>
        <v/>
      </c>
      <c r="AP1083" s="32" t="str">
        <f t="shared" si="1118"/>
        <v/>
      </c>
      <c r="AQ1083" s="32" t="str">
        <f t="shared" si="1118"/>
        <v/>
      </c>
      <c r="AR1083" s="32" t="str">
        <f t="shared" si="1118"/>
        <v/>
      </c>
      <c r="AS1083" s="32" t="str">
        <f t="shared" si="1118"/>
        <v/>
      </c>
      <c r="AT1083" s="32" t="str">
        <f t="shared" si="1113"/>
        <v/>
      </c>
      <c r="AU1083" s="32" t="str">
        <f t="shared" si="1113"/>
        <v/>
      </c>
      <c r="AV1083" s="32" t="e">
        <f t="shared" si="1113"/>
        <v>#REF!</v>
      </c>
      <c r="AW1083" s="32" t="str">
        <f t="shared" si="1113"/>
        <v/>
      </c>
      <c r="AX1083" s="32" t="str">
        <f t="shared" si="1113"/>
        <v/>
      </c>
      <c r="AZ1083" s="17" t="str">
        <f t="shared" si="1119"/>
        <v/>
      </c>
      <c r="BA1083" s="17" t="str">
        <f t="shared" si="1119"/>
        <v/>
      </c>
      <c r="BB1083" s="17" t="str">
        <f t="shared" si="1119"/>
        <v/>
      </c>
      <c r="BC1083" s="17" t="str">
        <f t="shared" si="1119"/>
        <v/>
      </c>
      <c r="BD1083" s="17" t="str">
        <f t="shared" si="1119"/>
        <v/>
      </c>
      <c r="BE1083" s="17" t="str">
        <f t="shared" si="1114"/>
        <v/>
      </c>
      <c r="BF1083" s="17" t="str">
        <f t="shared" si="1114"/>
        <v/>
      </c>
      <c r="BG1083" s="17" t="e">
        <f t="shared" si="1114"/>
        <v>#REF!</v>
      </c>
      <c r="BH1083" s="17" t="str">
        <f t="shared" si="1114"/>
        <v/>
      </c>
      <c r="BI1083" s="17" t="str">
        <f t="shared" si="1114"/>
        <v/>
      </c>
    </row>
    <row r="1084" spans="1:61" s="13" customFormat="1" ht="23.25" customHeight="1" x14ac:dyDescent="0.2">
      <c r="A1084" s="1">
        <f ca="1">IF(COUNTIF($D1084:$L1084," ")=10,"",IF(VLOOKUP(MAX($A$1:A1083),$A$1:C1083,3,FALSE)=0,"",MAX($A$1:A1083)+1))</f>
        <v>1059</v>
      </c>
      <c r="B1084" s="13" t="str">
        <f>$B1081</f>
        <v/>
      </c>
      <c r="C1084" s="2" t="str">
        <f>IF($B1084="","",$R$4)</f>
        <v/>
      </c>
      <c r="D1084" s="14" t="str">
        <f t="shared" ref="D1084:K1084" si="1154">IF($B1084&gt;"",IF(ISERROR(SEARCH($B1084,S$4))," ",MID(S$4,FIND("%курс ",S$4,FIND($B1084,S$4))+6,3)&amp;"
("&amp;MID(S$4,FIND("ауд.",S$4,FIND($B1084,S$4))+4,FIND("№",S$4,FIND("ауд.",S$4,FIND($B1084,S$4)))-(FIND("ауд.",S$4,FIND($B1084,S$4))+4))&amp;")"),"")</f>
        <v/>
      </c>
      <c r="E1084" s="14" t="str">
        <f t="shared" si="1154"/>
        <v/>
      </c>
      <c r="F1084" s="14" t="str">
        <f t="shared" si="1154"/>
        <v/>
      </c>
      <c r="G1084" s="14" t="str">
        <f t="shared" si="1154"/>
        <v/>
      </c>
      <c r="H1084" s="14" t="str">
        <f t="shared" si="1154"/>
        <v/>
      </c>
      <c r="I1084" s="14" t="str">
        <f t="shared" si="1154"/>
        <v/>
      </c>
      <c r="J1084" s="14" t="str">
        <f t="shared" si="1154"/>
        <v/>
      </c>
      <c r="K1084" s="14" t="str">
        <f t="shared" si="1154"/>
        <v/>
      </c>
      <c r="L1084" s="14"/>
      <c r="O1084" s="16"/>
      <c r="P1084" s="16"/>
      <c r="R1084" s="30"/>
      <c r="S1084" s="30"/>
      <c r="T1084" s="30"/>
      <c r="U1084" s="30"/>
      <c r="V1084" s="30"/>
      <c r="W1084" s="30"/>
      <c r="X1084" s="30"/>
      <c r="Y1084" s="30"/>
      <c r="Z1084" s="30"/>
      <c r="AA1084" s="30"/>
      <c r="AB1084" s="30"/>
      <c r="AD1084" s="31" t="str">
        <f t="shared" si="1151"/>
        <v/>
      </c>
      <c r="AE1084" s="31" t="str">
        <f t="shared" si="1151"/>
        <v/>
      </c>
      <c r="AF1084" s="31" t="str">
        <f t="shared" si="1151"/>
        <v/>
      </c>
      <c r="AG1084" s="31" t="str">
        <f t="shared" si="1151"/>
        <v/>
      </c>
      <c r="AH1084" s="31" t="str">
        <f t="shared" si="1151"/>
        <v/>
      </c>
      <c r="AI1084" s="31" t="str">
        <f t="shared" si="1151"/>
        <v/>
      </c>
      <c r="AJ1084" s="31" t="str">
        <f t="shared" si="1151"/>
        <v/>
      </c>
      <c r="AK1084" s="31" t="e">
        <f>IF(#REF!=" ","",IF(#REF!="","",CONCATENATE($C1084," ",#REF!," ",MID(#REF!,6,3))))</f>
        <v>#REF!</v>
      </c>
      <c r="AL1084" s="31" t="str">
        <f t="shared" si="1152"/>
        <v/>
      </c>
      <c r="AM1084" s="31" t="str">
        <f t="shared" si="1152"/>
        <v/>
      </c>
      <c r="AN1084" s="32" t="e">
        <f t="shared" si="1149"/>
        <v>#VALUE!</v>
      </c>
      <c r="AO1084" s="32" t="str">
        <f t="shared" si="1118"/>
        <v/>
      </c>
      <c r="AP1084" s="32" t="str">
        <f t="shared" si="1118"/>
        <v/>
      </c>
      <c r="AQ1084" s="32" t="str">
        <f t="shared" si="1118"/>
        <v/>
      </c>
      <c r="AR1084" s="32" t="str">
        <f t="shared" si="1118"/>
        <v/>
      </c>
      <c r="AS1084" s="32" t="str">
        <f t="shared" si="1118"/>
        <v/>
      </c>
      <c r="AT1084" s="32" t="str">
        <f t="shared" si="1113"/>
        <v/>
      </c>
      <c r="AU1084" s="32" t="str">
        <f t="shared" si="1113"/>
        <v/>
      </c>
      <c r="AV1084" s="32" t="e">
        <f t="shared" si="1113"/>
        <v>#REF!</v>
      </c>
      <c r="AW1084" s="32" t="str">
        <f t="shared" si="1113"/>
        <v/>
      </c>
      <c r="AX1084" s="32" t="str">
        <f t="shared" si="1113"/>
        <v/>
      </c>
      <c r="AZ1084" s="17" t="str">
        <f t="shared" si="1119"/>
        <v/>
      </c>
      <c r="BA1084" s="17" t="str">
        <f t="shared" si="1119"/>
        <v/>
      </c>
      <c r="BB1084" s="17" t="str">
        <f t="shared" si="1119"/>
        <v/>
      </c>
      <c r="BC1084" s="17" t="str">
        <f t="shared" si="1119"/>
        <v/>
      </c>
      <c r="BD1084" s="17" t="str">
        <f t="shared" si="1119"/>
        <v/>
      </c>
      <c r="BE1084" s="17" t="str">
        <f t="shared" si="1114"/>
        <v/>
      </c>
      <c r="BF1084" s="17" t="str">
        <f t="shared" si="1114"/>
        <v/>
      </c>
      <c r="BG1084" s="17" t="e">
        <f t="shared" si="1114"/>
        <v>#REF!</v>
      </c>
      <c r="BH1084" s="17" t="str">
        <f t="shared" si="1114"/>
        <v/>
      </c>
      <c r="BI1084" s="17" t="str">
        <f t="shared" si="1114"/>
        <v/>
      </c>
    </row>
    <row r="1085" spans="1:61" s="13" customFormat="1" ht="23.25" customHeight="1" x14ac:dyDescent="0.2">
      <c r="A1085" s="1">
        <f ca="1">IF(COUNTIF($D1085:$L1085," ")=10,"",IF(VLOOKUP(MAX($A$1:A1084),$A$1:C1084,3,FALSE)=0,"",MAX($A$1:A1084)+1))</f>
        <v>1060</v>
      </c>
      <c r="B1085" s="13" t="str">
        <f>$B1081</f>
        <v/>
      </c>
      <c r="C1085" s="2" t="str">
        <f>IF($B1085="","",$R$5)</f>
        <v/>
      </c>
      <c r="D1085" s="23" t="str">
        <f t="shared" ref="D1085:K1085" si="1155">IF($B1085&gt;"",IF(ISERROR(SEARCH($B1085,S$5))," ",MID(S$5,FIND("%курс ",S$5,FIND($B1085,S$5))+6,3)&amp;"
("&amp;MID(S$5,FIND("ауд.",S$5,FIND($B1085,S$5))+4,FIND("№",S$5,FIND("ауд.",S$5,FIND($B1085,S$5)))-(FIND("ауд.",S$5,FIND($B1085,S$5))+4))&amp;")"),"")</f>
        <v/>
      </c>
      <c r="E1085" s="23" t="str">
        <f t="shared" si="1155"/>
        <v/>
      </c>
      <c r="F1085" s="23" t="str">
        <f t="shared" si="1155"/>
        <v/>
      </c>
      <c r="G1085" s="23" t="str">
        <f t="shared" si="1155"/>
        <v/>
      </c>
      <c r="H1085" s="23" t="str">
        <f t="shared" si="1155"/>
        <v/>
      </c>
      <c r="I1085" s="23" t="str">
        <f t="shared" si="1155"/>
        <v/>
      </c>
      <c r="J1085" s="23" t="str">
        <f t="shared" si="1155"/>
        <v/>
      </c>
      <c r="K1085" s="23" t="str">
        <f t="shared" si="1155"/>
        <v/>
      </c>
      <c r="L1085" s="23"/>
      <c r="O1085" s="16"/>
      <c r="P1085" s="16"/>
      <c r="R1085" s="30"/>
      <c r="S1085" s="30"/>
      <c r="T1085" s="30"/>
      <c r="U1085" s="30"/>
      <c r="V1085" s="30"/>
      <c r="W1085" s="30"/>
      <c r="X1085" s="30"/>
      <c r="Y1085" s="30"/>
      <c r="Z1085" s="30"/>
      <c r="AA1085" s="30"/>
      <c r="AB1085" s="30"/>
      <c r="AD1085" s="31" t="str">
        <f t="shared" si="1151"/>
        <v/>
      </c>
      <c r="AE1085" s="31" t="str">
        <f t="shared" si="1151"/>
        <v/>
      </c>
      <c r="AF1085" s="31" t="str">
        <f t="shared" si="1151"/>
        <v/>
      </c>
      <c r="AG1085" s="31" t="str">
        <f t="shared" si="1151"/>
        <v/>
      </c>
      <c r="AH1085" s="31" t="str">
        <f t="shared" si="1151"/>
        <v/>
      </c>
      <c r="AI1085" s="31" t="str">
        <f t="shared" si="1151"/>
        <v/>
      </c>
      <c r="AJ1085" s="31" t="str">
        <f t="shared" si="1151"/>
        <v/>
      </c>
      <c r="AK1085" s="31" t="e">
        <f>IF(#REF!=" ","",IF(#REF!="","",CONCATENATE($C1085," ",#REF!," ",MID(#REF!,6,3))))</f>
        <v>#REF!</v>
      </c>
      <c r="AL1085" s="31" t="str">
        <f t="shared" si="1152"/>
        <v/>
      </c>
      <c r="AM1085" s="31" t="str">
        <f t="shared" si="1152"/>
        <v/>
      </c>
      <c r="AN1085" s="32" t="e">
        <f t="shared" si="1149"/>
        <v>#VALUE!</v>
      </c>
      <c r="AO1085" s="32" t="str">
        <f t="shared" si="1118"/>
        <v/>
      </c>
      <c r="AP1085" s="32" t="str">
        <f t="shared" si="1118"/>
        <v/>
      </c>
      <c r="AQ1085" s="32" t="str">
        <f t="shared" si="1118"/>
        <v/>
      </c>
      <c r="AR1085" s="32" t="str">
        <f t="shared" si="1118"/>
        <v/>
      </c>
      <c r="AS1085" s="32" t="str">
        <f t="shared" si="1118"/>
        <v/>
      </c>
      <c r="AT1085" s="32" t="str">
        <f t="shared" si="1113"/>
        <v/>
      </c>
      <c r="AU1085" s="32" t="str">
        <f t="shared" si="1113"/>
        <v/>
      </c>
      <c r="AV1085" s="32" t="e">
        <f t="shared" si="1113"/>
        <v>#REF!</v>
      </c>
      <c r="AW1085" s="32" t="str">
        <f t="shared" si="1113"/>
        <v/>
      </c>
      <c r="AX1085" s="32" t="str">
        <f t="shared" si="1113"/>
        <v/>
      </c>
      <c r="AZ1085" s="17" t="str">
        <f t="shared" si="1119"/>
        <v/>
      </c>
      <c r="BA1085" s="17" t="str">
        <f t="shared" si="1119"/>
        <v/>
      </c>
      <c r="BB1085" s="17" t="str">
        <f t="shared" si="1119"/>
        <v/>
      </c>
      <c r="BC1085" s="17" t="str">
        <f t="shared" si="1119"/>
        <v/>
      </c>
      <c r="BD1085" s="17" t="str">
        <f t="shared" si="1119"/>
        <v/>
      </c>
      <c r="BE1085" s="17" t="str">
        <f t="shared" si="1114"/>
        <v/>
      </c>
      <c r="BF1085" s="17" t="str">
        <f t="shared" si="1114"/>
        <v/>
      </c>
      <c r="BG1085" s="17" t="e">
        <f t="shared" si="1114"/>
        <v>#REF!</v>
      </c>
      <c r="BH1085" s="17" t="str">
        <f t="shared" si="1114"/>
        <v/>
      </c>
      <c r="BI1085" s="17" t="str">
        <f t="shared" si="1114"/>
        <v/>
      </c>
    </row>
    <row r="1086" spans="1:61" s="13" customFormat="1" ht="23.25" customHeight="1" x14ac:dyDescent="0.2">
      <c r="A1086" s="1">
        <f ca="1">IF(COUNTIF($D1086:$L1086," ")=10,"",IF(VLOOKUP(MAX($A$1:A1085),$A$1:C1085,3,FALSE)=0,"",MAX($A$1:A1085)+1))</f>
        <v>1061</v>
      </c>
      <c r="B1086" s="13" t="str">
        <f>$B1081</f>
        <v/>
      </c>
      <c r="C1086" s="2" t="str">
        <f>IF($B1086="","",$R$6)</f>
        <v/>
      </c>
      <c r="D1086" s="23" t="str">
        <f t="shared" ref="D1086:K1086" si="1156">IF($B1086&gt;"",IF(ISERROR(SEARCH($B1086,S$6))," ",MID(S$6,FIND("%курс ",S$6,FIND($B1086,S$6))+6,3)&amp;"
("&amp;MID(S$6,FIND("ауд.",S$6,FIND($B1086,S$6))+4,FIND("№",S$6,FIND("ауд.",S$6,FIND($B1086,S$6)))-(FIND("ауд.",S$6,FIND($B1086,S$6))+4))&amp;")"),"")</f>
        <v/>
      </c>
      <c r="E1086" s="23" t="str">
        <f t="shared" si="1156"/>
        <v/>
      </c>
      <c r="F1086" s="23" t="str">
        <f t="shared" si="1156"/>
        <v/>
      </c>
      <c r="G1086" s="23" t="str">
        <f t="shared" si="1156"/>
        <v/>
      </c>
      <c r="H1086" s="23" t="str">
        <f t="shared" si="1156"/>
        <v/>
      </c>
      <c r="I1086" s="23" t="str">
        <f t="shared" si="1156"/>
        <v/>
      </c>
      <c r="J1086" s="23" t="str">
        <f t="shared" si="1156"/>
        <v/>
      </c>
      <c r="K1086" s="23" t="str">
        <f t="shared" si="1156"/>
        <v/>
      </c>
      <c r="L1086" s="23"/>
      <c r="O1086" s="16"/>
      <c r="P1086" s="16"/>
      <c r="R1086" s="30"/>
      <c r="S1086" s="30"/>
      <c r="T1086" s="30"/>
      <c r="U1086" s="30"/>
      <c r="V1086" s="30"/>
      <c r="W1086" s="30"/>
      <c r="X1086" s="30"/>
      <c r="Y1086" s="30"/>
      <c r="Z1086" s="30"/>
      <c r="AA1086" s="30"/>
      <c r="AB1086" s="30"/>
      <c r="AD1086" s="31" t="str">
        <f t="shared" si="1151"/>
        <v/>
      </c>
      <c r="AE1086" s="31" t="str">
        <f t="shared" si="1151"/>
        <v/>
      </c>
      <c r="AF1086" s="31" t="str">
        <f t="shared" si="1151"/>
        <v/>
      </c>
      <c r="AG1086" s="31" t="str">
        <f t="shared" si="1151"/>
        <v/>
      </c>
      <c r="AH1086" s="31" t="str">
        <f t="shared" si="1151"/>
        <v/>
      </c>
      <c r="AI1086" s="31" t="str">
        <f t="shared" si="1151"/>
        <v/>
      </c>
      <c r="AJ1086" s="31" t="str">
        <f t="shared" si="1151"/>
        <v/>
      </c>
      <c r="AK1086" s="31" t="e">
        <f>IF(#REF!=" ","",IF(#REF!="","",CONCATENATE($C1086," ",#REF!," ",MID(#REF!,6,3))))</f>
        <v>#REF!</v>
      </c>
      <c r="AL1086" s="31" t="str">
        <f t="shared" si="1152"/>
        <v/>
      </c>
      <c r="AM1086" s="31" t="str">
        <f t="shared" si="1152"/>
        <v/>
      </c>
      <c r="AN1086" s="32" t="e">
        <f t="shared" si="1149"/>
        <v>#VALUE!</v>
      </c>
      <c r="AO1086" s="32" t="str">
        <f t="shared" si="1118"/>
        <v/>
      </c>
      <c r="AP1086" s="32" t="str">
        <f t="shared" si="1118"/>
        <v/>
      </c>
      <c r="AQ1086" s="32" t="str">
        <f t="shared" si="1118"/>
        <v/>
      </c>
      <c r="AR1086" s="32" t="str">
        <f t="shared" si="1118"/>
        <v/>
      </c>
      <c r="AS1086" s="32" t="str">
        <f t="shared" si="1118"/>
        <v/>
      </c>
      <c r="AT1086" s="32" t="str">
        <f t="shared" si="1113"/>
        <v/>
      </c>
      <c r="AU1086" s="32" t="str">
        <f t="shared" si="1113"/>
        <v/>
      </c>
      <c r="AV1086" s="32" t="e">
        <f t="shared" si="1113"/>
        <v>#REF!</v>
      </c>
      <c r="AW1086" s="32" t="str">
        <f t="shared" si="1113"/>
        <v/>
      </c>
      <c r="AX1086" s="32" t="str">
        <f t="shared" si="1113"/>
        <v/>
      </c>
      <c r="AZ1086" s="17" t="str">
        <f t="shared" si="1119"/>
        <v/>
      </c>
      <c r="BA1086" s="17" t="str">
        <f t="shared" si="1119"/>
        <v/>
      </c>
      <c r="BB1086" s="17" t="str">
        <f t="shared" si="1119"/>
        <v/>
      </c>
      <c r="BC1086" s="17" t="str">
        <f t="shared" si="1119"/>
        <v/>
      </c>
      <c r="BD1086" s="17" t="str">
        <f t="shared" si="1119"/>
        <v/>
      </c>
      <c r="BE1086" s="17" t="str">
        <f t="shared" si="1114"/>
        <v/>
      </c>
      <c r="BF1086" s="17" t="str">
        <f t="shared" si="1114"/>
        <v/>
      </c>
      <c r="BG1086" s="17" t="e">
        <f t="shared" si="1114"/>
        <v>#REF!</v>
      </c>
      <c r="BH1086" s="17" t="str">
        <f t="shared" si="1114"/>
        <v/>
      </c>
      <c r="BI1086" s="17" t="str">
        <f t="shared" si="1114"/>
        <v/>
      </c>
    </row>
    <row r="1087" spans="1:61" s="13" customFormat="1" ht="23.25" customHeight="1" x14ac:dyDescent="0.2">
      <c r="A1087" s="1">
        <f ca="1">IF(COUNTIF($D1087:$L1087," ")=10,"",IF(VLOOKUP(MAX($A$1:A1086),$A$1:C1086,3,FALSE)=0,"",MAX($A$1:A1086)+1))</f>
        <v>1062</v>
      </c>
      <c r="B1087" s="13" t="str">
        <f>$B1081</f>
        <v/>
      </c>
      <c r="C1087" s="2" t="str">
        <f>IF($B1087="","",$R$7)</f>
        <v/>
      </c>
      <c r="D1087" s="23" t="str">
        <f t="shared" ref="D1087:K1087" si="1157">IF($B1087&gt;"",IF(ISERROR(SEARCH($B1087,S$7))," ",MID(S$7,FIND("%курс ",S$7,FIND($B1087,S$7))+6,3)&amp;"
("&amp;MID(S$7,FIND("ауд.",S$7,FIND($B1087,S$7))+4,FIND("№",S$7,FIND("ауд.",S$7,FIND($B1087,S$7)))-(FIND("ауд.",S$7,FIND($B1087,S$7))+4))&amp;")"),"")</f>
        <v/>
      </c>
      <c r="E1087" s="23" t="str">
        <f t="shared" si="1157"/>
        <v/>
      </c>
      <c r="F1087" s="23" t="str">
        <f t="shared" si="1157"/>
        <v/>
      </c>
      <c r="G1087" s="23" t="str">
        <f t="shared" si="1157"/>
        <v/>
      </c>
      <c r="H1087" s="23" t="str">
        <f t="shared" si="1157"/>
        <v/>
      </c>
      <c r="I1087" s="23" t="str">
        <f t="shared" si="1157"/>
        <v/>
      </c>
      <c r="J1087" s="23" t="str">
        <f t="shared" si="1157"/>
        <v/>
      </c>
      <c r="K1087" s="23" t="str">
        <f t="shared" si="1157"/>
        <v/>
      </c>
      <c r="L1087" s="23"/>
      <c r="O1087" s="16"/>
      <c r="P1087" s="16"/>
      <c r="R1087" s="30"/>
      <c r="S1087" s="30"/>
      <c r="T1087" s="30"/>
      <c r="U1087" s="30"/>
      <c r="V1087" s="30"/>
      <c r="W1087" s="30"/>
      <c r="X1087" s="30"/>
      <c r="Y1087" s="30"/>
      <c r="Z1087" s="30"/>
      <c r="AA1087" s="30"/>
      <c r="AB1087" s="30"/>
      <c r="AD1087" s="31" t="str">
        <f t="shared" si="1151"/>
        <v/>
      </c>
      <c r="AE1087" s="31" t="str">
        <f t="shared" si="1151"/>
        <v/>
      </c>
      <c r="AF1087" s="31" t="str">
        <f t="shared" si="1151"/>
        <v/>
      </c>
      <c r="AG1087" s="31" t="str">
        <f t="shared" si="1151"/>
        <v/>
      </c>
      <c r="AH1087" s="31" t="str">
        <f t="shared" si="1151"/>
        <v/>
      </c>
      <c r="AI1087" s="31" t="str">
        <f t="shared" si="1151"/>
        <v/>
      </c>
      <c r="AJ1087" s="31" t="str">
        <f t="shared" si="1151"/>
        <v/>
      </c>
      <c r="AK1087" s="31" t="e">
        <f>IF(#REF!=" ","",IF(#REF!="","",CONCATENATE($C1087," ",#REF!," ",MID(#REF!,6,3))))</f>
        <v>#REF!</v>
      </c>
      <c r="AL1087" s="31" t="str">
        <f t="shared" si="1152"/>
        <v/>
      </c>
      <c r="AM1087" s="31" t="str">
        <f t="shared" si="1152"/>
        <v/>
      </c>
      <c r="AN1087" s="32" t="e">
        <f t="shared" si="1149"/>
        <v>#VALUE!</v>
      </c>
      <c r="AO1087" s="32" t="str">
        <f t="shared" si="1118"/>
        <v/>
      </c>
      <c r="AP1087" s="32" t="str">
        <f t="shared" si="1118"/>
        <v/>
      </c>
      <c r="AQ1087" s="32" t="str">
        <f t="shared" si="1118"/>
        <v/>
      </c>
      <c r="AR1087" s="32" t="str">
        <f t="shared" si="1118"/>
        <v/>
      </c>
      <c r="AS1087" s="32" t="str">
        <f t="shared" si="1118"/>
        <v/>
      </c>
      <c r="AT1087" s="32" t="str">
        <f t="shared" si="1113"/>
        <v/>
      </c>
      <c r="AU1087" s="32" t="str">
        <f t="shared" si="1113"/>
        <v/>
      </c>
      <c r="AV1087" s="32" t="e">
        <f t="shared" si="1113"/>
        <v>#REF!</v>
      </c>
      <c r="AW1087" s="32" t="str">
        <f t="shared" si="1113"/>
        <v/>
      </c>
      <c r="AX1087" s="32" t="str">
        <f t="shared" si="1113"/>
        <v/>
      </c>
      <c r="AZ1087" s="17" t="str">
        <f t="shared" si="1119"/>
        <v/>
      </c>
      <c r="BA1087" s="17" t="str">
        <f t="shared" si="1119"/>
        <v/>
      </c>
      <c r="BB1087" s="17" t="str">
        <f t="shared" si="1119"/>
        <v/>
      </c>
      <c r="BC1087" s="17" t="str">
        <f t="shared" si="1119"/>
        <v/>
      </c>
      <c r="BD1087" s="17" t="str">
        <f t="shared" si="1119"/>
        <v/>
      </c>
      <c r="BE1087" s="17" t="str">
        <f t="shared" si="1114"/>
        <v/>
      </c>
      <c r="BF1087" s="17" t="str">
        <f t="shared" si="1114"/>
        <v/>
      </c>
      <c r="BG1087" s="17" t="e">
        <f t="shared" si="1114"/>
        <v>#REF!</v>
      </c>
      <c r="BH1087" s="17" t="str">
        <f t="shared" si="1114"/>
        <v/>
      </c>
      <c r="BI1087" s="17" t="str">
        <f t="shared" si="1114"/>
        <v/>
      </c>
    </row>
    <row r="1088" spans="1:61" s="13" customFormat="1" ht="23.25" customHeight="1" x14ac:dyDescent="0.2">
      <c r="A1088" s="1">
        <f ca="1">IF(COUNTIF($D1088:$L1088," ")=10,"",IF(VLOOKUP(MAX($A$1:A1087),$A$1:C1087,3,FALSE)=0,"",MAX($A$1:A1087)+1))</f>
        <v>1063</v>
      </c>
      <c r="B1088" s="13" t="str">
        <f>$B1081</f>
        <v/>
      </c>
      <c r="C1088" s="2" t="str">
        <f>IF($B1088="","",$R$8)</f>
        <v/>
      </c>
      <c r="D1088" s="23" t="str">
        <f t="shared" ref="D1088:K1088" si="1158">IF($B1088&gt;"",IF(ISERROR(SEARCH($B1088,S$8))," ",MID(S$8,FIND("%курс ",S$8,FIND($B1088,S$8))+6,3)&amp;"
("&amp;MID(S$8,FIND("ауд.",S$8,FIND($B1088,S$8))+4,FIND("№",S$8,FIND("ауд.",S$8,FIND($B1088,S$8)))-(FIND("ауд.",S$8,FIND($B1088,S$8))+4))&amp;")"),"")</f>
        <v/>
      </c>
      <c r="E1088" s="23" t="str">
        <f t="shared" si="1158"/>
        <v/>
      </c>
      <c r="F1088" s="23" t="str">
        <f t="shared" si="1158"/>
        <v/>
      </c>
      <c r="G1088" s="23" t="str">
        <f t="shared" si="1158"/>
        <v/>
      </c>
      <c r="H1088" s="23" t="str">
        <f t="shared" si="1158"/>
        <v/>
      </c>
      <c r="I1088" s="23" t="str">
        <f t="shared" si="1158"/>
        <v/>
      </c>
      <c r="J1088" s="23" t="str">
        <f t="shared" si="1158"/>
        <v/>
      </c>
      <c r="K1088" s="23" t="str">
        <f t="shared" si="1158"/>
        <v/>
      </c>
      <c r="L1088" s="23"/>
      <c r="O1088" s="16"/>
      <c r="P1088" s="16"/>
      <c r="R1088" s="30"/>
      <c r="S1088" s="30"/>
      <c r="T1088" s="30"/>
      <c r="U1088" s="30"/>
      <c r="V1088" s="30"/>
      <c r="W1088" s="30"/>
      <c r="X1088" s="30"/>
      <c r="Y1088" s="30"/>
      <c r="Z1088" s="30"/>
      <c r="AA1088" s="30"/>
      <c r="AB1088" s="30"/>
      <c r="AD1088" s="31" t="str">
        <f t="shared" si="1151"/>
        <v/>
      </c>
      <c r="AE1088" s="31" t="str">
        <f t="shared" si="1151"/>
        <v/>
      </c>
      <c r="AF1088" s="31" t="str">
        <f t="shared" si="1151"/>
        <v/>
      </c>
      <c r="AG1088" s="31" t="str">
        <f t="shared" si="1151"/>
        <v/>
      </c>
      <c r="AH1088" s="31" t="str">
        <f t="shared" si="1151"/>
        <v/>
      </c>
      <c r="AI1088" s="31" t="str">
        <f t="shared" si="1151"/>
        <v/>
      </c>
      <c r="AJ1088" s="31" t="str">
        <f t="shared" si="1151"/>
        <v/>
      </c>
      <c r="AK1088" s="31" t="e">
        <f>IF(#REF!=" ","",IF(#REF!="","",CONCATENATE($C1088," ",#REF!," ",MID(#REF!,6,3))))</f>
        <v>#REF!</v>
      </c>
      <c r="AL1088" s="31" t="str">
        <f t="shared" si="1152"/>
        <v/>
      </c>
      <c r="AM1088" s="31" t="str">
        <f t="shared" si="1152"/>
        <v/>
      </c>
      <c r="AN1088" s="32" t="e">
        <f t="shared" si="1149"/>
        <v>#VALUE!</v>
      </c>
      <c r="AO1088" s="32" t="str">
        <f t="shared" si="1118"/>
        <v/>
      </c>
      <c r="AP1088" s="32" t="str">
        <f t="shared" si="1118"/>
        <v/>
      </c>
      <c r="AQ1088" s="32" t="str">
        <f t="shared" si="1118"/>
        <v/>
      </c>
      <c r="AR1088" s="32" t="str">
        <f t="shared" si="1118"/>
        <v/>
      </c>
      <c r="AS1088" s="32" t="str">
        <f t="shared" si="1118"/>
        <v/>
      </c>
      <c r="AT1088" s="32" t="str">
        <f t="shared" si="1113"/>
        <v/>
      </c>
      <c r="AU1088" s="32" t="str">
        <f t="shared" si="1113"/>
        <v/>
      </c>
      <c r="AV1088" s="32" t="e">
        <f t="shared" si="1113"/>
        <v>#REF!</v>
      </c>
      <c r="AW1088" s="32" t="str">
        <f t="shared" si="1113"/>
        <v/>
      </c>
      <c r="AX1088" s="32" t="str">
        <f t="shared" si="1113"/>
        <v/>
      </c>
      <c r="AZ1088" s="17" t="str">
        <f t="shared" si="1119"/>
        <v/>
      </c>
      <c r="BA1088" s="17" t="str">
        <f t="shared" si="1119"/>
        <v/>
      </c>
      <c r="BB1088" s="17" t="str">
        <f t="shared" si="1119"/>
        <v/>
      </c>
      <c r="BC1088" s="17" t="str">
        <f t="shared" si="1119"/>
        <v/>
      </c>
      <c r="BD1088" s="17" t="str">
        <f t="shared" si="1119"/>
        <v/>
      </c>
      <c r="BE1088" s="17" t="str">
        <f t="shared" si="1114"/>
        <v/>
      </c>
      <c r="BF1088" s="17" t="str">
        <f t="shared" si="1114"/>
        <v/>
      </c>
      <c r="BG1088" s="17" t="e">
        <f t="shared" si="1114"/>
        <v>#REF!</v>
      </c>
      <c r="BH1088" s="17" t="str">
        <f t="shared" si="1114"/>
        <v/>
      </c>
      <c r="BI1088" s="17" t="str">
        <f t="shared" si="1114"/>
        <v/>
      </c>
    </row>
    <row r="1089" spans="1:61" s="13" customFormat="1" ht="23.25" customHeight="1" x14ac:dyDescent="0.2">
      <c r="C1089" s="2" t="str">
        <f>IF($B1089="","",$R$2)</f>
        <v/>
      </c>
      <c r="D1089" s="14" t="str">
        <f t="shared" ref="D1089:K1089" si="1159">IF($B1089&gt;"",IF(ISERROR(SEARCH($B1089,S$2))," ",MID(S$2,FIND("%курс ",S$2,FIND($B1089,S$2))+6,3)&amp;"
("&amp;MID(S$2,FIND("ауд.",S$2,FIND($B1089,S$2))+4,FIND("№",S$2,FIND("ауд.",S$2,FIND($B1089,S$2)))-(FIND("ауд.",S$2,FIND($B1089,S$2))+4))&amp;")"),"")</f>
        <v/>
      </c>
      <c r="E1089" s="14" t="str">
        <f t="shared" si="1159"/>
        <v/>
      </c>
      <c r="F1089" s="14" t="str">
        <f t="shared" si="1159"/>
        <v/>
      </c>
      <c r="G1089" s="14" t="str">
        <f t="shared" si="1159"/>
        <v/>
      </c>
      <c r="H1089" s="14" t="str">
        <f t="shared" si="1159"/>
        <v/>
      </c>
      <c r="I1089" s="14" t="str">
        <f t="shared" si="1159"/>
        <v/>
      </c>
      <c r="J1089" s="14" t="str">
        <f t="shared" si="1159"/>
        <v/>
      </c>
      <c r="K1089" s="14" t="str">
        <f t="shared" si="1159"/>
        <v/>
      </c>
      <c r="L1089" s="14"/>
      <c r="O1089" s="16"/>
      <c r="P1089" s="16"/>
      <c r="R1089" s="30"/>
      <c r="S1089" s="30"/>
      <c r="T1089" s="30"/>
      <c r="U1089" s="30"/>
      <c r="V1089" s="30"/>
      <c r="W1089" s="30"/>
      <c r="X1089" s="30"/>
      <c r="Y1089" s="30"/>
      <c r="Z1089" s="30"/>
      <c r="AA1089" s="30"/>
      <c r="AB1089" s="30"/>
      <c r="AD1089" s="37"/>
      <c r="AE1089" s="37"/>
      <c r="AF1089" s="37"/>
      <c r="AG1089" s="37"/>
      <c r="AH1089" s="37"/>
      <c r="AI1089" s="37"/>
      <c r="AJ1089" s="37"/>
      <c r="AK1089" s="37"/>
      <c r="AL1089" s="37"/>
      <c r="AM1089" s="37"/>
      <c r="AN1089" s="37"/>
      <c r="AO1089" s="32" t="str">
        <f t="shared" si="1118"/>
        <v/>
      </c>
      <c r="AP1089" s="32" t="str">
        <f t="shared" si="1118"/>
        <v/>
      </c>
      <c r="AQ1089" s="32" t="str">
        <f t="shared" si="1118"/>
        <v/>
      </c>
      <c r="AR1089" s="32" t="str">
        <f t="shared" si="1118"/>
        <v/>
      </c>
      <c r="AS1089" s="32" t="str">
        <f t="shared" si="1118"/>
        <v/>
      </c>
      <c r="AT1089" s="32" t="str">
        <f t="shared" si="1113"/>
        <v/>
      </c>
      <c r="AU1089" s="32" t="str">
        <f t="shared" si="1113"/>
        <v/>
      </c>
      <c r="AV1089" s="32" t="str">
        <f t="shared" si="1113"/>
        <v/>
      </c>
      <c r="AW1089" s="32" t="str">
        <f t="shared" si="1113"/>
        <v/>
      </c>
      <c r="AX1089" s="32" t="str">
        <f t="shared" si="1113"/>
        <v/>
      </c>
      <c r="AZ1089" s="17" t="str">
        <f t="shared" si="1119"/>
        <v/>
      </c>
      <c r="BA1089" s="17" t="str">
        <f t="shared" si="1119"/>
        <v/>
      </c>
      <c r="BB1089" s="17" t="str">
        <f t="shared" si="1119"/>
        <v/>
      </c>
      <c r="BC1089" s="17" t="str">
        <f t="shared" si="1119"/>
        <v/>
      </c>
      <c r="BD1089" s="17" t="str">
        <f t="shared" si="1119"/>
        <v/>
      </c>
      <c r="BE1089" s="17" t="str">
        <f t="shared" si="1114"/>
        <v/>
      </c>
      <c r="BF1089" s="17" t="str">
        <f t="shared" si="1114"/>
        <v/>
      </c>
      <c r="BG1089" s="17" t="str">
        <f t="shared" si="1114"/>
        <v/>
      </c>
      <c r="BH1089" s="17" t="str">
        <f t="shared" si="1114"/>
        <v/>
      </c>
      <c r="BI1089" s="17" t="str">
        <f t="shared" si="1114"/>
        <v/>
      </c>
    </row>
    <row r="1090" spans="1:61" s="13" customFormat="1" ht="23.25" customHeight="1" x14ac:dyDescent="0.2">
      <c r="A1090" s="1">
        <f ca="1">IF(COUNTIF($D1091:$L1097," ")=70,"",MAX($A$1:A1089)+1)</f>
        <v>1064</v>
      </c>
      <c r="B1090" s="2" t="str">
        <f>IF($C1090="","",$C1090)</f>
        <v/>
      </c>
      <c r="C1090" s="3" t="str">
        <f>IF(ISERROR(VLOOKUP((ROW()-1)/9+1,'[1]Преподавательский состав'!$A$2:$B$181,2,FALSE)),"",VLOOKUP((ROW()-1)/9+1,'[1]Преподавательский состав'!$A$2:$B$181,2,FALSE))</f>
        <v/>
      </c>
      <c r="D1090" s="3" t="str">
        <f>IF($C1090="","",T(" 8.00"))</f>
        <v/>
      </c>
      <c r="E1090" s="3" t="str">
        <f>IF($C1090="","",T(" 9.40"))</f>
        <v/>
      </c>
      <c r="F1090" s="3" t="str">
        <f>IF($C1090="","",T("11.20"))</f>
        <v/>
      </c>
      <c r="G1090" s="3" t="str">
        <f>IF($C1090="","",T("13.00"))</f>
        <v/>
      </c>
      <c r="H1090" s="3" t="str">
        <f>IF($C1090="","",T("13.30"))</f>
        <v/>
      </c>
      <c r="I1090" s="3" t="str">
        <f>IF($C1090="","",T("15.10"))</f>
        <v/>
      </c>
      <c r="J1090" s="3" t="str">
        <f>IF($C1090="","",T("16.50"))</f>
        <v/>
      </c>
      <c r="K1090" s="3" t="str">
        <f>IF($C1090="","",T("16.50"))</f>
        <v/>
      </c>
      <c r="L1090" s="3"/>
      <c r="O1090" s="16"/>
      <c r="P1090" s="16"/>
      <c r="R1090" s="30"/>
      <c r="S1090" s="30"/>
      <c r="T1090" s="30"/>
      <c r="U1090" s="30"/>
      <c r="V1090" s="30"/>
      <c r="W1090" s="30"/>
      <c r="X1090" s="30"/>
      <c r="Y1090" s="30"/>
      <c r="Z1090" s="30"/>
      <c r="AA1090" s="30"/>
      <c r="AB1090" s="30"/>
      <c r="AD1090" s="32"/>
      <c r="AE1090" s="32"/>
      <c r="AF1090" s="32"/>
      <c r="AG1090" s="32"/>
      <c r="AH1090" s="32"/>
      <c r="AI1090" s="32"/>
      <c r="AJ1090" s="32"/>
      <c r="AK1090" s="32"/>
      <c r="AL1090" s="32"/>
      <c r="AM1090" s="32"/>
      <c r="AN1090" s="32" t="str">
        <f t="shared" ref="AN1090:AN1097" si="1160">IF(COUNTBLANK(AD1090:AM1090)=10,"",MID($B1090,1,FIND(" ",$B1090)-1))</f>
        <v/>
      </c>
      <c r="AO1090" s="32" t="str">
        <f t="shared" si="1118"/>
        <v/>
      </c>
      <c r="AP1090" s="32" t="str">
        <f t="shared" si="1118"/>
        <v/>
      </c>
      <c r="AQ1090" s="32" t="str">
        <f t="shared" si="1118"/>
        <v/>
      </c>
      <c r="AR1090" s="32" t="str">
        <f t="shared" si="1118"/>
        <v/>
      </c>
      <c r="AS1090" s="32" t="str">
        <f t="shared" si="1118"/>
        <v/>
      </c>
      <c r="AT1090" s="32" t="str">
        <f t="shared" si="1113"/>
        <v/>
      </c>
      <c r="AU1090" s="32" t="str">
        <f t="shared" si="1113"/>
        <v/>
      </c>
      <c r="AV1090" s="32" t="str">
        <f t="shared" si="1113"/>
        <v/>
      </c>
      <c r="AW1090" s="32" t="str">
        <f t="shared" si="1113"/>
        <v/>
      </c>
      <c r="AX1090" s="32" t="str">
        <f t="shared" si="1113"/>
        <v/>
      </c>
      <c r="AZ1090" s="17" t="str">
        <f t="shared" si="1119"/>
        <v/>
      </c>
      <c r="BA1090" s="17" t="str">
        <f t="shared" si="1119"/>
        <v/>
      </c>
      <c r="BB1090" s="17" t="str">
        <f t="shared" si="1119"/>
        <v/>
      </c>
      <c r="BC1090" s="17" t="str">
        <f t="shared" si="1119"/>
        <v/>
      </c>
      <c r="BD1090" s="17" t="str">
        <f t="shared" si="1119"/>
        <v/>
      </c>
      <c r="BE1090" s="17" t="str">
        <f t="shared" si="1114"/>
        <v/>
      </c>
      <c r="BF1090" s="17" t="str">
        <f t="shared" si="1114"/>
        <v/>
      </c>
      <c r="BG1090" s="17" t="str">
        <f t="shared" si="1114"/>
        <v/>
      </c>
      <c r="BH1090" s="17" t="str">
        <f t="shared" si="1114"/>
        <v/>
      </c>
      <c r="BI1090" s="17" t="str">
        <f t="shared" si="1114"/>
        <v/>
      </c>
    </row>
    <row r="1091" spans="1:61" s="13" customFormat="1" ht="23.25" customHeight="1" x14ac:dyDescent="0.2">
      <c r="A1091" s="1">
        <f ca="1">IF(COUNTIF($D1091:$L1091," ")=10,"",IF(VLOOKUP(MAX($A$1:A1090),$A$1:C1090,3,FALSE)=0,"",MAX($A$1:A1090)+1))</f>
        <v>1065</v>
      </c>
      <c r="B1091" s="13" t="str">
        <f>$B1090</f>
        <v/>
      </c>
      <c r="C1091" s="2" t="str">
        <f>IF($B1091="","",$R$2)</f>
        <v/>
      </c>
      <c r="D1091" s="14" t="str">
        <f t="shared" ref="D1091:K1091" si="1161">IF($B1091&gt;"",IF(ISERROR(SEARCH($B1091,S$2))," ",MID(S$2,FIND("%курс ",S$2,FIND($B1091,S$2))+6,3)&amp;"
("&amp;MID(S$2,FIND("ауд.",S$2,FIND($B1091,S$2))+4,FIND("№",S$2,FIND("ауд.",S$2,FIND($B1091,S$2)))-(FIND("ауд.",S$2,FIND($B1091,S$2))+4))&amp;")"),"")</f>
        <v/>
      </c>
      <c r="E1091" s="14" t="str">
        <f t="shared" si="1161"/>
        <v/>
      </c>
      <c r="F1091" s="14" t="str">
        <f t="shared" si="1161"/>
        <v/>
      </c>
      <c r="G1091" s="14" t="str">
        <f t="shared" si="1161"/>
        <v/>
      </c>
      <c r="H1091" s="14" t="str">
        <f t="shared" si="1161"/>
        <v/>
      </c>
      <c r="I1091" s="14" t="str">
        <f t="shared" si="1161"/>
        <v/>
      </c>
      <c r="J1091" s="14" t="str">
        <f t="shared" si="1161"/>
        <v/>
      </c>
      <c r="K1091" s="14" t="str">
        <f t="shared" si="1161"/>
        <v/>
      </c>
      <c r="L1091" s="14"/>
      <c r="O1091" s="16"/>
      <c r="P1091" s="16"/>
      <c r="R1091" s="30"/>
      <c r="S1091" s="30"/>
      <c r="T1091" s="30"/>
      <c r="U1091" s="30"/>
      <c r="V1091" s="30"/>
      <c r="W1091" s="30"/>
      <c r="X1091" s="30"/>
      <c r="Y1091" s="30"/>
      <c r="Z1091" s="30"/>
      <c r="AA1091" s="30"/>
      <c r="AB1091" s="30"/>
      <c r="AD1091" s="31" t="str">
        <f t="shared" ref="AD1091:AJ1097" si="1162">IF(D1091=" ","",IF(D1091="","",CONCATENATE($C1091," ",D$1," ",MID(D1091,6,3))))</f>
        <v/>
      </c>
      <c r="AE1091" s="31" t="str">
        <f t="shared" si="1162"/>
        <v/>
      </c>
      <c r="AF1091" s="31" t="str">
        <f t="shared" si="1162"/>
        <v/>
      </c>
      <c r="AG1091" s="31" t="str">
        <f t="shared" si="1162"/>
        <v/>
      </c>
      <c r="AH1091" s="31" t="str">
        <f t="shared" si="1162"/>
        <v/>
      </c>
      <c r="AI1091" s="31" t="str">
        <f t="shared" si="1162"/>
        <v/>
      </c>
      <c r="AJ1091" s="31" t="str">
        <f t="shared" si="1162"/>
        <v/>
      </c>
      <c r="AK1091" s="31" t="e">
        <f>IF(#REF!=" ","",IF(#REF!="","",CONCATENATE($C1091," ",#REF!," ",MID(#REF!,6,3))))</f>
        <v>#REF!</v>
      </c>
      <c r="AL1091" s="31" t="str">
        <f t="shared" ref="AL1091:AM1097" si="1163">IF(K1091=" ","",IF(K1091="","",CONCATENATE($C1091," ",K$1," ",MID(K1091,6,3))))</f>
        <v/>
      </c>
      <c r="AM1091" s="31" t="str">
        <f t="shared" si="1163"/>
        <v/>
      </c>
      <c r="AN1091" s="32" t="e">
        <f t="shared" si="1160"/>
        <v>#VALUE!</v>
      </c>
      <c r="AO1091" s="32" t="str">
        <f t="shared" si="1118"/>
        <v/>
      </c>
      <c r="AP1091" s="32" t="str">
        <f t="shared" si="1118"/>
        <v/>
      </c>
      <c r="AQ1091" s="32" t="str">
        <f t="shared" si="1118"/>
        <v/>
      </c>
      <c r="AR1091" s="32" t="str">
        <f t="shared" si="1118"/>
        <v/>
      </c>
      <c r="AS1091" s="32" t="str">
        <f t="shared" si="1118"/>
        <v/>
      </c>
      <c r="AT1091" s="32" t="str">
        <f t="shared" si="1113"/>
        <v/>
      </c>
      <c r="AU1091" s="32" t="str">
        <f t="shared" si="1113"/>
        <v/>
      </c>
      <c r="AV1091" s="32" t="e">
        <f t="shared" si="1113"/>
        <v>#REF!</v>
      </c>
      <c r="AW1091" s="32" t="str">
        <f t="shared" si="1113"/>
        <v/>
      </c>
      <c r="AX1091" s="32" t="str">
        <f t="shared" si="1113"/>
        <v/>
      </c>
      <c r="AZ1091" s="17" t="str">
        <f t="shared" si="1119"/>
        <v/>
      </c>
      <c r="BA1091" s="17" t="str">
        <f t="shared" si="1119"/>
        <v/>
      </c>
      <c r="BB1091" s="17" t="str">
        <f t="shared" si="1119"/>
        <v/>
      </c>
      <c r="BC1091" s="17" t="str">
        <f t="shared" si="1119"/>
        <v/>
      </c>
      <c r="BD1091" s="17" t="str">
        <f t="shared" si="1119"/>
        <v/>
      </c>
      <c r="BE1091" s="17" t="str">
        <f t="shared" si="1114"/>
        <v/>
      </c>
      <c r="BF1091" s="17" t="str">
        <f t="shared" si="1114"/>
        <v/>
      </c>
      <c r="BG1091" s="17" t="e">
        <f t="shared" si="1114"/>
        <v>#REF!</v>
      </c>
      <c r="BH1091" s="17" t="str">
        <f t="shared" si="1114"/>
        <v/>
      </c>
      <c r="BI1091" s="17" t="str">
        <f t="shared" si="1114"/>
        <v/>
      </c>
    </row>
    <row r="1092" spans="1:61" s="13" customFormat="1" ht="23.25" customHeight="1" x14ac:dyDescent="0.2">
      <c r="A1092" s="1">
        <f ca="1">IF(COUNTIF($D1092:$L1092," ")=10,"",IF(VLOOKUP(MAX($A$1:A1091),$A$1:C1091,3,FALSE)=0,"",MAX($A$1:A1091)+1))</f>
        <v>1066</v>
      </c>
      <c r="B1092" s="13" t="str">
        <f>$B1090</f>
        <v/>
      </c>
      <c r="C1092" s="2" t="str">
        <f>IF($B1092="","",$R$3)</f>
        <v/>
      </c>
      <c r="D1092" s="14" t="str">
        <f t="shared" ref="D1092:K1092" si="1164">IF($B1092&gt;"",IF(ISERROR(SEARCH($B1092,S$3))," ",MID(S$3,FIND("%курс ",S$3,FIND($B1092,S$3))+6,3)&amp;"
("&amp;MID(S$3,FIND("ауд.",S$3,FIND($B1092,S$3))+4,FIND("№",S$3,FIND("ауд.",S$3,FIND($B1092,S$3)))-(FIND("ауд.",S$3,FIND($B1092,S$3))+4))&amp;")"),"")</f>
        <v/>
      </c>
      <c r="E1092" s="14" t="str">
        <f t="shared" si="1164"/>
        <v/>
      </c>
      <c r="F1092" s="14" t="str">
        <f t="shared" si="1164"/>
        <v/>
      </c>
      <c r="G1092" s="14" t="str">
        <f t="shared" si="1164"/>
        <v/>
      </c>
      <c r="H1092" s="14" t="str">
        <f t="shared" si="1164"/>
        <v/>
      </c>
      <c r="I1092" s="14" t="str">
        <f t="shared" si="1164"/>
        <v/>
      </c>
      <c r="J1092" s="14" t="str">
        <f t="shared" si="1164"/>
        <v/>
      </c>
      <c r="K1092" s="14" t="str">
        <f t="shared" si="1164"/>
        <v/>
      </c>
      <c r="L1092" s="14"/>
      <c r="O1092" s="16"/>
      <c r="P1092" s="16"/>
      <c r="R1092" s="30"/>
      <c r="S1092" s="30"/>
      <c r="T1092" s="30"/>
      <c r="U1092" s="30"/>
      <c r="V1092" s="30"/>
      <c r="W1092" s="30"/>
      <c r="X1092" s="30"/>
      <c r="Y1092" s="30"/>
      <c r="Z1092" s="30"/>
      <c r="AA1092" s="30"/>
      <c r="AB1092" s="30"/>
      <c r="AD1092" s="31" t="str">
        <f t="shared" si="1162"/>
        <v/>
      </c>
      <c r="AE1092" s="31" t="str">
        <f t="shared" si="1162"/>
        <v/>
      </c>
      <c r="AF1092" s="31" t="str">
        <f t="shared" si="1162"/>
        <v/>
      </c>
      <c r="AG1092" s="31" t="str">
        <f t="shared" si="1162"/>
        <v/>
      </c>
      <c r="AH1092" s="31" t="str">
        <f t="shared" si="1162"/>
        <v/>
      </c>
      <c r="AI1092" s="31" t="str">
        <f t="shared" si="1162"/>
        <v/>
      </c>
      <c r="AJ1092" s="31" t="str">
        <f t="shared" si="1162"/>
        <v/>
      </c>
      <c r="AK1092" s="31" t="e">
        <f>IF(#REF!=" ","",IF(#REF!="","",CONCATENATE($C1092," ",#REF!," ",MID(#REF!,6,3))))</f>
        <v>#REF!</v>
      </c>
      <c r="AL1092" s="31" t="str">
        <f t="shared" si="1163"/>
        <v/>
      </c>
      <c r="AM1092" s="31" t="str">
        <f t="shared" si="1163"/>
        <v/>
      </c>
      <c r="AN1092" s="32" t="e">
        <f t="shared" si="1160"/>
        <v>#VALUE!</v>
      </c>
      <c r="AO1092" s="32" t="str">
        <f t="shared" si="1118"/>
        <v/>
      </c>
      <c r="AP1092" s="32" t="str">
        <f t="shared" si="1118"/>
        <v/>
      </c>
      <c r="AQ1092" s="32" t="str">
        <f t="shared" si="1118"/>
        <v/>
      </c>
      <c r="AR1092" s="32" t="str">
        <f t="shared" si="1118"/>
        <v/>
      </c>
      <c r="AS1092" s="32" t="str">
        <f t="shared" si="1118"/>
        <v/>
      </c>
      <c r="AT1092" s="32" t="str">
        <f t="shared" si="1113"/>
        <v/>
      </c>
      <c r="AU1092" s="32" t="str">
        <f t="shared" si="1113"/>
        <v/>
      </c>
      <c r="AV1092" s="32" t="e">
        <f t="shared" si="1113"/>
        <v>#REF!</v>
      </c>
      <c r="AW1092" s="32" t="str">
        <f t="shared" si="1113"/>
        <v/>
      </c>
      <c r="AX1092" s="32" t="str">
        <f t="shared" si="1113"/>
        <v/>
      </c>
      <c r="AZ1092" s="17" t="str">
        <f t="shared" si="1119"/>
        <v/>
      </c>
      <c r="BA1092" s="17" t="str">
        <f t="shared" si="1119"/>
        <v/>
      </c>
      <c r="BB1092" s="17" t="str">
        <f t="shared" si="1119"/>
        <v/>
      </c>
      <c r="BC1092" s="17" t="str">
        <f t="shared" si="1119"/>
        <v/>
      </c>
      <c r="BD1092" s="17" t="str">
        <f t="shared" si="1119"/>
        <v/>
      </c>
      <c r="BE1092" s="17" t="str">
        <f t="shared" si="1114"/>
        <v/>
      </c>
      <c r="BF1092" s="17" t="str">
        <f t="shared" si="1114"/>
        <v/>
      </c>
      <c r="BG1092" s="17" t="e">
        <f t="shared" si="1114"/>
        <v>#REF!</v>
      </c>
      <c r="BH1092" s="17" t="str">
        <f t="shared" si="1114"/>
        <v/>
      </c>
      <c r="BI1092" s="17" t="str">
        <f t="shared" si="1114"/>
        <v/>
      </c>
    </row>
    <row r="1093" spans="1:61" s="13" customFormat="1" ht="23.25" customHeight="1" x14ac:dyDescent="0.2">
      <c r="A1093" s="1">
        <f ca="1">IF(COUNTIF($D1093:$L1093," ")=10,"",IF(VLOOKUP(MAX($A$1:A1092),$A$1:C1092,3,FALSE)=0,"",MAX($A$1:A1092)+1))</f>
        <v>1067</v>
      </c>
      <c r="B1093" s="13" t="str">
        <f>$B1090</f>
        <v/>
      </c>
      <c r="C1093" s="2" t="str">
        <f>IF($B1093="","",$R$4)</f>
        <v/>
      </c>
      <c r="D1093" s="14" t="str">
        <f t="shared" ref="D1093:K1093" si="1165">IF($B1093&gt;"",IF(ISERROR(SEARCH($B1093,S$4))," ",MID(S$4,FIND("%курс ",S$4,FIND($B1093,S$4))+6,3)&amp;"
("&amp;MID(S$4,FIND("ауд.",S$4,FIND($B1093,S$4))+4,FIND("№",S$4,FIND("ауд.",S$4,FIND($B1093,S$4)))-(FIND("ауд.",S$4,FIND($B1093,S$4))+4))&amp;")"),"")</f>
        <v/>
      </c>
      <c r="E1093" s="14" t="str">
        <f t="shared" si="1165"/>
        <v/>
      </c>
      <c r="F1093" s="14" t="str">
        <f t="shared" si="1165"/>
        <v/>
      </c>
      <c r="G1093" s="14" t="str">
        <f t="shared" si="1165"/>
        <v/>
      </c>
      <c r="H1093" s="14" t="str">
        <f t="shared" si="1165"/>
        <v/>
      </c>
      <c r="I1093" s="14" t="str">
        <f t="shared" si="1165"/>
        <v/>
      </c>
      <c r="J1093" s="14" t="str">
        <f t="shared" si="1165"/>
        <v/>
      </c>
      <c r="K1093" s="14" t="str">
        <f t="shared" si="1165"/>
        <v/>
      </c>
      <c r="L1093" s="14"/>
      <c r="O1093" s="16"/>
      <c r="P1093" s="16"/>
      <c r="R1093" s="30"/>
      <c r="S1093" s="30"/>
      <c r="T1093" s="30"/>
      <c r="U1093" s="30"/>
      <c r="V1093" s="30"/>
      <c r="W1093" s="30"/>
      <c r="X1093" s="30"/>
      <c r="Y1093" s="30"/>
      <c r="Z1093" s="30"/>
      <c r="AA1093" s="30"/>
      <c r="AB1093" s="30"/>
      <c r="AD1093" s="31" t="str">
        <f t="shared" si="1162"/>
        <v/>
      </c>
      <c r="AE1093" s="31" t="str">
        <f t="shared" si="1162"/>
        <v/>
      </c>
      <c r="AF1093" s="31" t="str">
        <f t="shared" si="1162"/>
        <v/>
      </c>
      <c r="AG1093" s="31" t="str">
        <f t="shared" si="1162"/>
        <v/>
      </c>
      <c r="AH1093" s="31" t="str">
        <f t="shared" si="1162"/>
        <v/>
      </c>
      <c r="AI1093" s="31" t="str">
        <f t="shared" si="1162"/>
        <v/>
      </c>
      <c r="AJ1093" s="31" t="str">
        <f t="shared" si="1162"/>
        <v/>
      </c>
      <c r="AK1093" s="31" t="e">
        <f>IF(#REF!=" ","",IF(#REF!="","",CONCATENATE($C1093," ",#REF!," ",MID(#REF!,6,3))))</f>
        <v>#REF!</v>
      </c>
      <c r="AL1093" s="31" t="str">
        <f t="shared" si="1163"/>
        <v/>
      </c>
      <c r="AM1093" s="31" t="str">
        <f t="shared" si="1163"/>
        <v/>
      </c>
      <c r="AN1093" s="32" t="e">
        <f t="shared" si="1160"/>
        <v>#VALUE!</v>
      </c>
      <c r="AO1093" s="32" t="str">
        <f t="shared" si="1118"/>
        <v/>
      </c>
      <c r="AP1093" s="32" t="str">
        <f t="shared" si="1118"/>
        <v/>
      </c>
      <c r="AQ1093" s="32" t="str">
        <f t="shared" si="1118"/>
        <v/>
      </c>
      <c r="AR1093" s="32" t="str">
        <f t="shared" si="1118"/>
        <v/>
      </c>
      <c r="AS1093" s="32" t="str">
        <f t="shared" si="1118"/>
        <v/>
      </c>
      <c r="AT1093" s="32" t="str">
        <f t="shared" si="1113"/>
        <v/>
      </c>
      <c r="AU1093" s="32" t="str">
        <f t="shared" si="1113"/>
        <v/>
      </c>
      <c r="AV1093" s="32" t="e">
        <f t="shared" si="1113"/>
        <v>#REF!</v>
      </c>
      <c r="AW1093" s="32" t="str">
        <f t="shared" si="1113"/>
        <v/>
      </c>
      <c r="AX1093" s="32" t="str">
        <f t="shared" si="1113"/>
        <v/>
      </c>
      <c r="AZ1093" s="17" t="str">
        <f t="shared" si="1119"/>
        <v/>
      </c>
      <c r="BA1093" s="17" t="str">
        <f t="shared" si="1119"/>
        <v/>
      </c>
      <c r="BB1093" s="17" t="str">
        <f t="shared" si="1119"/>
        <v/>
      </c>
      <c r="BC1093" s="17" t="str">
        <f t="shared" si="1119"/>
        <v/>
      </c>
      <c r="BD1093" s="17" t="str">
        <f t="shared" si="1119"/>
        <v/>
      </c>
      <c r="BE1093" s="17" t="str">
        <f t="shared" si="1114"/>
        <v/>
      </c>
      <c r="BF1093" s="17" t="str">
        <f t="shared" si="1114"/>
        <v/>
      </c>
      <c r="BG1093" s="17" t="e">
        <f t="shared" si="1114"/>
        <v>#REF!</v>
      </c>
      <c r="BH1093" s="17" t="str">
        <f t="shared" si="1114"/>
        <v/>
      </c>
      <c r="BI1093" s="17" t="str">
        <f t="shared" si="1114"/>
        <v/>
      </c>
    </row>
    <row r="1094" spans="1:61" s="13" customFormat="1" ht="23.25" customHeight="1" x14ac:dyDescent="0.2">
      <c r="A1094" s="1">
        <f ca="1">IF(COUNTIF($D1094:$L1094," ")=10,"",IF(VLOOKUP(MAX($A$1:A1093),$A$1:C1093,3,FALSE)=0,"",MAX($A$1:A1093)+1))</f>
        <v>1068</v>
      </c>
      <c r="B1094" s="13" t="str">
        <f>$B1090</f>
        <v/>
      </c>
      <c r="C1094" s="2" t="str">
        <f>IF($B1094="","",$R$5)</f>
        <v/>
      </c>
      <c r="D1094" s="23" t="str">
        <f t="shared" ref="D1094:K1094" si="1166">IF($B1094&gt;"",IF(ISERROR(SEARCH($B1094,S$5))," ",MID(S$5,FIND("%курс ",S$5,FIND($B1094,S$5))+6,3)&amp;"
("&amp;MID(S$5,FIND("ауд.",S$5,FIND($B1094,S$5))+4,FIND("№",S$5,FIND("ауд.",S$5,FIND($B1094,S$5)))-(FIND("ауд.",S$5,FIND($B1094,S$5))+4))&amp;")"),"")</f>
        <v/>
      </c>
      <c r="E1094" s="23" t="str">
        <f t="shared" si="1166"/>
        <v/>
      </c>
      <c r="F1094" s="23" t="str">
        <f t="shared" si="1166"/>
        <v/>
      </c>
      <c r="G1094" s="23" t="str">
        <f t="shared" si="1166"/>
        <v/>
      </c>
      <c r="H1094" s="23" t="str">
        <f t="shared" si="1166"/>
        <v/>
      </c>
      <c r="I1094" s="23" t="str">
        <f t="shared" si="1166"/>
        <v/>
      </c>
      <c r="J1094" s="23" t="str">
        <f t="shared" si="1166"/>
        <v/>
      </c>
      <c r="K1094" s="23" t="str">
        <f t="shared" si="1166"/>
        <v/>
      </c>
      <c r="L1094" s="23"/>
      <c r="O1094" s="16"/>
      <c r="P1094" s="16"/>
      <c r="R1094" s="30"/>
      <c r="S1094" s="30"/>
      <c r="T1094" s="30"/>
      <c r="U1094" s="30"/>
      <c r="V1094" s="30"/>
      <c r="W1094" s="30"/>
      <c r="X1094" s="30"/>
      <c r="Y1094" s="30"/>
      <c r="Z1094" s="30"/>
      <c r="AA1094" s="30"/>
      <c r="AB1094" s="30"/>
      <c r="AD1094" s="31" t="str">
        <f t="shared" si="1162"/>
        <v/>
      </c>
      <c r="AE1094" s="31" t="str">
        <f t="shared" si="1162"/>
        <v/>
      </c>
      <c r="AF1094" s="31" t="str">
        <f t="shared" si="1162"/>
        <v/>
      </c>
      <c r="AG1094" s="31" t="str">
        <f t="shared" si="1162"/>
        <v/>
      </c>
      <c r="AH1094" s="31" t="str">
        <f t="shared" si="1162"/>
        <v/>
      </c>
      <c r="AI1094" s="31" t="str">
        <f t="shared" si="1162"/>
        <v/>
      </c>
      <c r="AJ1094" s="31" t="str">
        <f t="shared" si="1162"/>
        <v/>
      </c>
      <c r="AK1094" s="31" t="e">
        <f>IF(#REF!=" ","",IF(#REF!="","",CONCATENATE($C1094," ",#REF!," ",MID(#REF!,6,3))))</f>
        <v>#REF!</v>
      </c>
      <c r="AL1094" s="31" t="str">
        <f t="shared" si="1163"/>
        <v/>
      </c>
      <c r="AM1094" s="31" t="str">
        <f t="shared" si="1163"/>
        <v/>
      </c>
      <c r="AN1094" s="32" t="e">
        <f t="shared" si="1160"/>
        <v>#VALUE!</v>
      </c>
      <c r="AO1094" s="32" t="str">
        <f t="shared" si="1118"/>
        <v/>
      </c>
      <c r="AP1094" s="32" t="str">
        <f t="shared" si="1118"/>
        <v/>
      </c>
      <c r="AQ1094" s="32" t="str">
        <f t="shared" si="1118"/>
        <v/>
      </c>
      <c r="AR1094" s="32" t="str">
        <f t="shared" si="1118"/>
        <v/>
      </c>
      <c r="AS1094" s="32" t="str">
        <f t="shared" si="1118"/>
        <v/>
      </c>
      <c r="AT1094" s="32" t="str">
        <f t="shared" si="1113"/>
        <v/>
      </c>
      <c r="AU1094" s="32" t="str">
        <f t="shared" si="1113"/>
        <v/>
      </c>
      <c r="AV1094" s="32" t="e">
        <f t="shared" si="1113"/>
        <v>#REF!</v>
      </c>
      <c r="AW1094" s="32" t="str">
        <f t="shared" si="1113"/>
        <v/>
      </c>
      <c r="AX1094" s="32" t="str">
        <f t="shared" si="1113"/>
        <v/>
      </c>
      <c r="AZ1094" s="17" t="str">
        <f t="shared" si="1119"/>
        <v/>
      </c>
      <c r="BA1094" s="17" t="str">
        <f t="shared" si="1119"/>
        <v/>
      </c>
      <c r="BB1094" s="17" t="str">
        <f t="shared" si="1119"/>
        <v/>
      </c>
      <c r="BC1094" s="17" t="str">
        <f t="shared" si="1119"/>
        <v/>
      </c>
      <c r="BD1094" s="17" t="str">
        <f t="shared" si="1119"/>
        <v/>
      </c>
      <c r="BE1094" s="17" t="str">
        <f t="shared" si="1114"/>
        <v/>
      </c>
      <c r="BF1094" s="17" t="str">
        <f t="shared" si="1114"/>
        <v/>
      </c>
      <c r="BG1094" s="17" t="e">
        <f t="shared" si="1114"/>
        <v>#REF!</v>
      </c>
      <c r="BH1094" s="17" t="str">
        <f t="shared" si="1114"/>
        <v/>
      </c>
      <c r="BI1094" s="17" t="str">
        <f t="shared" si="1114"/>
        <v/>
      </c>
    </row>
    <row r="1095" spans="1:61" s="13" customFormat="1" ht="23.25" customHeight="1" x14ac:dyDescent="0.2">
      <c r="A1095" s="1">
        <f ca="1">IF(COUNTIF($D1095:$L1095," ")=10,"",IF(VLOOKUP(MAX($A$1:A1094),$A$1:C1094,3,FALSE)=0,"",MAX($A$1:A1094)+1))</f>
        <v>1069</v>
      </c>
      <c r="B1095" s="13" t="str">
        <f>$B1090</f>
        <v/>
      </c>
      <c r="C1095" s="2" t="str">
        <f>IF($B1095="","",$R$6)</f>
        <v/>
      </c>
      <c r="D1095" s="23" t="str">
        <f t="shared" ref="D1095:K1095" si="1167">IF($B1095&gt;"",IF(ISERROR(SEARCH($B1095,S$6))," ",MID(S$6,FIND("%курс ",S$6,FIND($B1095,S$6))+6,3)&amp;"
("&amp;MID(S$6,FIND("ауд.",S$6,FIND($B1095,S$6))+4,FIND("№",S$6,FIND("ауд.",S$6,FIND($B1095,S$6)))-(FIND("ауд.",S$6,FIND($B1095,S$6))+4))&amp;")"),"")</f>
        <v/>
      </c>
      <c r="E1095" s="23" t="str">
        <f t="shared" si="1167"/>
        <v/>
      </c>
      <c r="F1095" s="23" t="str">
        <f t="shared" si="1167"/>
        <v/>
      </c>
      <c r="G1095" s="23" t="str">
        <f t="shared" si="1167"/>
        <v/>
      </c>
      <c r="H1095" s="23" t="str">
        <f t="shared" si="1167"/>
        <v/>
      </c>
      <c r="I1095" s="23" t="str">
        <f t="shared" si="1167"/>
        <v/>
      </c>
      <c r="J1095" s="23" t="str">
        <f t="shared" si="1167"/>
        <v/>
      </c>
      <c r="K1095" s="23" t="str">
        <f t="shared" si="1167"/>
        <v/>
      </c>
      <c r="L1095" s="23"/>
      <c r="O1095" s="16"/>
      <c r="P1095" s="16"/>
      <c r="R1095" s="30"/>
      <c r="S1095" s="30"/>
      <c r="T1095" s="30"/>
      <c r="U1095" s="30"/>
      <c r="V1095" s="30"/>
      <c r="W1095" s="30"/>
      <c r="X1095" s="30"/>
      <c r="Y1095" s="30"/>
      <c r="Z1095" s="30"/>
      <c r="AA1095" s="30"/>
      <c r="AB1095" s="30"/>
      <c r="AD1095" s="31" t="str">
        <f t="shared" si="1162"/>
        <v/>
      </c>
      <c r="AE1095" s="31" t="str">
        <f t="shared" si="1162"/>
        <v/>
      </c>
      <c r="AF1095" s="31" t="str">
        <f t="shared" si="1162"/>
        <v/>
      </c>
      <c r="AG1095" s="31" t="str">
        <f t="shared" si="1162"/>
        <v/>
      </c>
      <c r="AH1095" s="31" t="str">
        <f t="shared" si="1162"/>
        <v/>
      </c>
      <c r="AI1095" s="31" t="str">
        <f t="shared" si="1162"/>
        <v/>
      </c>
      <c r="AJ1095" s="31" t="str">
        <f t="shared" si="1162"/>
        <v/>
      </c>
      <c r="AK1095" s="31" t="e">
        <f>IF(#REF!=" ","",IF(#REF!="","",CONCATENATE($C1095," ",#REF!," ",MID(#REF!,6,3))))</f>
        <v>#REF!</v>
      </c>
      <c r="AL1095" s="31" t="str">
        <f t="shared" si="1163"/>
        <v/>
      </c>
      <c r="AM1095" s="31" t="str">
        <f t="shared" si="1163"/>
        <v/>
      </c>
      <c r="AN1095" s="32" t="e">
        <f t="shared" si="1160"/>
        <v>#VALUE!</v>
      </c>
      <c r="AO1095" s="32" t="str">
        <f t="shared" si="1118"/>
        <v/>
      </c>
      <c r="AP1095" s="32" t="str">
        <f t="shared" si="1118"/>
        <v/>
      </c>
      <c r="AQ1095" s="32" t="str">
        <f t="shared" si="1118"/>
        <v/>
      </c>
      <c r="AR1095" s="32" t="str">
        <f t="shared" si="1118"/>
        <v/>
      </c>
      <c r="AS1095" s="32" t="str">
        <f t="shared" si="1118"/>
        <v/>
      </c>
      <c r="AT1095" s="32" t="str">
        <f t="shared" si="1113"/>
        <v/>
      </c>
      <c r="AU1095" s="32" t="str">
        <f t="shared" si="1113"/>
        <v/>
      </c>
      <c r="AV1095" s="32" t="e">
        <f t="shared" si="1113"/>
        <v>#REF!</v>
      </c>
      <c r="AW1095" s="32" t="str">
        <f t="shared" si="1113"/>
        <v/>
      </c>
      <c r="AX1095" s="32" t="str">
        <f t="shared" si="1113"/>
        <v/>
      </c>
      <c r="AZ1095" s="17" t="str">
        <f t="shared" si="1119"/>
        <v/>
      </c>
      <c r="BA1095" s="17" t="str">
        <f t="shared" si="1119"/>
        <v/>
      </c>
      <c r="BB1095" s="17" t="str">
        <f t="shared" si="1119"/>
        <v/>
      </c>
      <c r="BC1095" s="17" t="str">
        <f t="shared" si="1119"/>
        <v/>
      </c>
      <c r="BD1095" s="17" t="str">
        <f t="shared" si="1119"/>
        <v/>
      </c>
      <c r="BE1095" s="17" t="str">
        <f t="shared" si="1114"/>
        <v/>
      </c>
      <c r="BF1095" s="17" t="str">
        <f t="shared" si="1114"/>
        <v/>
      </c>
      <c r="BG1095" s="17" t="e">
        <f t="shared" si="1114"/>
        <v>#REF!</v>
      </c>
      <c r="BH1095" s="17" t="str">
        <f t="shared" si="1114"/>
        <v/>
      </c>
      <c r="BI1095" s="17" t="str">
        <f t="shared" si="1114"/>
        <v/>
      </c>
    </row>
    <row r="1096" spans="1:61" s="13" customFormat="1" ht="23.25" customHeight="1" x14ac:dyDescent="0.2">
      <c r="A1096" s="1">
        <f ca="1">IF(COUNTIF($D1096:$L1096," ")=10,"",IF(VLOOKUP(MAX($A$1:A1095),$A$1:C1095,3,FALSE)=0,"",MAX($A$1:A1095)+1))</f>
        <v>1070</v>
      </c>
      <c r="B1096" s="13" t="str">
        <f>$B1090</f>
        <v/>
      </c>
      <c r="C1096" s="2" t="str">
        <f>IF($B1096="","",$R$7)</f>
        <v/>
      </c>
      <c r="D1096" s="23" t="str">
        <f t="shared" ref="D1096:K1096" si="1168">IF($B1096&gt;"",IF(ISERROR(SEARCH($B1096,S$7))," ",MID(S$7,FIND("%курс ",S$7,FIND($B1096,S$7))+6,3)&amp;"
("&amp;MID(S$7,FIND("ауд.",S$7,FIND($B1096,S$7))+4,FIND("№",S$7,FIND("ауд.",S$7,FIND($B1096,S$7)))-(FIND("ауд.",S$7,FIND($B1096,S$7))+4))&amp;")"),"")</f>
        <v/>
      </c>
      <c r="E1096" s="23" t="str">
        <f t="shared" si="1168"/>
        <v/>
      </c>
      <c r="F1096" s="23" t="str">
        <f t="shared" si="1168"/>
        <v/>
      </c>
      <c r="G1096" s="23" t="str">
        <f t="shared" si="1168"/>
        <v/>
      </c>
      <c r="H1096" s="23" t="str">
        <f t="shared" si="1168"/>
        <v/>
      </c>
      <c r="I1096" s="23" t="str">
        <f t="shared" si="1168"/>
        <v/>
      </c>
      <c r="J1096" s="23" t="str">
        <f t="shared" si="1168"/>
        <v/>
      </c>
      <c r="K1096" s="23" t="str">
        <f t="shared" si="1168"/>
        <v/>
      </c>
      <c r="L1096" s="23"/>
      <c r="O1096" s="16"/>
      <c r="P1096" s="16"/>
      <c r="R1096" s="30"/>
      <c r="S1096" s="30"/>
      <c r="T1096" s="30"/>
      <c r="U1096" s="30"/>
      <c r="V1096" s="30"/>
      <c r="W1096" s="30"/>
      <c r="X1096" s="30"/>
      <c r="Y1096" s="30"/>
      <c r="Z1096" s="30"/>
      <c r="AA1096" s="30"/>
      <c r="AB1096" s="30"/>
      <c r="AD1096" s="31" t="str">
        <f t="shared" si="1162"/>
        <v/>
      </c>
      <c r="AE1096" s="31" t="str">
        <f t="shared" si="1162"/>
        <v/>
      </c>
      <c r="AF1096" s="31" t="str">
        <f t="shared" si="1162"/>
        <v/>
      </c>
      <c r="AG1096" s="31" t="str">
        <f t="shared" si="1162"/>
        <v/>
      </c>
      <c r="AH1096" s="31" t="str">
        <f t="shared" si="1162"/>
        <v/>
      </c>
      <c r="AI1096" s="31" t="str">
        <f t="shared" si="1162"/>
        <v/>
      </c>
      <c r="AJ1096" s="31" t="str">
        <f t="shared" si="1162"/>
        <v/>
      </c>
      <c r="AK1096" s="31" t="e">
        <f>IF(#REF!=" ","",IF(#REF!="","",CONCATENATE($C1096," ",#REF!," ",MID(#REF!,6,3))))</f>
        <v>#REF!</v>
      </c>
      <c r="AL1096" s="31" t="str">
        <f t="shared" si="1163"/>
        <v/>
      </c>
      <c r="AM1096" s="31" t="str">
        <f t="shared" si="1163"/>
        <v/>
      </c>
      <c r="AN1096" s="32" t="e">
        <f t="shared" si="1160"/>
        <v>#VALUE!</v>
      </c>
      <c r="AO1096" s="32" t="str">
        <f t="shared" si="1118"/>
        <v/>
      </c>
      <c r="AP1096" s="32" t="str">
        <f t="shared" si="1118"/>
        <v/>
      </c>
      <c r="AQ1096" s="32" t="str">
        <f t="shared" si="1118"/>
        <v/>
      </c>
      <c r="AR1096" s="32" t="str">
        <f t="shared" si="1118"/>
        <v/>
      </c>
      <c r="AS1096" s="32" t="str">
        <f t="shared" si="1118"/>
        <v/>
      </c>
      <c r="AT1096" s="32" t="str">
        <f t="shared" si="1113"/>
        <v/>
      </c>
      <c r="AU1096" s="32" t="str">
        <f t="shared" si="1113"/>
        <v/>
      </c>
      <c r="AV1096" s="32" t="e">
        <f t="shared" si="1113"/>
        <v>#REF!</v>
      </c>
      <c r="AW1096" s="32" t="str">
        <f t="shared" si="1113"/>
        <v/>
      </c>
      <c r="AX1096" s="32" t="str">
        <f t="shared" si="1113"/>
        <v/>
      </c>
      <c r="AZ1096" s="17" t="str">
        <f t="shared" si="1119"/>
        <v/>
      </c>
      <c r="BA1096" s="17" t="str">
        <f t="shared" si="1119"/>
        <v/>
      </c>
      <c r="BB1096" s="17" t="str">
        <f t="shared" si="1119"/>
        <v/>
      </c>
      <c r="BC1096" s="17" t="str">
        <f t="shared" si="1119"/>
        <v/>
      </c>
      <c r="BD1096" s="17" t="str">
        <f t="shared" si="1119"/>
        <v/>
      </c>
      <c r="BE1096" s="17" t="str">
        <f t="shared" si="1114"/>
        <v/>
      </c>
      <c r="BF1096" s="17" t="str">
        <f t="shared" si="1114"/>
        <v/>
      </c>
      <c r="BG1096" s="17" t="e">
        <f t="shared" si="1114"/>
        <v>#REF!</v>
      </c>
      <c r="BH1096" s="17" t="str">
        <f t="shared" si="1114"/>
        <v/>
      </c>
      <c r="BI1096" s="17" t="str">
        <f t="shared" si="1114"/>
        <v/>
      </c>
    </row>
    <row r="1097" spans="1:61" s="13" customFormat="1" ht="23.25" customHeight="1" x14ac:dyDescent="0.2">
      <c r="A1097" s="1">
        <f ca="1">IF(COUNTIF($D1097:$L1097," ")=10,"",IF(VLOOKUP(MAX($A$1:A1096),$A$1:C1096,3,FALSE)=0,"",MAX($A$1:A1096)+1))</f>
        <v>1071</v>
      </c>
      <c r="B1097" s="13" t="str">
        <f>$B1090</f>
        <v/>
      </c>
      <c r="C1097" s="2" t="str">
        <f>IF($B1097="","",$R$8)</f>
        <v/>
      </c>
      <c r="D1097" s="23" t="str">
        <f t="shared" ref="D1097:K1097" si="1169">IF($B1097&gt;"",IF(ISERROR(SEARCH($B1097,S$8))," ",MID(S$8,FIND("%курс ",S$8,FIND($B1097,S$8))+6,3)&amp;"
("&amp;MID(S$8,FIND("ауд.",S$8,FIND($B1097,S$8))+4,FIND("№",S$8,FIND("ауд.",S$8,FIND($B1097,S$8)))-(FIND("ауд.",S$8,FIND($B1097,S$8))+4))&amp;")"),"")</f>
        <v/>
      </c>
      <c r="E1097" s="23" t="str">
        <f t="shared" si="1169"/>
        <v/>
      </c>
      <c r="F1097" s="23" t="str">
        <f t="shared" si="1169"/>
        <v/>
      </c>
      <c r="G1097" s="23" t="str">
        <f t="shared" si="1169"/>
        <v/>
      </c>
      <c r="H1097" s="23" t="str">
        <f t="shared" si="1169"/>
        <v/>
      </c>
      <c r="I1097" s="23" t="str">
        <f t="shared" si="1169"/>
        <v/>
      </c>
      <c r="J1097" s="23" t="str">
        <f t="shared" si="1169"/>
        <v/>
      </c>
      <c r="K1097" s="23" t="str">
        <f t="shared" si="1169"/>
        <v/>
      </c>
      <c r="L1097" s="23"/>
      <c r="O1097" s="16"/>
      <c r="P1097" s="16"/>
      <c r="R1097" s="30"/>
      <c r="S1097" s="30"/>
      <c r="T1097" s="30"/>
      <c r="U1097" s="30"/>
      <c r="V1097" s="30"/>
      <c r="W1097" s="30"/>
      <c r="X1097" s="30"/>
      <c r="Y1097" s="30"/>
      <c r="Z1097" s="30"/>
      <c r="AA1097" s="30"/>
      <c r="AB1097" s="30"/>
      <c r="AD1097" s="31" t="str">
        <f t="shared" si="1162"/>
        <v/>
      </c>
      <c r="AE1097" s="31" t="str">
        <f t="shared" si="1162"/>
        <v/>
      </c>
      <c r="AF1097" s="31" t="str">
        <f t="shared" si="1162"/>
        <v/>
      </c>
      <c r="AG1097" s="31" t="str">
        <f t="shared" si="1162"/>
        <v/>
      </c>
      <c r="AH1097" s="31" t="str">
        <f t="shared" si="1162"/>
        <v/>
      </c>
      <c r="AI1097" s="31" t="str">
        <f t="shared" si="1162"/>
        <v/>
      </c>
      <c r="AJ1097" s="31" t="str">
        <f t="shared" si="1162"/>
        <v/>
      </c>
      <c r="AK1097" s="31" t="e">
        <f>IF(#REF!=" ","",IF(#REF!="","",CONCATENATE($C1097," ",#REF!," ",MID(#REF!,6,3))))</f>
        <v>#REF!</v>
      </c>
      <c r="AL1097" s="31" t="str">
        <f t="shared" si="1163"/>
        <v/>
      </c>
      <c r="AM1097" s="31" t="str">
        <f t="shared" si="1163"/>
        <v/>
      </c>
      <c r="AN1097" s="32" t="e">
        <f t="shared" si="1160"/>
        <v>#VALUE!</v>
      </c>
      <c r="AO1097" s="32" t="str">
        <f t="shared" si="1118"/>
        <v/>
      </c>
      <c r="AP1097" s="32" t="str">
        <f t="shared" si="1118"/>
        <v/>
      </c>
      <c r="AQ1097" s="32" t="str">
        <f t="shared" si="1118"/>
        <v/>
      </c>
      <c r="AR1097" s="32" t="str">
        <f t="shared" si="1118"/>
        <v/>
      </c>
      <c r="AS1097" s="32" t="str">
        <f t="shared" si="1118"/>
        <v/>
      </c>
      <c r="AT1097" s="32" t="str">
        <f t="shared" si="1113"/>
        <v/>
      </c>
      <c r="AU1097" s="32" t="str">
        <f t="shared" si="1113"/>
        <v/>
      </c>
      <c r="AV1097" s="32" t="e">
        <f t="shared" si="1113"/>
        <v>#REF!</v>
      </c>
      <c r="AW1097" s="32" t="str">
        <f t="shared" si="1113"/>
        <v/>
      </c>
      <c r="AX1097" s="32" t="str">
        <f t="shared" si="1113"/>
        <v/>
      </c>
      <c r="AZ1097" s="17" t="str">
        <f t="shared" si="1119"/>
        <v/>
      </c>
      <c r="BA1097" s="17" t="str">
        <f t="shared" si="1119"/>
        <v/>
      </c>
      <c r="BB1097" s="17" t="str">
        <f t="shared" si="1119"/>
        <v/>
      </c>
      <c r="BC1097" s="17" t="str">
        <f t="shared" si="1119"/>
        <v/>
      </c>
      <c r="BD1097" s="17" t="str">
        <f t="shared" si="1119"/>
        <v/>
      </c>
      <c r="BE1097" s="17" t="str">
        <f t="shared" si="1114"/>
        <v/>
      </c>
      <c r="BF1097" s="17" t="str">
        <f t="shared" si="1114"/>
        <v/>
      </c>
      <c r="BG1097" s="17" t="e">
        <f t="shared" si="1114"/>
        <v>#REF!</v>
      </c>
      <c r="BH1097" s="17" t="str">
        <f t="shared" si="1114"/>
        <v/>
      </c>
      <c r="BI1097" s="17" t="str">
        <f t="shared" si="1114"/>
        <v/>
      </c>
    </row>
    <row r="1098" spans="1:61" s="13" customFormat="1" ht="23.25" customHeight="1" x14ac:dyDescent="0.2">
      <c r="C1098" s="2" t="str">
        <f>IF($B1098="","",$R$2)</f>
        <v/>
      </c>
      <c r="D1098" s="14" t="str">
        <f t="shared" ref="D1098:K1098" si="1170">IF($B1098&gt;"",IF(ISERROR(SEARCH($B1098,S$2))," ",MID(S$2,FIND("%курс ",S$2,FIND($B1098,S$2))+6,3)&amp;"
("&amp;MID(S$2,FIND("ауд.",S$2,FIND($B1098,S$2))+4,FIND("№",S$2,FIND("ауд.",S$2,FIND($B1098,S$2)))-(FIND("ауд.",S$2,FIND($B1098,S$2))+4))&amp;")"),"")</f>
        <v/>
      </c>
      <c r="E1098" s="14" t="str">
        <f t="shared" si="1170"/>
        <v/>
      </c>
      <c r="F1098" s="14" t="str">
        <f t="shared" si="1170"/>
        <v/>
      </c>
      <c r="G1098" s="14" t="str">
        <f t="shared" si="1170"/>
        <v/>
      </c>
      <c r="H1098" s="14" t="str">
        <f t="shared" si="1170"/>
        <v/>
      </c>
      <c r="I1098" s="14" t="str">
        <f t="shared" si="1170"/>
        <v/>
      </c>
      <c r="J1098" s="14" t="str">
        <f t="shared" si="1170"/>
        <v/>
      </c>
      <c r="K1098" s="14" t="str">
        <f t="shared" si="1170"/>
        <v/>
      </c>
      <c r="L1098" s="14"/>
      <c r="O1098" s="16"/>
      <c r="P1098" s="16"/>
      <c r="R1098" s="30"/>
      <c r="S1098" s="30"/>
      <c r="T1098" s="30"/>
      <c r="U1098" s="30"/>
      <c r="V1098" s="30"/>
      <c r="W1098" s="30"/>
      <c r="X1098" s="30"/>
      <c r="Y1098" s="30"/>
      <c r="Z1098" s="30"/>
      <c r="AA1098" s="30"/>
      <c r="AB1098" s="30"/>
      <c r="AD1098" s="37"/>
      <c r="AE1098" s="37"/>
      <c r="AF1098" s="37"/>
      <c r="AG1098" s="37"/>
      <c r="AH1098" s="37"/>
      <c r="AI1098" s="37"/>
      <c r="AJ1098" s="37"/>
      <c r="AK1098" s="37"/>
      <c r="AL1098" s="37"/>
      <c r="AM1098" s="37"/>
      <c r="AN1098" s="37"/>
      <c r="AO1098" s="32" t="str">
        <f t="shared" si="1118"/>
        <v/>
      </c>
      <c r="AP1098" s="32" t="str">
        <f t="shared" si="1118"/>
        <v/>
      </c>
      <c r="AQ1098" s="32" t="str">
        <f t="shared" si="1118"/>
        <v/>
      </c>
      <c r="AR1098" s="32" t="str">
        <f t="shared" si="1118"/>
        <v/>
      </c>
      <c r="AS1098" s="32" t="str">
        <f t="shared" si="1118"/>
        <v/>
      </c>
      <c r="AT1098" s="32" t="str">
        <f t="shared" si="1113"/>
        <v/>
      </c>
      <c r="AU1098" s="32" t="str">
        <f t="shared" si="1113"/>
        <v/>
      </c>
      <c r="AV1098" s="32" t="str">
        <f t="shared" si="1113"/>
        <v/>
      </c>
      <c r="AW1098" s="32" t="str">
        <f t="shared" si="1113"/>
        <v/>
      </c>
      <c r="AX1098" s="32" t="str">
        <f t="shared" si="1113"/>
        <v/>
      </c>
      <c r="AZ1098" s="17" t="str">
        <f t="shared" si="1119"/>
        <v/>
      </c>
      <c r="BA1098" s="17" t="str">
        <f t="shared" si="1119"/>
        <v/>
      </c>
      <c r="BB1098" s="17" t="str">
        <f t="shared" si="1119"/>
        <v/>
      </c>
      <c r="BC1098" s="17" t="str">
        <f t="shared" si="1119"/>
        <v/>
      </c>
      <c r="BD1098" s="17" t="str">
        <f t="shared" si="1119"/>
        <v/>
      </c>
      <c r="BE1098" s="17" t="str">
        <f t="shared" si="1114"/>
        <v/>
      </c>
      <c r="BF1098" s="17" t="str">
        <f t="shared" si="1114"/>
        <v/>
      </c>
      <c r="BG1098" s="17" t="str">
        <f t="shared" si="1114"/>
        <v/>
      </c>
      <c r="BH1098" s="17" t="str">
        <f t="shared" si="1114"/>
        <v/>
      </c>
      <c r="BI1098" s="17" t="str">
        <f t="shared" si="1114"/>
        <v/>
      </c>
    </row>
    <row r="1099" spans="1:61" s="13" customFormat="1" ht="23.25" customHeight="1" x14ac:dyDescent="0.2">
      <c r="A1099" s="1">
        <f ca="1">IF(COUNTIF($D1100:$L1106," ")=70,"",MAX($A$1:A1098)+1)</f>
        <v>1072</v>
      </c>
      <c r="B1099" s="2" t="str">
        <f>IF($C1099="","",$C1099)</f>
        <v/>
      </c>
      <c r="C1099" s="3" t="str">
        <f>IF(ISERROR(VLOOKUP((ROW()-1)/9+1,'[1]Преподавательский состав'!$A$2:$B$181,2,FALSE)),"",VLOOKUP((ROW()-1)/9+1,'[1]Преподавательский состав'!$A$2:$B$181,2,FALSE))</f>
        <v/>
      </c>
      <c r="D1099" s="3" t="str">
        <f>IF($C1099="","",T(" 8.00"))</f>
        <v/>
      </c>
      <c r="E1099" s="3" t="str">
        <f>IF($C1099="","",T(" 9.40"))</f>
        <v/>
      </c>
      <c r="F1099" s="3" t="str">
        <f>IF($C1099="","",T("11.20"))</f>
        <v/>
      </c>
      <c r="G1099" s="3" t="str">
        <f>IF($C1099="","",T("13.00"))</f>
        <v/>
      </c>
      <c r="H1099" s="3" t="str">
        <f>IF($C1099="","",T("13.30"))</f>
        <v/>
      </c>
      <c r="I1099" s="3" t="str">
        <f>IF($C1099="","",T("15.10"))</f>
        <v/>
      </c>
      <c r="J1099" s="3" t="str">
        <f>IF($C1099="","",T("16.50"))</f>
        <v/>
      </c>
      <c r="K1099" s="3" t="str">
        <f>IF($C1099="","",T("16.50"))</f>
        <v/>
      </c>
      <c r="L1099" s="3"/>
      <c r="O1099" s="16"/>
      <c r="P1099" s="16"/>
      <c r="R1099" s="30"/>
      <c r="S1099" s="30"/>
      <c r="T1099" s="30"/>
      <c r="U1099" s="30"/>
      <c r="V1099" s="30"/>
      <c r="W1099" s="30"/>
      <c r="X1099" s="30"/>
      <c r="Y1099" s="30"/>
      <c r="Z1099" s="30"/>
      <c r="AA1099" s="30"/>
      <c r="AB1099" s="30"/>
      <c r="AD1099" s="32"/>
      <c r="AE1099" s="32"/>
      <c r="AF1099" s="32"/>
      <c r="AG1099" s="32"/>
      <c r="AH1099" s="32"/>
      <c r="AI1099" s="32"/>
      <c r="AJ1099" s="32"/>
      <c r="AK1099" s="32"/>
      <c r="AL1099" s="32"/>
      <c r="AM1099" s="32"/>
      <c r="AN1099" s="32" t="str">
        <f t="shared" ref="AN1099:AN1106" si="1171">IF(COUNTBLANK(AD1099:AM1099)=10,"",MID($B1099,1,FIND(" ",$B1099)-1))</f>
        <v/>
      </c>
      <c r="AO1099" s="32" t="str">
        <f t="shared" si="1118"/>
        <v/>
      </c>
      <c r="AP1099" s="32" t="str">
        <f t="shared" si="1118"/>
        <v/>
      </c>
      <c r="AQ1099" s="32" t="str">
        <f t="shared" si="1118"/>
        <v/>
      </c>
      <c r="AR1099" s="32" t="str">
        <f t="shared" si="1118"/>
        <v/>
      </c>
      <c r="AS1099" s="32" t="str">
        <f t="shared" si="1118"/>
        <v/>
      </c>
      <c r="AT1099" s="32" t="str">
        <f t="shared" si="1113"/>
        <v/>
      </c>
      <c r="AU1099" s="32" t="str">
        <f t="shared" si="1113"/>
        <v/>
      </c>
      <c r="AV1099" s="32" t="str">
        <f t="shared" si="1113"/>
        <v/>
      </c>
      <c r="AW1099" s="32" t="str">
        <f t="shared" si="1113"/>
        <v/>
      </c>
      <c r="AX1099" s="32" t="str">
        <f t="shared" si="1113"/>
        <v/>
      </c>
      <c r="AZ1099" s="17" t="str">
        <f t="shared" si="1119"/>
        <v/>
      </c>
      <c r="BA1099" s="17" t="str">
        <f t="shared" si="1119"/>
        <v/>
      </c>
      <c r="BB1099" s="17" t="str">
        <f t="shared" si="1119"/>
        <v/>
      </c>
      <c r="BC1099" s="17" t="str">
        <f t="shared" si="1119"/>
        <v/>
      </c>
      <c r="BD1099" s="17" t="str">
        <f t="shared" si="1119"/>
        <v/>
      </c>
      <c r="BE1099" s="17" t="str">
        <f t="shared" si="1114"/>
        <v/>
      </c>
      <c r="BF1099" s="17" t="str">
        <f t="shared" si="1114"/>
        <v/>
      </c>
      <c r="BG1099" s="17" t="str">
        <f t="shared" si="1114"/>
        <v/>
      </c>
      <c r="BH1099" s="17" t="str">
        <f t="shared" si="1114"/>
        <v/>
      </c>
      <c r="BI1099" s="17" t="str">
        <f t="shared" si="1114"/>
        <v/>
      </c>
    </row>
    <row r="1100" spans="1:61" s="13" customFormat="1" ht="23.25" customHeight="1" x14ac:dyDescent="0.2">
      <c r="A1100" s="1">
        <f ca="1">IF(COUNTIF($D1100:$L1100," ")=10,"",IF(VLOOKUP(MAX($A$1:A1099),$A$1:C1099,3,FALSE)=0,"",MAX($A$1:A1099)+1))</f>
        <v>1073</v>
      </c>
      <c r="B1100" s="13" t="str">
        <f>$B1099</f>
        <v/>
      </c>
      <c r="C1100" s="2" t="str">
        <f>IF($B1100="","",$R$2)</f>
        <v/>
      </c>
      <c r="D1100" s="14" t="str">
        <f t="shared" ref="D1100:K1100" si="1172">IF($B1100&gt;"",IF(ISERROR(SEARCH($B1100,S$2))," ",MID(S$2,FIND("%курс ",S$2,FIND($B1100,S$2))+6,3)&amp;"
("&amp;MID(S$2,FIND("ауд.",S$2,FIND($B1100,S$2))+4,FIND("№",S$2,FIND("ауд.",S$2,FIND($B1100,S$2)))-(FIND("ауд.",S$2,FIND($B1100,S$2))+4))&amp;")"),"")</f>
        <v/>
      </c>
      <c r="E1100" s="14" t="str">
        <f t="shared" si="1172"/>
        <v/>
      </c>
      <c r="F1100" s="14" t="str">
        <f t="shared" si="1172"/>
        <v/>
      </c>
      <c r="G1100" s="14" t="str">
        <f t="shared" si="1172"/>
        <v/>
      </c>
      <c r="H1100" s="14" t="str">
        <f t="shared" si="1172"/>
        <v/>
      </c>
      <c r="I1100" s="14" t="str">
        <f t="shared" si="1172"/>
        <v/>
      </c>
      <c r="J1100" s="14" t="str">
        <f t="shared" si="1172"/>
        <v/>
      </c>
      <c r="K1100" s="14" t="str">
        <f t="shared" si="1172"/>
        <v/>
      </c>
      <c r="L1100" s="14"/>
      <c r="O1100" s="16"/>
      <c r="P1100" s="16"/>
      <c r="R1100" s="30"/>
      <c r="S1100" s="30"/>
      <c r="T1100" s="30"/>
      <c r="U1100" s="30"/>
      <c r="V1100" s="30"/>
      <c r="W1100" s="30"/>
      <c r="X1100" s="30"/>
      <c r="Y1100" s="30"/>
      <c r="Z1100" s="30"/>
      <c r="AA1100" s="30"/>
      <c r="AB1100" s="30"/>
      <c r="AD1100" s="31" t="str">
        <f t="shared" ref="AD1100:AJ1106" si="1173">IF(D1100=" ","",IF(D1100="","",CONCATENATE($C1100," ",D$1," ",MID(D1100,6,3))))</f>
        <v/>
      </c>
      <c r="AE1100" s="31" t="str">
        <f t="shared" si="1173"/>
        <v/>
      </c>
      <c r="AF1100" s="31" t="str">
        <f t="shared" si="1173"/>
        <v/>
      </c>
      <c r="AG1100" s="31" t="str">
        <f t="shared" si="1173"/>
        <v/>
      </c>
      <c r="AH1100" s="31" t="str">
        <f t="shared" si="1173"/>
        <v/>
      </c>
      <c r="AI1100" s="31" t="str">
        <f t="shared" si="1173"/>
        <v/>
      </c>
      <c r="AJ1100" s="31" t="str">
        <f t="shared" si="1173"/>
        <v/>
      </c>
      <c r="AK1100" s="31" t="e">
        <f>IF(#REF!=" ","",IF(#REF!="","",CONCATENATE($C1100," ",#REF!," ",MID(#REF!,6,3))))</f>
        <v>#REF!</v>
      </c>
      <c r="AL1100" s="31" t="str">
        <f t="shared" ref="AL1100:AM1106" si="1174">IF(K1100=" ","",IF(K1100="","",CONCATENATE($C1100," ",K$1," ",MID(K1100,6,3))))</f>
        <v/>
      </c>
      <c r="AM1100" s="31" t="str">
        <f t="shared" si="1174"/>
        <v/>
      </c>
      <c r="AN1100" s="32" t="e">
        <f t="shared" si="1171"/>
        <v>#VALUE!</v>
      </c>
      <c r="AO1100" s="32" t="str">
        <f t="shared" si="1118"/>
        <v/>
      </c>
      <c r="AP1100" s="32" t="str">
        <f t="shared" si="1118"/>
        <v/>
      </c>
      <c r="AQ1100" s="32" t="str">
        <f t="shared" si="1118"/>
        <v/>
      </c>
      <c r="AR1100" s="32" t="str">
        <f t="shared" si="1118"/>
        <v/>
      </c>
      <c r="AS1100" s="32" t="str">
        <f t="shared" si="1118"/>
        <v/>
      </c>
      <c r="AT1100" s="32" t="str">
        <f t="shared" si="1113"/>
        <v/>
      </c>
      <c r="AU1100" s="32" t="str">
        <f t="shared" si="1113"/>
        <v/>
      </c>
      <c r="AV1100" s="32" t="e">
        <f t="shared" si="1113"/>
        <v>#REF!</v>
      </c>
      <c r="AW1100" s="32" t="str">
        <f t="shared" si="1113"/>
        <v/>
      </c>
      <c r="AX1100" s="32" t="str">
        <f t="shared" si="1113"/>
        <v/>
      </c>
      <c r="AZ1100" s="17" t="str">
        <f t="shared" si="1119"/>
        <v/>
      </c>
      <c r="BA1100" s="17" t="str">
        <f t="shared" si="1119"/>
        <v/>
      </c>
      <c r="BB1100" s="17" t="str">
        <f t="shared" si="1119"/>
        <v/>
      </c>
      <c r="BC1100" s="17" t="str">
        <f t="shared" si="1119"/>
        <v/>
      </c>
      <c r="BD1100" s="17" t="str">
        <f t="shared" si="1119"/>
        <v/>
      </c>
      <c r="BE1100" s="17" t="str">
        <f t="shared" si="1114"/>
        <v/>
      </c>
      <c r="BF1100" s="17" t="str">
        <f t="shared" si="1114"/>
        <v/>
      </c>
      <c r="BG1100" s="17" t="e">
        <f t="shared" si="1114"/>
        <v>#REF!</v>
      </c>
      <c r="BH1100" s="17" t="str">
        <f t="shared" si="1114"/>
        <v/>
      </c>
      <c r="BI1100" s="17" t="str">
        <f t="shared" si="1114"/>
        <v/>
      </c>
    </row>
    <row r="1101" spans="1:61" s="13" customFormat="1" ht="23.25" customHeight="1" x14ac:dyDescent="0.2">
      <c r="A1101" s="1">
        <f ca="1">IF(COUNTIF($D1101:$L1101," ")=10,"",IF(VLOOKUP(MAX($A$1:A1100),$A$1:C1100,3,FALSE)=0,"",MAX($A$1:A1100)+1))</f>
        <v>1074</v>
      </c>
      <c r="B1101" s="13" t="str">
        <f>$B1099</f>
        <v/>
      </c>
      <c r="C1101" s="2" t="str">
        <f>IF($B1101="","",$R$3)</f>
        <v/>
      </c>
      <c r="D1101" s="14" t="str">
        <f t="shared" ref="D1101:K1101" si="1175">IF($B1101&gt;"",IF(ISERROR(SEARCH($B1101,S$3))," ",MID(S$3,FIND("%курс ",S$3,FIND($B1101,S$3))+6,3)&amp;"
("&amp;MID(S$3,FIND("ауд.",S$3,FIND($B1101,S$3))+4,FIND("№",S$3,FIND("ауд.",S$3,FIND($B1101,S$3)))-(FIND("ауд.",S$3,FIND($B1101,S$3))+4))&amp;")"),"")</f>
        <v/>
      </c>
      <c r="E1101" s="14" t="str">
        <f t="shared" si="1175"/>
        <v/>
      </c>
      <c r="F1101" s="14" t="str">
        <f t="shared" si="1175"/>
        <v/>
      </c>
      <c r="G1101" s="14" t="str">
        <f t="shared" si="1175"/>
        <v/>
      </c>
      <c r="H1101" s="14" t="str">
        <f t="shared" si="1175"/>
        <v/>
      </c>
      <c r="I1101" s="14" t="str">
        <f t="shared" si="1175"/>
        <v/>
      </c>
      <c r="J1101" s="14" t="str">
        <f t="shared" si="1175"/>
        <v/>
      </c>
      <c r="K1101" s="14" t="str">
        <f t="shared" si="1175"/>
        <v/>
      </c>
      <c r="L1101" s="14"/>
      <c r="O1101" s="16"/>
      <c r="P1101" s="16"/>
      <c r="R1101" s="30"/>
      <c r="S1101" s="30"/>
      <c r="T1101" s="30"/>
      <c r="U1101" s="30"/>
      <c r="V1101" s="30"/>
      <c r="W1101" s="30"/>
      <c r="X1101" s="30"/>
      <c r="Y1101" s="30"/>
      <c r="Z1101" s="30"/>
      <c r="AA1101" s="30"/>
      <c r="AB1101" s="30"/>
      <c r="AD1101" s="31" t="str">
        <f t="shared" si="1173"/>
        <v/>
      </c>
      <c r="AE1101" s="31" t="str">
        <f t="shared" si="1173"/>
        <v/>
      </c>
      <c r="AF1101" s="31" t="str">
        <f t="shared" si="1173"/>
        <v/>
      </c>
      <c r="AG1101" s="31" t="str">
        <f t="shared" si="1173"/>
        <v/>
      </c>
      <c r="AH1101" s="31" t="str">
        <f t="shared" si="1173"/>
        <v/>
      </c>
      <c r="AI1101" s="31" t="str">
        <f t="shared" si="1173"/>
        <v/>
      </c>
      <c r="AJ1101" s="31" t="str">
        <f t="shared" si="1173"/>
        <v/>
      </c>
      <c r="AK1101" s="31" t="e">
        <f>IF(#REF!=" ","",IF(#REF!="","",CONCATENATE($C1101," ",#REF!," ",MID(#REF!,6,3))))</f>
        <v>#REF!</v>
      </c>
      <c r="AL1101" s="31" t="str">
        <f t="shared" si="1174"/>
        <v/>
      </c>
      <c r="AM1101" s="31" t="str">
        <f t="shared" si="1174"/>
        <v/>
      </c>
      <c r="AN1101" s="32" t="e">
        <f t="shared" si="1171"/>
        <v>#VALUE!</v>
      </c>
      <c r="AO1101" s="32" t="str">
        <f t="shared" si="1118"/>
        <v/>
      </c>
      <c r="AP1101" s="32" t="str">
        <f t="shared" si="1118"/>
        <v/>
      </c>
      <c r="AQ1101" s="32" t="str">
        <f t="shared" si="1118"/>
        <v/>
      </c>
      <c r="AR1101" s="32" t="str">
        <f t="shared" si="1118"/>
        <v/>
      </c>
      <c r="AS1101" s="32" t="str">
        <f t="shared" si="1118"/>
        <v/>
      </c>
      <c r="AT1101" s="32" t="str">
        <f t="shared" si="1113"/>
        <v/>
      </c>
      <c r="AU1101" s="32" t="str">
        <f t="shared" si="1113"/>
        <v/>
      </c>
      <c r="AV1101" s="32" t="e">
        <f t="shared" si="1113"/>
        <v>#REF!</v>
      </c>
      <c r="AW1101" s="32" t="str">
        <f t="shared" si="1113"/>
        <v/>
      </c>
      <c r="AX1101" s="32" t="str">
        <f t="shared" si="1113"/>
        <v/>
      </c>
      <c r="AZ1101" s="17" t="str">
        <f t="shared" si="1119"/>
        <v/>
      </c>
      <c r="BA1101" s="17" t="str">
        <f t="shared" si="1119"/>
        <v/>
      </c>
      <c r="BB1101" s="17" t="str">
        <f t="shared" si="1119"/>
        <v/>
      </c>
      <c r="BC1101" s="17" t="str">
        <f t="shared" si="1119"/>
        <v/>
      </c>
      <c r="BD1101" s="17" t="str">
        <f t="shared" si="1119"/>
        <v/>
      </c>
      <c r="BE1101" s="17" t="str">
        <f t="shared" si="1114"/>
        <v/>
      </c>
      <c r="BF1101" s="17" t="str">
        <f t="shared" si="1114"/>
        <v/>
      </c>
      <c r="BG1101" s="17" t="e">
        <f t="shared" si="1114"/>
        <v>#REF!</v>
      </c>
      <c r="BH1101" s="17" t="str">
        <f t="shared" si="1114"/>
        <v/>
      </c>
      <c r="BI1101" s="17" t="str">
        <f t="shared" si="1114"/>
        <v/>
      </c>
    </row>
    <row r="1102" spans="1:61" s="13" customFormat="1" ht="23.25" customHeight="1" x14ac:dyDescent="0.2">
      <c r="A1102" s="1">
        <f ca="1">IF(COUNTIF($D1102:$L1102," ")=10,"",IF(VLOOKUP(MAX($A$1:A1101),$A$1:C1101,3,FALSE)=0,"",MAX($A$1:A1101)+1))</f>
        <v>1075</v>
      </c>
      <c r="B1102" s="13" t="str">
        <f>$B1099</f>
        <v/>
      </c>
      <c r="C1102" s="2" t="str">
        <f>IF($B1102="","",$R$4)</f>
        <v/>
      </c>
      <c r="D1102" s="14" t="str">
        <f t="shared" ref="D1102:K1102" si="1176">IF($B1102&gt;"",IF(ISERROR(SEARCH($B1102,S$4))," ",MID(S$4,FIND("%курс ",S$4,FIND($B1102,S$4))+6,3)&amp;"
("&amp;MID(S$4,FIND("ауд.",S$4,FIND($B1102,S$4))+4,FIND("№",S$4,FIND("ауд.",S$4,FIND($B1102,S$4)))-(FIND("ауд.",S$4,FIND($B1102,S$4))+4))&amp;")"),"")</f>
        <v/>
      </c>
      <c r="E1102" s="14" t="str">
        <f t="shared" si="1176"/>
        <v/>
      </c>
      <c r="F1102" s="14" t="str">
        <f t="shared" si="1176"/>
        <v/>
      </c>
      <c r="G1102" s="14" t="str">
        <f t="shared" si="1176"/>
        <v/>
      </c>
      <c r="H1102" s="14" t="str">
        <f t="shared" si="1176"/>
        <v/>
      </c>
      <c r="I1102" s="14" t="str">
        <f t="shared" si="1176"/>
        <v/>
      </c>
      <c r="J1102" s="14" t="str">
        <f t="shared" si="1176"/>
        <v/>
      </c>
      <c r="K1102" s="14" t="str">
        <f t="shared" si="1176"/>
        <v/>
      </c>
      <c r="L1102" s="14"/>
      <c r="O1102" s="16"/>
      <c r="P1102" s="16"/>
      <c r="R1102" s="30"/>
      <c r="S1102" s="30"/>
      <c r="T1102" s="30"/>
      <c r="U1102" s="30"/>
      <c r="V1102" s="30"/>
      <c r="W1102" s="30"/>
      <c r="X1102" s="30"/>
      <c r="Y1102" s="30"/>
      <c r="Z1102" s="30"/>
      <c r="AA1102" s="30"/>
      <c r="AB1102" s="30"/>
      <c r="AD1102" s="31" t="str">
        <f t="shared" si="1173"/>
        <v/>
      </c>
      <c r="AE1102" s="31" t="str">
        <f t="shared" si="1173"/>
        <v/>
      </c>
      <c r="AF1102" s="31" t="str">
        <f t="shared" si="1173"/>
        <v/>
      </c>
      <c r="AG1102" s="31" t="str">
        <f t="shared" si="1173"/>
        <v/>
      </c>
      <c r="AH1102" s="31" t="str">
        <f t="shared" si="1173"/>
        <v/>
      </c>
      <c r="AI1102" s="31" t="str">
        <f t="shared" si="1173"/>
        <v/>
      </c>
      <c r="AJ1102" s="31" t="str">
        <f t="shared" si="1173"/>
        <v/>
      </c>
      <c r="AK1102" s="31" t="e">
        <f>IF(#REF!=" ","",IF(#REF!="","",CONCATENATE($C1102," ",#REF!," ",MID(#REF!,6,3))))</f>
        <v>#REF!</v>
      </c>
      <c r="AL1102" s="31" t="str">
        <f t="shared" si="1174"/>
        <v/>
      </c>
      <c r="AM1102" s="31" t="str">
        <f t="shared" si="1174"/>
        <v/>
      </c>
      <c r="AN1102" s="32" t="e">
        <f t="shared" si="1171"/>
        <v>#VALUE!</v>
      </c>
      <c r="AO1102" s="32" t="str">
        <f t="shared" si="1118"/>
        <v/>
      </c>
      <c r="AP1102" s="32" t="str">
        <f t="shared" si="1118"/>
        <v/>
      </c>
      <c r="AQ1102" s="32" t="str">
        <f t="shared" si="1118"/>
        <v/>
      </c>
      <c r="AR1102" s="32" t="str">
        <f t="shared" si="1118"/>
        <v/>
      </c>
      <c r="AS1102" s="32" t="str">
        <f t="shared" si="1118"/>
        <v/>
      </c>
      <c r="AT1102" s="32" t="str">
        <f t="shared" si="1113"/>
        <v/>
      </c>
      <c r="AU1102" s="32" t="str">
        <f t="shared" si="1113"/>
        <v/>
      </c>
      <c r="AV1102" s="32" t="e">
        <f t="shared" si="1113"/>
        <v>#REF!</v>
      </c>
      <c r="AW1102" s="32" t="str">
        <f t="shared" si="1113"/>
        <v/>
      </c>
      <c r="AX1102" s="32" t="str">
        <f t="shared" si="1113"/>
        <v/>
      </c>
      <c r="AZ1102" s="17" t="str">
        <f t="shared" si="1119"/>
        <v/>
      </c>
      <c r="BA1102" s="17" t="str">
        <f t="shared" si="1119"/>
        <v/>
      </c>
      <c r="BB1102" s="17" t="str">
        <f t="shared" si="1119"/>
        <v/>
      </c>
      <c r="BC1102" s="17" t="str">
        <f t="shared" si="1119"/>
        <v/>
      </c>
      <c r="BD1102" s="17" t="str">
        <f t="shared" si="1119"/>
        <v/>
      </c>
      <c r="BE1102" s="17" t="str">
        <f t="shared" si="1114"/>
        <v/>
      </c>
      <c r="BF1102" s="17" t="str">
        <f t="shared" si="1114"/>
        <v/>
      </c>
      <c r="BG1102" s="17" t="e">
        <f t="shared" si="1114"/>
        <v>#REF!</v>
      </c>
      <c r="BH1102" s="17" t="str">
        <f t="shared" si="1114"/>
        <v/>
      </c>
      <c r="BI1102" s="17" t="str">
        <f t="shared" si="1114"/>
        <v/>
      </c>
    </row>
    <row r="1103" spans="1:61" s="13" customFormat="1" ht="23.25" customHeight="1" x14ac:dyDescent="0.2">
      <c r="A1103" s="1">
        <f ca="1">IF(COUNTIF($D1103:$L1103," ")=10,"",IF(VLOOKUP(MAX($A$1:A1102),$A$1:C1102,3,FALSE)=0,"",MAX($A$1:A1102)+1))</f>
        <v>1076</v>
      </c>
      <c r="B1103" s="13" t="str">
        <f>$B1099</f>
        <v/>
      </c>
      <c r="C1103" s="2" t="str">
        <f>IF($B1103="","",$R$5)</f>
        <v/>
      </c>
      <c r="D1103" s="23" t="str">
        <f t="shared" ref="D1103:K1103" si="1177">IF($B1103&gt;"",IF(ISERROR(SEARCH($B1103,S$5))," ",MID(S$5,FIND("%курс ",S$5,FIND($B1103,S$5))+6,3)&amp;"
("&amp;MID(S$5,FIND("ауд.",S$5,FIND($B1103,S$5))+4,FIND("№",S$5,FIND("ауд.",S$5,FIND($B1103,S$5)))-(FIND("ауд.",S$5,FIND($B1103,S$5))+4))&amp;")"),"")</f>
        <v/>
      </c>
      <c r="E1103" s="23" t="str">
        <f t="shared" si="1177"/>
        <v/>
      </c>
      <c r="F1103" s="23" t="str">
        <f t="shared" si="1177"/>
        <v/>
      </c>
      <c r="G1103" s="23" t="str">
        <f t="shared" si="1177"/>
        <v/>
      </c>
      <c r="H1103" s="23" t="str">
        <f t="shared" si="1177"/>
        <v/>
      </c>
      <c r="I1103" s="23" t="str">
        <f t="shared" si="1177"/>
        <v/>
      </c>
      <c r="J1103" s="23" t="str">
        <f t="shared" si="1177"/>
        <v/>
      </c>
      <c r="K1103" s="23" t="str">
        <f t="shared" si="1177"/>
        <v/>
      </c>
      <c r="L1103" s="23"/>
      <c r="O1103" s="16"/>
      <c r="P1103" s="16"/>
      <c r="R1103" s="30"/>
      <c r="S1103" s="30"/>
      <c r="T1103" s="30"/>
      <c r="U1103" s="30"/>
      <c r="V1103" s="30"/>
      <c r="W1103" s="30"/>
      <c r="X1103" s="30"/>
      <c r="Y1103" s="30"/>
      <c r="Z1103" s="30"/>
      <c r="AA1103" s="30"/>
      <c r="AB1103" s="30"/>
      <c r="AD1103" s="31" t="str">
        <f t="shared" si="1173"/>
        <v/>
      </c>
      <c r="AE1103" s="31" t="str">
        <f t="shared" si="1173"/>
        <v/>
      </c>
      <c r="AF1103" s="31" t="str">
        <f t="shared" si="1173"/>
        <v/>
      </c>
      <c r="AG1103" s="31" t="str">
        <f t="shared" si="1173"/>
        <v/>
      </c>
      <c r="AH1103" s="31" t="str">
        <f t="shared" si="1173"/>
        <v/>
      </c>
      <c r="AI1103" s="31" t="str">
        <f t="shared" si="1173"/>
        <v/>
      </c>
      <c r="AJ1103" s="31" t="str">
        <f t="shared" si="1173"/>
        <v/>
      </c>
      <c r="AK1103" s="31" t="e">
        <f>IF(#REF!=" ","",IF(#REF!="","",CONCATENATE($C1103," ",#REF!," ",MID(#REF!,6,3))))</f>
        <v>#REF!</v>
      </c>
      <c r="AL1103" s="31" t="str">
        <f t="shared" si="1174"/>
        <v/>
      </c>
      <c r="AM1103" s="31" t="str">
        <f t="shared" si="1174"/>
        <v/>
      </c>
      <c r="AN1103" s="32" t="e">
        <f t="shared" si="1171"/>
        <v>#VALUE!</v>
      </c>
      <c r="AO1103" s="32" t="str">
        <f t="shared" si="1118"/>
        <v/>
      </c>
      <c r="AP1103" s="32" t="str">
        <f t="shared" si="1118"/>
        <v/>
      </c>
      <c r="AQ1103" s="32" t="str">
        <f t="shared" si="1118"/>
        <v/>
      </c>
      <c r="AR1103" s="32" t="str">
        <f t="shared" si="1118"/>
        <v/>
      </c>
      <c r="AS1103" s="32" t="str">
        <f t="shared" si="1118"/>
        <v/>
      </c>
      <c r="AT1103" s="32" t="str">
        <f t="shared" si="1113"/>
        <v/>
      </c>
      <c r="AU1103" s="32" t="str">
        <f t="shared" si="1113"/>
        <v/>
      </c>
      <c r="AV1103" s="32" t="e">
        <f t="shared" si="1113"/>
        <v>#REF!</v>
      </c>
      <c r="AW1103" s="32" t="str">
        <f t="shared" si="1113"/>
        <v/>
      </c>
      <c r="AX1103" s="32" t="str">
        <f t="shared" si="1113"/>
        <v/>
      </c>
      <c r="AZ1103" s="17" t="str">
        <f t="shared" si="1119"/>
        <v/>
      </c>
      <c r="BA1103" s="17" t="str">
        <f t="shared" si="1119"/>
        <v/>
      </c>
      <c r="BB1103" s="17" t="str">
        <f t="shared" si="1119"/>
        <v/>
      </c>
      <c r="BC1103" s="17" t="str">
        <f t="shared" si="1119"/>
        <v/>
      </c>
      <c r="BD1103" s="17" t="str">
        <f t="shared" si="1119"/>
        <v/>
      </c>
      <c r="BE1103" s="17" t="str">
        <f t="shared" si="1114"/>
        <v/>
      </c>
      <c r="BF1103" s="17" t="str">
        <f t="shared" si="1114"/>
        <v/>
      </c>
      <c r="BG1103" s="17" t="e">
        <f t="shared" si="1114"/>
        <v>#REF!</v>
      </c>
      <c r="BH1103" s="17" t="str">
        <f t="shared" si="1114"/>
        <v/>
      </c>
      <c r="BI1103" s="17" t="str">
        <f t="shared" si="1114"/>
        <v/>
      </c>
    </row>
    <row r="1104" spans="1:61" s="13" customFormat="1" ht="23.25" customHeight="1" x14ac:dyDescent="0.2">
      <c r="A1104" s="1">
        <f ca="1">IF(COUNTIF($D1104:$L1104," ")=10,"",IF(VLOOKUP(MAX($A$1:A1103),$A$1:C1103,3,FALSE)=0,"",MAX($A$1:A1103)+1))</f>
        <v>1077</v>
      </c>
      <c r="B1104" s="13" t="str">
        <f>$B1099</f>
        <v/>
      </c>
      <c r="C1104" s="2" t="str">
        <f>IF($B1104="","",$R$6)</f>
        <v/>
      </c>
      <c r="D1104" s="23" t="str">
        <f t="shared" ref="D1104:K1104" si="1178">IF($B1104&gt;"",IF(ISERROR(SEARCH($B1104,S$6))," ",MID(S$6,FIND("%курс ",S$6,FIND($B1104,S$6))+6,3)&amp;"
("&amp;MID(S$6,FIND("ауд.",S$6,FIND($B1104,S$6))+4,FIND("№",S$6,FIND("ауд.",S$6,FIND($B1104,S$6)))-(FIND("ауд.",S$6,FIND($B1104,S$6))+4))&amp;")"),"")</f>
        <v/>
      </c>
      <c r="E1104" s="23" t="str">
        <f t="shared" si="1178"/>
        <v/>
      </c>
      <c r="F1104" s="23" t="str">
        <f t="shared" si="1178"/>
        <v/>
      </c>
      <c r="G1104" s="23" t="str">
        <f t="shared" si="1178"/>
        <v/>
      </c>
      <c r="H1104" s="23" t="str">
        <f t="shared" si="1178"/>
        <v/>
      </c>
      <c r="I1104" s="23" t="str">
        <f t="shared" si="1178"/>
        <v/>
      </c>
      <c r="J1104" s="23" t="str">
        <f t="shared" si="1178"/>
        <v/>
      </c>
      <c r="K1104" s="23" t="str">
        <f t="shared" si="1178"/>
        <v/>
      </c>
      <c r="L1104" s="23"/>
      <c r="O1104" s="16"/>
      <c r="P1104" s="16"/>
      <c r="R1104" s="30"/>
      <c r="S1104" s="30"/>
      <c r="T1104" s="30"/>
      <c r="U1104" s="30"/>
      <c r="V1104" s="30"/>
      <c r="W1104" s="30"/>
      <c r="X1104" s="30"/>
      <c r="Y1104" s="30"/>
      <c r="Z1104" s="30"/>
      <c r="AA1104" s="30"/>
      <c r="AB1104" s="30"/>
      <c r="AD1104" s="31" t="str">
        <f t="shared" si="1173"/>
        <v/>
      </c>
      <c r="AE1104" s="31" t="str">
        <f t="shared" si="1173"/>
        <v/>
      </c>
      <c r="AF1104" s="31" t="str">
        <f t="shared" si="1173"/>
        <v/>
      </c>
      <c r="AG1104" s="31" t="str">
        <f t="shared" si="1173"/>
        <v/>
      </c>
      <c r="AH1104" s="31" t="str">
        <f t="shared" si="1173"/>
        <v/>
      </c>
      <c r="AI1104" s="31" t="str">
        <f t="shared" si="1173"/>
        <v/>
      </c>
      <c r="AJ1104" s="31" t="str">
        <f t="shared" si="1173"/>
        <v/>
      </c>
      <c r="AK1104" s="31" t="e">
        <f>IF(#REF!=" ","",IF(#REF!="","",CONCATENATE($C1104," ",#REF!," ",MID(#REF!,6,3))))</f>
        <v>#REF!</v>
      </c>
      <c r="AL1104" s="31" t="str">
        <f t="shared" si="1174"/>
        <v/>
      </c>
      <c r="AM1104" s="31" t="str">
        <f t="shared" si="1174"/>
        <v/>
      </c>
      <c r="AN1104" s="32" t="e">
        <f t="shared" si="1171"/>
        <v>#VALUE!</v>
      </c>
      <c r="AO1104" s="32" t="str">
        <f t="shared" si="1118"/>
        <v/>
      </c>
      <c r="AP1104" s="32" t="str">
        <f t="shared" si="1118"/>
        <v/>
      </c>
      <c r="AQ1104" s="32" t="str">
        <f t="shared" si="1118"/>
        <v/>
      </c>
      <c r="AR1104" s="32" t="str">
        <f t="shared" si="1118"/>
        <v/>
      </c>
      <c r="AS1104" s="32" t="str">
        <f t="shared" si="1118"/>
        <v/>
      </c>
      <c r="AT1104" s="32" t="str">
        <f t="shared" si="1113"/>
        <v/>
      </c>
      <c r="AU1104" s="32" t="str">
        <f t="shared" si="1113"/>
        <v/>
      </c>
      <c r="AV1104" s="32" t="e">
        <f t="shared" si="1113"/>
        <v>#REF!</v>
      </c>
      <c r="AW1104" s="32" t="str">
        <f t="shared" si="1113"/>
        <v/>
      </c>
      <c r="AX1104" s="32" t="str">
        <f t="shared" si="1113"/>
        <v/>
      </c>
      <c r="AZ1104" s="17" t="str">
        <f t="shared" si="1119"/>
        <v/>
      </c>
      <c r="BA1104" s="17" t="str">
        <f t="shared" si="1119"/>
        <v/>
      </c>
      <c r="BB1104" s="17" t="str">
        <f t="shared" si="1119"/>
        <v/>
      </c>
      <c r="BC1104" s="17" t="str">
        <f t="shared" si="1119"/>
        <v/>
      </c>
      <c r="BD1104" s="17" t="str">
        <f t="shared" si="1119"/>
        <v/>
      </c>
      <c r="BE1104" s="17" t="str">
        <f t="shared" si="1114"/>
        <v/>
      </c>
      <c r="BF1104" s="17" t="str">
        <f t="shared" si="1114"/>
        <v/>
      </c>
      <c r="BG1104" s="17" t="e">
        <f t="shared" si="1114"/>
        <v>#REF!</v>
      </c>
      <c r="BH1104" s="17" t="str">
        <f t="shared" si="1114"/>
        <v/>
      </c>
      <c r="BI1104" s="17" t="str">
        <f t="shared" si="1114"/>
        <v/>
      </c>
    </row>
    <row r="1105" spans="1:61" s="13" customFormat="1" ht="23.25" customHeight="1" x14ac:dyDescent="0.2">
      <c r="A1105" s="1">
        <f ca="1">IF(COUNTIF($D1105:$L1105," ")=10,"",IF(VLOOKUP(MAX($A$1:A1104),$A$1:C1104,3,FALSE)=0,"",MAX($A$1:A1104)+1))</f>
        <v>1078</v>
      </c>
      <c r="B1105" s="13" t="str">
        <f>$B1099</f>
        <v/>
      </c>
      <c r="C1105" s="2" t="str">
        <f>IF($B1105="","",$R$7)</f>
        <v/>
      </c>
      <c r="D1105" s="23" t="str">
        <f t="shared" ref="D1105:K1105" si="1179">IF($B1105&gt;"",IF(ISERROR(SEARCH($B1105,S$7))," ",MID(S$7,FIND("%курс ",S$7,FIND($B1105,S$7))+6,3)&amp;"
("&amp;MID(S$7,FIND("ауд.",S$7,FIND($B1105,S$7))+4,FIND("№",S$7,FIND("ауд.",S$7,FIND($B1105,S$7)))-(FIND("ауд.",S$7,FIND($B1105,S$7))+4))&amp;")"),"")</f>
        <v/>
      </c>
      <c r="E1105" s="23" t="str">
        <f t="shared" si="1179"/>
        <v/>
      </c>
      <c r="F1105" s="23" t="str">
        <f t="shared" si="1179"/>
        <v/>
      </c>
      <c r="G1105" s="23" t="str">
        <f t="shared" si="1179"/>
        <v/>
      </c>
      <c r="H1105" s="23" t="str">
        <f t="shared" si="1179"/>
        <v/>
      </c>
      <c r="I1105" s="23" t="str">
        <f t="shared" si="1179"/>
        <v/>
      </c>
      <c r="J1105" s="23" t="str">
        <f t="shared" si="1179"/>
        <v/>
      </c>
      <c r="K1105" s="23" t="str">
        <f t="shared" si="1179"/>
        <v/>
      </c>
      <c r="L1105" s="23"/>
      <c r="O1105" s="16"/>
      <c r="P1105" s="16"/>
      <c r="R1105" s="30"/>
      <c r="S1105" s="30"/>
      <c r="T1105" s="30"/>
      <c r="U1105" s="30"/>
      <c r="V1105" s="30"/>
      <c r="W1105" s="30"/>
      <c r="X1105" s="30"/>
      <c r="Y1105" s="30"/>
      <c r="Z1105" s="30"/>
      <c r="AA1105" s="30"/>
      <c r="AB1105" s="30"/>
      <c r="AD1105" s="31" t="str">
        <f t="shared" si="1173"/>
        <v/>
      </c>
      <c r="AE1105" s="31" t="str">
        <f t="shared" si="1173"/>
        <v/>
      </c>
      <c r="AF1105" s="31" t="str">
        <f t="shared" si="1173"/>
        <v/>
      </c>
      <c r="AG1105" s="31" t="str">
        <f t="shared" si="1173"/>
        <v/>
      </c>
      <c r="AH1105" s="31" t="str">
        <f t="shared" si="1173"/>
        <v/>
      </c>
      <c r="AI1105" s="31" t="str">
        <f t="shared" si="1173"/>
        <v/>
      </c>
      <c r="AJ1105" s="31" t="str">
        <f t="shared" si="1173"/>
        <v/>
      </c>
      <c r="AK1105" s="31" t="e">
        <f>IF(#REF!=" ","",IF(#REF!="","",CONCATENATE($C1105," ",#REF!," ",MID(#REF!,6,3))))</f>
        <v>#REF!</v>
      </c>
      <c r="AL1105" s="31" t="str">
        <f t="shared" si="1174"/>
        <v/>
      </c>
      <c r="AM1105" s="31" t="str">
        <f t="shared" si="1174"/>
        <v/>
      </c>
      <c r="AN1105" s="32" t="e">
        <f t="shared" si="1171"/>
        <v>#VALUE!</v>
      </c>
      <c r="AO1105" s="32" t="str">
        <f t="shared" si="1118"/>
        <v/>
      </c>
      <c r="AP1105" s="32" t="str">
        <f t="shared" si="1118"/>
        <v/>
      </c>
      <c r="AQ1105" s="32" t="str">
        <f t="shared" si="1118"/>
        <v/>
      </c>
      <c r="AR1105" s="32" t="str">
        <f t="shared" si="1118"/>
        <v/>
      </c>
      <c r="AS1105" s="32" t="str">
        <f t="shared" si="1118"/>
        <v/>
      </c>
      <c r="AT1105" s="32" t="str">
        <f t="shared" ref="AT1105:AX1138" si="1180">IF(AI1105="","",CONCATENATE(AI1105," ",$AN1105))</f>
        <v/>
      </c>
      <c r="AU1105" s="32" t="str">
        <f t="shared" si="1180"/>
        <v/>
      </c>
      <c r="AV1105" s="32" t="e">
        <f t="shared" si="1180"/>
        <v>#REF!</v>
      </c>
      <c r="AW1105" s="32" t="str">
        <f t="shared" si="1180"/>
        <v/>
      </c>
      <c r="AX1105" s="32" t="str">
        <f t="shared" si="1180"/>
        <v/>
      </c>
      <c r="AZ1105" s="17" t="str">
        <f t="shared" si="1119"/>
        <v/>
      </c>
      <c r="BA1105" s="17" t="str">
        <f t="shared" si="1119"/>
        <v/>
      </c>
      <c r="BB1105" s="17" t="str">
        <f t="shared" si="1119"/>
        <v/>
      </c>
      <c r="BC1105" s="17" t="str">
        <f t="shared" si="1119"/>
        <v/>
      </c>
      <c r="BD1105" s="17" t="str">
        <f t="shared" si="1119"/>
        <v/>
      </c>
      <c r="BE1105" s="17" t="str">
        <f t="shared" ref="BE1105:BI1138" si="1181">IF(AI1105="","",ROW())</f>
        <v/>
      </c>
      <c r="BF1105" s="17" t="str">
        <f t="shared" si="1181"/>
        <v/>
      </c>
      <c r="BG1105" s="17" t="e">
        <f t="shared" si="1181"/>
        <v>#REF!</v>
      </c>
      <c r="BH1105" s="17" t="str">
        <f t="shared" si="1181"/>
        <v/>
      </c>
      <c r="BI1105" s="17" t="str">
        <f t="shared" si="1181"/>
        <v/>
      </c>
    </row>
    <row r="1106" spans="1:61" s="13" customFormat="1" ht="23.25" customHeight="1" x14ac:dyDescent="0.2">
      <c r="A1106" s="1">
        <f ca="1">IF(COUNTIF($D1106:$L1106," ")=10,"",IF(VLOOKUP(MAX($A$1:A1105),$A$1:C1105,3,FALSE)=0,"",MAX($A$1:A1105)+1))</f>
        <v>1079</v>
      </c>
      <c r="B1106" s="13" t="str">
        <f>$B1099</f>
        <v/>
      </c>
      <c r="C1106" s="2" t="str">
        <f>IF($B1106="","",$R$8)</f>
        <v/>
      </c>
      <c r="D1106" s="23" t="str">
        <f t="shared" ref="D1106:K1106" si="1182">IF($B1106&gt;"",IF(ISERROR(SEARCH($B1106,S$8))," ",MID(S$8,FIND("%курс ",S$8,FIND($B1106,S$8))+6,3)&amp;"
("&amp;MID(S$8,FIND("ауд.",S$8,FIND($B1106,S$8))+4,FIND("№",S$8,FIND("ауд.",S$8,FIND($B1106,S$8)))-(FIND("ауд.",S$8,FIND($B1106,S$8))+4))&amp;")"),"")</f>
        <v/>
      </c>
      <c r="E1106" s="23" t="str">
        <f t="shared" si="1182"/>
        <v/>
      </c>
      <c r="F1106" s="23" t="str">
        <f t="shared" si="1182"/>
        <v/>
      </c>
      <c r="G1106" s="23" t="str">
        <f t="shared" si="1182"/>
        <v/>
      </c>
      <c r="H1106" s="23" t="str">
        <f t="shared" si="1182"/>
        <v/>
      </c>
      <c r="I1106" s="23" t="str">
        <f t="shared" si="1182"/>
        <v/>
      </c>
      <c r="J1106" s="23" t="str">
        <f t="shared" si="1182"/>
        <v/>
      </c>
      <c r="K1106" s="23" t="str">
        <f t="shared" si="1182"/>
        <v/>
      </c>
      <c r="L1106" s="23"/>
      <c r="O1106" s="16"/>
      <c r="P1106" s="16"/>
      <c r="R1106" s="30"/>
      <c r="S1106" s="30"/>
      <c r="T1106" s="30"/>
      <c r="U1106" s="30"/>
      <c r="V1106" s="30"/>
      <c r="W1106" s="30"/>
      <c r="X1106" s="30"/>
      <c r="Y1106" s="30"/>
      <c r="Z1106" s="30"/>
      <c r="AA1106" s="30"/>
      <c r="AB1106" s="30"/>
      <c r="AD1106" s="31" t="str">
        <f t="shared" si="1173"/>
        <v/>
      </c>
      <c r="AE1106" s="31" t="str">
        <f t="shared" si="1173"/>
        <v/>
      </c>
      <c r="AF1106" s="31" t="str">
        <f t="shared" si="1173"/>
        <v/>
      </c>
      <c r="AG1106" s="31" t="str">
        <f t="shared" si="1173"/>
        <v/>
      </c>
      <c r="AH1106" s="31" t="str">
        <f t="shared" si="1173"/>
        <v/>
      </c>
      <c r="AI1106" s="31" t="str">
        <f t="shared" si="1173"/>
        <v/>
      </c>
      <c r="AJ1106" s="31" t="str">
        <f t="shared" si="1173"/>
        <v/>
      </c>
      <c r="AK1106" s="31" t="e">
        <f>IF(#REF!=" ","",IF(#REF!="","",CONCATENATE($C1106," ",#REF!," ",MID(#REF!,6,3))))</f>
        <v>#REF!</v>
      </c>
      <c r="AL1106" s="31" t="str">
        <f t="shared" si="1174"/>
        <v/>
      </c>
      <c r="AM1106" s="31" t="str">
        <f t="shared" si="1174"/>
        <v/>
      </c>
      <c r="AN1106" s="32" t="e">
        <f t="shared" si="1171"/>
        <v>#VALUE!</v>
      </c>
      <c r="AO1106" s="32" t="str">
        <f t="shared" ref="AO1106:AX1139" si="1183">IF(AD1106="","",CONCATENATE(AD1106," ",$AN1106))</f>
        <v/>
      </c>
      <c r="AP1106" s="32" t="str">
        <f t="shared" si="1183"/>
        <v/>
      </c>
      <c r="AQ1106" s="32" t="str">
        <f t="shared" si="1183"/>
        <v/>
      </c>
      <c r="AR1106" s="32" t="str">
        <f t="shared" si="1183"/>
        <v/>
      </c>
      <c r="AS1106" s="32" t="str">
        <f t="shared" si="1183"/>
        <v/>
      </c>
      <c r="AT1106" s="32" t="str">
        <f t="shared" si="1180"/>
        <v/>
      </c>
      <c r="AU1106" s="32" t="str">
        <f t="shared" si="1180"/>
        <v/>
      </c>
      <c r="AV1106" s="32" t="e">
        <f t="shared" si="1180"/>
        <v>#REF!</v>
      </c>
      <c r="AW1106" s="32" t="str">
        <f t="shared" si="1180"/>
        <v/>
      </c>
      <c r="AX1106" s="32" t="str">
        <f t="shared" si="1180"/>
        <v/>
      </c>
      <c r="AZ1106" s="17" t="str">
        <f t="shared" ref="AZ1106:BI1139" si="1184">IF(AD1106="","",ROW())</f>
        <v/>
      </c>
      <c r="BA1106" s="17" t="str">
        <f t="shared" si="1184"/>
        <v/>
      </c>
      <c r="BB1106" s="17" t="str">
        <f t="shared" si="1184"/>
        <v/>
      </c>
      <c r="BC1106" s="17" t="str">
        <f t="shared" si="1184"/>
        <v/>
      </c>
      <c r="BD1106" s="17" t="str">
        <f t="shared" si="1184"/>
        <v/>
      </c>
      <c r="BE1106" s="17" t="str">
        <f t="shared" si="1181"/>
        <v/>
      </c>
      <c r="BF1106" s="17" t="str">
        <f t="shared" si="1181"/>
        <v/>
      </c>
      <c r="BG1106" s="17" t="e">
        <f t="shared" si="1181"/>
        <v>#REF!</v>
      </c>
      <c r="BH1106" s="17" t="str">
        <f t="shared" si="1181"/>
        <v/>
      </c>
      <c r="BI1106" s="17" t="str">
        <f t="shared" si="1181"/>
        <v/>
      </c>
    </row>
    <row r="1107" spans="1:61" s="13" customFormat="1" ht="23.25" customHeight="1" x14ac:dyDescent="0.2">
      <c r="C1107" s="2" t="str">
        <f>IF($B1107="","",$R$2)</f>
        <v/>
      </c>
      <c r="D1107" s="14" t="str">
        <f t="shared" ref="D1107:K1107" si="1185">IF($B1107&gt;"",IF(ISERROR(SEARCH($B1107,S$2))," ",MID(S$2,FIND("%курс ",S$2,FIND($B1107,S$2))+6,3)&amp;"
("&amp;MID(S$2,FIND("ауд.",S$2,FIND($B1107,S$2))+4,FIND("№",S$2,FIND("ауд.",S$2,FIND($B1107,S$2)))-(FIND("ауд.",S$2,FIND($B1107,S$2))+4))&amp;")"),"")</f>
        <v/>
      </c>
      <c r="E1107" s="14" t="str">
        <f t="shared" si="1185"/>
        <v/>
      </c>
      <c r="F1107" s="14" t="str">
        <f t="shared" si="1185"/>
        <v/>
      </c>
      <c r="G1107" s="14" t="str">
        <f t="shared" si="1185"/>
        <v/>
      </c>
      <c r="H1107" s="14" t="str">
        <f t="shared" si="1185"/>
        <v/>
      </c>
      <c r="I1107" s="14" t="str">
        <f t="shared" si="1185"/>
        <v/>
      </c>
      <c r="J1107" s="14" t="str">
        <f t="shared" si="1185"/>
        <v/>
      </c>
      <c r="K1107" s="14" t="str">
        <f t="shared" si="1185"/>
        <v/>
      </c>
      <c r="L1107" s="14"/>
      <c r="O1107" s="16"/>
      <c r="P1107" s="16"/>
      <c r="R1107" s="30"/>
      <c r="S1107" s="30"/>
      <c r="T1107" s="30"/>
      <c r="U1107" s="30"/>
      <c r="V1107" s="30"/>
      <c r="W1107" s="30"/>
      <c r="X1107" s="30"/>
      <c r="Y1107" s="30"/>
      <c r="Z1107" s="30"/>
      <c r="AA1107" s="30"/>
      <c r="AB1107" s="30"/>
      <c r="AD1107" s="37"/>
      <c r="AE1107" s="37"/>
      <c r="AF1107" s="37"/>
      <c r="AG1107" s="37"/>
      <c r="AH1107" s="37"/>
      <c r="AI1107" s="37"/>
      <c r="AJ1107" s="37"/>
      <c r="AK1107" s="37"/>
      <c r="AL1107" s="37"/>
      <c r="AM1107" s="37"/>
      <c r="AN1107" s="37"/>
      <c r="AO1107" s="32" t="str">
        <f t="shared" si="1183"/>
        <v/>
      </c>
      <c r="AP1107" s="32" t="str">
        <f t="shared" si="1183"/>
        <v/>
      </c>
      <c r="AQ1107" s="32" t="str">
        <f t="shared" si="1183"/>
        <v/>
      </c>
      <c r="AR1107" s="32" t="str">
        <f t="shared" si="1183"/>
        <v/>
      </c>
      <c r="AS1107" s="32" t="str">
        <f t="shared" si="1183"/>
        <v/>
      </c>
      <c r="AT1107" s="32" t="str">
        <f t="shared" si="1180"/>
        <v/>
      </c>
      <c r="AU1107" s="32" t="str">
        <f t="shared" si="1180"/>
        <v/>
      </c>
      <c r="AV1107" s="32" t="str">
        <f t="shared" si="1180"/>
        <v/>
      </c>
      <c r="AW1107" s="32" t="str">
        <f t="shared" si="1180"/>
        <v/>
      </c>
      <c r="AX1107" s="32" t="str">
        <f t="shared" si="1180"/>
        <v/>
      </c>
      <c r="AZ1107" s="17" t="str">
        <f t="shared" si="1184"/>
        <v/>
      </c>
      <c r="BA1107" s="17" t="str">
        <f t="shared" si="1184"/>
        <v/>
      </c>
      <c r="BB1107" s="17" t="str">
        <f t="shared" si="1184"/>
        <v/>
      </c>
      <c r="BC1107" s="17" t="str">
        <f t="shared" si="1184"/>
        <v/>
      </c>
      <c r="BD1107" s="17" t="str">
        <f t="shared" si="1184"/>
        <v/>
      </c>
      <c r="BE1107" s="17" t="str">
        <f t="shared" si="1181"/>
        <v/>
      </c>
      <c r="BF1107" s="17" t="str">
        <f t="shared" si="1181"/>
        <v/>
      </c>
      <c r="BG1107" s="17" t="str">
        <f t="shared" si="1181"/>
        <v/>
      </c>
      <c r="BH1107" s="17" t="str">
        <f t="shared" si="1181"/>
        <v/>
      </c>
      <c r="BI1107" s="17" t="str">
        <f t="shared" si="1181"/>
        <v/>
      </c>
    </row>
    <row r="1108" spans="1:61" s="13" customFormat="1" ht="23.25" customHeight="1" x14ac:dyDescent="0.2">
      <c r="A1108" s="1">
        <f ca="1">IF(COUNTIF($D1109:$L1115," ")=70,"",MAX($A$1:A1107)+1)</f>
        <v>1080</v>
      </c>
      <c r="B1108" s="2" t="str">
        <f>IF($C1108="","",$C1108)</f>
        <v/>
      </c>
      <c r="C1108" s="3" t="str">
        <f>IF(ISERROR(VLOOKUP((ROW()-1)/9+1,'[1]Преподавательский состав'!$A$2:$B$181,2,FALSE)),"",VLOOKUP((ROW()-1)/9+1,'[1]Преподавательский состав'!$A$2:$B$181,2,FALSE))</f>
        <v/>
      </c>
      <c r="D1108" s="3" t="str">
        <f>IF($C1108="","",T(" 9.00"))</f>
        <v/>
      </c>
      <c r="E1108" s="3" t="str">
        <f>IF($C1108="","",T("10.40"))</f>
        <v/>
      </c>
      <c r="F1108" s="3" t="str">
        <f>IF($C1108="","",T("12.20"))</f>
        <v/>
      </c>
      <c r="G1108" s="3" t="str">
        <f>IF($C1108="","",T("14.00"))</f>
        <v/>
      </c>
      <c r="H1108" s="3" t="str">
        <f>IF($C1108="","",T("14.30"))</f>
        <v/>
      </c>
      <c r="I1108" s="3" t="str">
        <f>IF($C1108="","",T("16.10"))</f>
        <v/>
      </c>
      <c r="J1108" s="3" t="str">
        <f>IF($C1108="","",T("17.50"))</f>
        <v/>
      </c>
      <c r="K1108" s="3" t="str">
        <f>IF($C1108="","",T("17.50"))</f>
        <v/>
      </c>
      <c r="L1108" s="3"/>
      <c r="O1108" s="16"/>
      <c r="P1108" s="16"/>
      <c r="R1108" s="30"/>
      <c r="S1108" s="30"/>
      <c r="T1108" s="30"/>
      <c r="U1108" s="30"/>
      <c r="V1108" s="30"/>
      <c r="W1108" s="30"/>
      <c r="X1108" s="30"/>
      <c r="Y1108" s="30"/>
      <c r="Z1108" s="30"/>
      <c r="AA1108" s="30"/>
      <c r="AB1108" s="30"/>
      <c r="AD1108" s="32"/>
      <c r="AE1108" s="32"/>
      <c r="AF1108" s="32"/>
      <c r="AG1108" s="32"/>
      <c r="AH1108" s="32"/>
      <c r="AI1108" s="32"/>
      <c r="AJ1108" s="32"/>
      <c r="AK1108" s="32"/>
      <c r="AL1108" s="32"/>
      <c r="AM1108" s="32"/>
      <c r="AN1108" s="32" t="str">
        <f t="shared" ref="AN1108:AN1115" si="1186">IF(COUNTBLANK(AD1108:AM1108)=10,"",MID($B1108,1,FIND(" ",$B1108)-1))</f>
        <v/>
      </c>
      <c r="AO1108" s="32" t="str">
        <f t="shared" si="1183"/>
        <v/>
      </c>
      <c r="AP1108" s="32" t="str">
        <f t="shared" si="1183"/>
        <v/>
      </c>
      <c r="AQ1108" s="32" t="str">
        <f t="shared" si="1183"/>
        <v/>
      </c>
      <c r="AR1108" s="32" t="str">
        <f t="shared" si="1183"/>
        <v/>
      </c>
      <c r="AS1108" s="32" t="str">
        <f t="shared" si="1183"/>
        <v/>
      </c>
      <c r="AT1108" s="32" t="str">
        <f t="shared" si="1180"/>
        <v/>
      </c>
      <c r="AU1108" s="32" t="str">
        <f t="shared" si="1180"/>
        <v/>
      </c>
      <c r="AV1108" s="32" t="str">
        <f t="shared" si="1180"/>
        <v/>
      </c>
      <c r="AW1108" s="32" t="str">
        <f t="shared" si="1180"/>
        <v/>
      </c>
      <c r="AX1108" s="32" t="str">
        <f t="shared" si="1180"/>
        <v/>
      </c>
      <c r="AZ1108" s="17" t="str">
        <f t="shared" si="1184"/>
        <v/>
      </c>
      <c r="BA1108" s="17" t="str">
        <f t="shared" si="1184"/>
        <v/>
      </c>
      <c r="BB1108" s="17" t="str">
        <f t="shared" si="1184"/>
        <v/>
      </c>
      <c r="BC1108" s="17" t="str">
        <f t="shared" si="1184"/>
        <v/>
      </c>
      <c r="BD1108" s="17" t="str">
        <f t="shared" si="1184"/>
        <v/>
      </c>
      <c r="BE1108" s="17" t="str">
        <f t="shared" si="1181"/>
        <v/>
      </c>
      <c r="BF1108" s="17" t="str">
        <f t="shared" si="1181"/>
        <v/>
      </c>
      <c r="BG1108" s="17" t="str">
        <f t="shared" si="1181"/>
        <v/>
      </c>
      <c r="BH1108" s="17" t="str">
        <f t="shared" si="1181"/>
        <v/>
      </c>
      <c r="BI1108" s="17" t="str">
        <f t="shared" si="1181"/>
        <v/>
      </c>
    </row>
    <row r="1109" spans="1:61" s="13" customFormat="1" ht="23.25" customHeight="1" x14ac:dyDescent="0.2">
      <c r="A1109" s="1">
        <f ca="1">IF(COUNTIF($D1109:$L1109," ")=10,"",IF(VLOOKUP(MAX($A$1:A1108),$A$1:C1108,3,FALSE)=0,"",MAX($A$1:A1108)+1))</f>
        <v>1081</v>
      </c>
      <c r="B1109" s="13" t="str">
        <f>$B1108</f>
        <v/>
      </c>
      <c r="C1109" s="2" t="str">
        <f>IF($B1109="","",$R$2)</f>
        <v/>
      </c>
      <c r="D1109" s="14" t="str">
        <f t="shared" ref="D1109:K1109" si="1187">IF($B1109&gt;"",IF(ISERROR(SEARCH($B1109,S$2))," ",MID(S$2,FIND("%курс ",S$2,FIND($B1109,S$2))+6,3)&amp;"
("&amp;MID(S$2,FIND("ауд.",S$2,FIND($B1109,S$2))+4,FIND("№",S$2,FIND("ауд.",S$2,FIND($B1109,S$2)))-(FIND("ауд.",S$2,FIND($B1109,S$2))+4))&amp;")"),"")</f>
        <v/>
      </c>
      <c r="E1109" s="14" t="str">
        <f t="shared" si="1187"/>
        <v/>
      </c>
      <c r="F1109" s="14" t="str">
        <f t="shared" si="1187"/>
        <v/>
      </c>
      <c r="G1109" s="14" t="str">
        <f t="shared" si="1187"/>
        <v/>
      </c>
      <c r="H1109" s="14" t="str">
        <f t="shared" si="1187"/>
        <v/>
      </c>
      <c r="I1109" s="14" t="str">
        <f t="shared" si="1187"/>
        <v/>
      </c>
      <c r="J1109" s="14" t="str">
        <f t="shared" si="1187"/>
        <v/>
      </c>
      <c r="K1109" s="14" t="str">
        <f t="shared" si="1187"/>
        <v/>
      </c>
      <c r="L1109" s="14"/>
      <c r="O1109" s="16"/>
      <c r="P1109" s="16"/>
      <c r="R1109" s="30"/>
      <c r="S1109" s="30"/>
      <c r="T1109" s="30"/>
      <c r="U1109" s="30"/>
      <c r="V1109" s="30"/>
      <c r="W1109" s="30"/>
      <c r="X1109" s="30"/>
      <c r="Y1109" s="30"/>
      <c r="Z1109" s="30"/>
      <c r="AA1109" s="30"/>
      <c r="AB1109" s="30"/>
      <c r="AD1109" s="31" t="str">
        <f t="shared" ref="AD1109:AJ1115" si="1188">IF(D1109=" ","",IF(D1109="","",CONCATENATE($C1109," ",D$1," ",MID(D1109,6,3))))</f>
        <v/>
      </c>
      <c r="AE1109" s="31" t="str">
        <f t="shared" si="1188"/>
        <v/>
      </c>
      <c r="AF1109" s="31" t="str">
        <f t="shared" si="1188"/>
        <v/>
      </c>
      <c r="AG1109" s="31" t="str">
        <f t="shared" si="1188"/>
        <v/>
      </c>
      <c r="AH1109" s="31" t="str">
        <f t="shared" si="1188"/>
        <v/>
      </c>
      <c r="AI1109" s="31" t="str">
        <f t="shared" si="1188"/>
        <v/>
      </c>
      <c r="AJ1109" s="31" t="str">
        <f t="shared" si="1188"/>
        <v/>
      </c>
      <c r="AK1109" s="31" t="e">
        <f>IF(#REF!=" ","",IF(#REF!="","",CONCATENATE($C1109," ",#REF!," ",MID(#REF!,6,3))))</f>
        <v>#REF!</v>
      </c>
      <c r="AL1109" s="31" t="str">
        <f t="shared" ref="AL1109:AM1115" si="1189">IF(K1109=" ","",IF(K1109="","",CONCATENATE($C1109," ",K$1," ",MID(K1109,6,3))))</f>
        <v/>
      </c>
      <c r="AM1109" s="31" t="str">
        <f t="shared" si="1189"/>
        <v/>
      </c>
      <c r="AN1109" s="32" t="e">
        <f t="shared" si="1186"/>
        <v>#VALUE!</v>
      </c>
      <c r="AO1109" s="32" t="str">
        <f t="shared" si="1183"/>
        <v/>
      </c>
      <c r="AP1109" s="32" t="str">
        <f t="shared" si="1183"/>
        <v/>
      </c>
      <c r="AQ1109" s="32" t="str">
        <f t="shared" si="1183"/>
        <v/>
      </c>
      <c r="AR1109" s="32" t="str">
        <f t="shared" si="1183"/>
        <v/>
      </c>
      <c r="AS1109" s="32" t="str">
        <f t="shared" si="1183"/>
        <v/>
      </c>
      <c r="AT1109" s="32" t="str">
        <f t="shared" si="1180"/>
        <v/>
      </c>
      <c r="AU1109" s="32" t="str">
        <f t="shared" si="1180"/>
        <v/>
      </c>
      <c r="AV1109" s="32" t="e">
        <f t="shared" si="1180"/>
        <v>#REF!</v>
      </c>
      <c r="AW1109" s="32" t="str">
        <f t="shared" si="1180"/>
        <v/>
      </c>
      <c r="AX1109" s="32" t="str">
        <f t="shared" si="1180"/>
        <v/>
      </c>
      <c r="AZ1109" s="17" t="str">
        <f t="shared" si="1184"/>
        <v/>
      </c>
      <c r="BA1109" s="17" t="str">
        <f t="shared" si="1184"/>
        <v/>
      </c>
      <c r="BB1109" s="17" t="str">
        <f t="shared" si="1184"/>
        <v/>
      </c>
      <c r="BC1109" s="17" t="str">
        <f t="shared" si="1184"/>
        <v/>
      </c>
      <c r="BD1109" s="17" t="str">
        <f t="shared" si="1184"/>
        <v/>
      </c>
      <c r="BE1109" s="17" t="str">
        <f t="shared" si="1181"/>
        <v/>
      </c>
      <c r="BF1109" s="17" t="str">
        <f t="shared" si="1181"/>
        <v/>
      </c>
      <c r="BG1109" s="17" t="e">
        <f t="shared" si="1181"/>
        <v>#REF!</v>
      </c>
      <c r="BH1109" s="17" t="str">
        <f t="shared" si="1181"/>
        <v/>
      </c>
      <c r="BI1109" s="17" t="str">
        <f t="shared" si="1181"/>
        <v/>
      </c>
    </row>
    <row r="1110" spans="1:61" s="13" customFormat="1" ht="23.25" customHeight="1" x14ac:dyDescent="0.2">
      <c r="A1110" s="1">
        <f ca="1">IF(COUNTIF($D1110:$L1110," ")=10,"",IF(VLOOKUP(MAX($A$1:A1109),$A$1:C1109,3,FALSE)=0,"",MAX($A$1:A1109)+1))</f>
        <v>1082</v>
      </c>
      <c r="B1110" s="13" t="str">
        <f>$B1108</f>
        <v/>
      </c>
      <c r="C1110" s="2" t="str">
        <f>IF($B1110="","",$R$3)</f>
        <v/>
      </c>
      <c r="D1110" s="14" t="str">
        <f t="shared" ref="D1110:K1110" si="1190">IF($B1110&gt;"",IF(ISERROR(SEARCH($B1110,S$3))," ",MID(S$3,FIND("%курс ",S$3,FIND($B1110,S$3))+6,3)&amp;"
("&amp;MID(S$3,FIND("ауд.",S$3,FIND($B1110,S$3))+4,FIND("№",S$3,FIND("ауд.",S$3,FIND($B1110,S$3)))-(FIND("ауд.",S$3,FIND($B1110,S$3))+4))&amp;")"),"")</f>
        <v/>
      </c>
      <c r="E1110" s="14" t="str">
        <f t="shared" si="1190"/>
        <v/>
      </c>
      <c r="F1110" s="14" t="str">
        <f t="shared" si="1190"/>
        <v/>
      </c>
      <c r="G1110" s="14" t="str">
        <f t="shared" si="1190"/>
        <v/>
      </c>
      <c r="H1110" s="14" t="str">
        <f t="shared" si="1190"/>
        <v/>
      </c>
      <c r="I1110" s="14" t="str">
        <f t="shared" si="1190"/>
        <v/>
      </c>
      <c r="J1110" s="14" t="str">
        <f t="shared" si="1190"/>
        <v/>
      </c>
      <c r="K1110" s="14" t="str">
        <f t="shared" si="1190"/>
        <v/>
      </c>
      <c r="L1110" s="14"/>
      <c r="O1110" s="16"/>
      <c r="P1110" s="16"/>
      <c r="R1110" s="30"/>
      <c r="S1110" s="30"/>
      <c r="T1110" s="30"/>
      <c r="U1110" s="30"/>
      <c r="V1110" s="30"/>
      <c r="W1110" s="30"/>
      <c r="X1110" s="30"/>
      <c r="Y1110" s="30"/>
      <c r="Z1110" s="30"/>
      <c r="AA1110" s="30"/>
      <c r="AB1110" s="30"/>
      <c r="AD1110" s="31" t="str">
        <f t="shared" si="1188"/>
        <v/>
      </c>
      <c r="AE1110" s="31" t="str">
        <f t="shared" si="1188"/>
        <v/>
      </c>
      <c r="AF1110" s="31" t="str">
        <f t="shared" si="1188"/>
        <v/>
      </c>
      <c r="AG1110" s="31" t="str">
        <f t="shared" si="1188"/>
        <v/>
      </c>
      <c r="AH1110" s="31" t="str">
        <f t="shared" si="1188"/>
        <v/>
      </c>
      <c r="AI1110" s="31" t="str">
        <f t="shared" si="1188"/>
        <v/>
      </c>
      <c r="AJ1110" s="31" t="str">
        <f t="shared" si="1188"/>
        <v/>
      </c>
      <c r="AK1110" s="31" t="e">
        <f>IF(#REF!=" ","",IF(#REF!="","",CONCATENATE($C1110," ",#REF!," ",MID(#REF!,6,3))))</f>
        <v>#REF!</v>
      </c>
      <c r="AL1110" s="31" t="str">
        <f t="shared" si="1189"/>
        <v/>
      </c>
      <c r="AM1110" s="31" t="str">
        <f t="shared" si="1189"/>
        <v/>
      </c>
      <c r="AN1110" s="32" t="e">
        <f t="shared" si="1186"/>
        <v>#VALUE!</v>
      </c>
      <c r="AO1110" s="32" t="str">
        <f t="shared" si="1183"/>
        <v/>
      </c>
      <c r="AP1110" s="32" t="str">
        <f t="shared" si="1183"/>
        <v/>
      </c>
      <c r="AQ1110" s="32" t="str">
        <f t="shared" si="1183"/>
        <v/>
      </c>
      <c r="AR1110" s="32" t="str">
        <f t="shared" si="1183"/>
        <v/>
      </c>
      <c r="AS1110" s="32" t="str">
        <f t="shared" si="1183"/>
        <v/>
      </c>
      <c r="AT1110" s="32" t="str">
        <f t="shared" si="1180"/>
        <v/>
      </c>
      <c r="AU1110" s="32" t="str">
        <f t="shared" si="1180"/>
        <v/>
      </c>
      <c r="AV1110" s="32" t="e">
        <f t="shared" si="1180"/>
        <v>#REF!</v>
      </c>
      <c r="AW1110" s="32" t="str">
        <f t="shared" si="1180"/>
        <v/>
      </c>
      <c r="AX1110" s="32" t="str">
        <f t="shared" si="1180"/>
        <v/>
      </c>
      <c r="AZ1110" s="17" t="str">
        <f t="shared" si="1184"/>
        <v/>
      </c>
      <c r="BA1110" s="17" t="str">
        <f t="shared" si="1184"/>
        <v/>
      </c>
      <c r="BB1110" s="17" t="str">
        <f t="shared" si="1184"/>
        <v/>
      </c>
      <c r="BC1110" s="17" t="str">
        <f t="shared" si="1184"/>
        <v/>
      </c>
      <c r="BD1110" s="17" t="str">
        <f t="shared" si="1184"/>
        <v/>
      </c>
      <c r="BE1110" s="17" t="str">
        <f t="shared" si="1181"/>
        <v/>
      </c>
      <c r="BF1110" s="17" t="str">
        <f t="shared" si="1181"/>
        <v/>
      </c>
      <c r="BG1110" s="17" t="e">
        <f t="shared" si="1181"/>
        <v>#REF!</v>
      </c>
      <c r="BH1110" s="17" t="str">
        <f t="shared" si="1181"/>
        <v/>
      </c>
      <c r="BI1110" s="17" t="str">
        <f t="shared" si="1181"/>
        <v/>
      </c>
    </row>
    <row r="1111" spans="1:61" s="13" customFormat="1" ht="23.25" customHeight="1" x14ac:dyDescent="0.2">
      <c r="A1111" s="1">
        <f ca="1">IF(COUNTIF($D1111:$L1111," ")=10,"",IF(VLOOKUP(MAX($A$1:A1110),$A$1:C1110,3,FALSE)=0,"",MAX($A$1:A1110)+1))</f>
        <v>1083</v>
      </c>
      <c r="B1111" s="13" t="str">
        <f>$B1108</f>
        <v/>
      </c>
      <c r="C1111" s="2" t="str">
        <f>IF($B1111="","",$R$4)</f>
        <v/>
      </c>
      <c r="D1111" s="14" t="str">
        <f t="shared" ref="D1111:K1111" si="1191">IF($B1111&gt;"",IF(ISERROR(SEARCH($B1111,S$4))," ",MID(S$4,FIND("%курс ",S$4,FIND($B1111,S$4))+6,3)&amp;"
("&amp;MID(S$4,FIND("ауд.",S$4,FIND($B1111,S$4))+4,FIND("№",S$4,FIND("ауд.",S$4,FIND($B1111,S$4)))-(FIND("ауд.",S$4,FIND($B1111,S$4))+4))&amp;")"),"")</f>
        <v/>
      </c>
      <c r="E1111" s="14" t="str">
        <f t="shared" si="1191"/>
        <v/>
      </c>
      <c r="F1111" s="14" t="str">
        <f t="shared" si="1191"/>
        <v/>
      </c>
      <c r="G1111" s="14" t="str">
        <f t="shared" si="1191"/>
        <v/>
      </c>
      <c r="H1111" s="14" t="str">
        <f t="shared" si="1191"/>
        <v/>
      </c>
      <c r="I1111" s="14" t="str">
        <f t="shared" si="1191"/>
        <v/>
      </c>
      <c r="J1111" s="14" t="str">
        <f t="shared" si="1191"/>
        <v/>
      </c>
      <c r="K1111" s="14" t="str">
        <f t="shared" si="1191"/>
        <v/>
      </c>
      <c r="L1111" s="14"/>
      <c r="O1111" s="16"/>
      <c r="P1111" s="16"/>
      <c r="R1111" s="30"/>
      <c r="S1111" s="30"/>
      <c r="T1111" s="30"/>
      <c r="U1111" s="30"/>
      <c r="V1111" s="30"/>
      <c r="W1111" s="30"/>
      <c r="X1111" s="30"/>
      <c r="Y1111" s="30"/>
      <c r="Z1111" s="30"/>
      <c r="AA1111" s="30"/>
      <c r="AB1111" s="30"/>
      <c r="AD1111" s="31" t="str">
        <f t="shared" si="1188"/>
        <v/>
      </c>
      <c r="AE1111" s="31" t="str">
        <f t="shared" si="1188"/>
        <v/>
      </c>
      <c r="AF1111" s="31" t="str">
        <f t="shared" si="1188"/>
        <v/>
      </c>
      <c r="AG1111" s="31" t="str">
        <f t="shared" si="1188"/>
        <v/>
      </c>
      <c r="AH1111" s="31" t="str">
        <f t="shared" si="1188"/>
        <v/>
      </c>
      <c r="AI1111" s="31" t="str">
        <f t="shared" si="1188"/>
        <v/>
      </c>
      <c r="AJ1111" s="31" t="str">
        <f t="shared" si="1188"/>
        <v/>
      </c>
      <c r="AK1111" s="31" t="e">
        <f>IF(#REF!=" ","",IF(#REF!="","",CONCATENATE($C1111," ",#REF!," ",MID(#REF!,6,3))))</f>
        <v>#REF!</v>
      </c>
      <c r="AL1111" s="31" t="str">
        <f t="shared" si="1189"/>
        <v/>
      </c>
      <c r="AM1111" s="31" t="str">
        <f t="shared" si="1189"/>
        <v/>
      </c>
      <c r="AN1111" s="32" t="e">
        <f t="shared" si="1186"/>
        <v>#VALUE!</v>
      </c>
      <c r="AO1111" s="32" t="str">
        <f t="shared" si="1183"/>
        <v/>
      </c>
      <c r="AP1111" s="32" t="str">
        <f t="shared" si="1183"/>
        <v/>
      </c>
      <c r="AQ1111" s="32" t="str">
        <f t="shared" si="1183"/>
        <v/>
      </c>
      <c r="AR1111" s="32" t="str">
        <f t="shared" si="1183"/>
        <v/>
      </c>
      <c r="AS1111" s="32" t="str">
        <f t="shared" si="1183"/>
        <v/>
      </c>
      <c r="AT1111" s="32" t="str">
        <f t="shared" si="1180"/>
        <v/>
      </c>
      <c r="AU1111" s="32" t="str">
        <f t="shared" si="1180"/>
        <v/>
      </c>
      <c r="AV1111" s="32" t="e">
        <f t="shared" si="1180"/>
        <v>#REF!</v>
      </c>
      <c r="AW1111" s="32" t="str">
        <f t="shared" si="1180"/>
        <v/>
      </c>
      <c r="AX1111" s="32" t="str">
        <f t="shared" si="1180"/>
        <v/>
      </c>
      <c r="AZ1111" s="17" t="str">
        <f t="shared" si="1184"/>
        <v/>
      </c>
      <c r="BA1111" s="17" t="str">
        <f t="shared" si="1184"/>
        <v/>
      </c>
      <c r="BB1111" s="17" t="str">
        <f t="shared" si="1184"/>
        <v/>
      </c>
      <c r="BC1111" s="17" t="str">
        <f t="shared" si="1184"/>
        <v/>
      </c>
      <c r="BD1111" s="17" t="str">
        <f t="shared" si="1184"/>
        <v/>
      </c>
      <c r="BE1111" s="17" t="str">
        <f t="shared" si="1181"/>
        <v/>
      </c>
      <c r="BF1111" s="17" t="str">
        <f t="shared" si="1181"/>
        <v/>
      </c>
      <c r="BG1111" s="17" t="e">
        <f t="shared" si="1181"/>
        <v>#REF!</v>
      </c>
      <c r="BH1111" s="17" t="str">
        <f t="shared" si="1181"/>
        <v/>
      </c>
      <c r="BI1111" s="17" t="str">
        <f t="shared" si="1181"/>
        <v/>
      </c>
    </row>
    <row r="1112" spans="1:61" s="13" customFormat="1" ht="23.25" customHeight="1" x14ac:dyDescent="0.2">
      <c r="A1112" s="1">
        <f ca="1">IF(COUNTIF($D1112:$L1112," ")=10,"",IF(VLOOKUP(MAX($A$1:A1111),$A$1:C1111,3,FALSE)=0,"",MAX($A$1:A1111)+1))</f>
        <v>1084</v>
      </c>
      <c r="B1112" s="13" t="str">
        <f>$B1108</f>
        <v/>
      </c>
      <c r="C1112" s="2" t="str">
        <f>IF($B1112="","",$R$5)</f>
        <v/>
      </c>
      <c r="D1112" s="23" t="str">
        <f t="shared" ref="D1112:K1112" si="1192">IF($B1112&gt;"",IF(ISERROR(SEARCH($B1112,S$5))," ",MID(S$5,FIND("%курс ",S$5,FIND($B1112,S$5))+6,3)&amp;"
("&amp;MID(S$5,FIND("ауд.",S$5,FIND($B1112,S$5))+4,FIND("№",S$5,FIND("ауд.",S$5,FIND($B1112,S$5)))-(FIND("ауд.",S$5,FIND($B1112,S$5))+4))&amp;")"),"")</f>
        <v/>
      </c>
      <c r="E1112" s="23" t="str">
        <f t="shared" si="1192"/>
        <v/>
      </c>
      <c r="F1112" s="23" t="str">
        <f t="shared" si="1192"/>
        <v/>
      </c>
      <c r="G1112" s="23" t="str">
        <f t="shared" si="1192"/>
        <v/>
      </c>
      <c r="H1112" s="23" t="str">
        <f t="shared" si="1192"/>
        <v/>
      </c>
      <c r="I1112" s="23" t="str">
        <f t="shared" si="1192"/>
        <v/>
      </c>
      <c r="J1112" s="23" t="str">
        <f t="shared" si="1192"/>
        <v/>
      </c>
      <c r="K1112" s="23" t="str">
        <f t="shared" si="1192"/>
        <v/>
      </c>
      <c r="L1112" s="23"/>
      <c r="O1112" s="16"/>
      <c r="P1112" s="16"/>
      <c r="R1112" s="30"/>
      <c r="S1112" s="30"/>
      <c r="T1112" s="30"/>
      <c r="U1112" s="30"/>
      <c r="V1112" s="30"/>
      <c r="W1112" s="30"/>
      <c r="X1112" s="30"/>
      <c r="Y1112" s="30"/>
      <c r="Z1112" s="30"/>
      <c r="AA1112" s="30"/>
      <c r="AB1112" s="30"/>
      <c r="AD1112" s="31" t="str">
        <f t="shared" si="1188"/>
        <v/>
      </c>
      <c r="AE1112" s="31" t="str">
        <f t="shared" si="1188"/>
        <v/>
      </c>
      <c r="AF1112" s="31" t="str">
        <f t="shared" si="1188"/>
        <v/>
      </c>
      <c r="AG1112" s="31" t="str">
        <f t="shared" si="1188"/>
        <v/>
      </c>
      <c r="AH1112" s="31" t="str">
        <f t="shared" si="1188"/>
        <v/>
      </c>
      <c r="AI1112" s="31" t="str">
        <f t="shared" si="1188"/>
        <v/>
      </c>
      <c r="AJ1112" s="31" t="str">
        <f t="shared" si="1188"/>
        <v/>
      </c>
      <c r="AK1112" s="31" t="e">
        <f>IF(#REF!=" ","",IF(#REF!="","",CONCATENATE($C1112," ",#REF!," ",MID(#REF!,6,3))))</f>
        <v>#REF!</v>
      </c>
      <c r="AL1112" s="31" t="str">
        <f t="shared" si="1189"/>
        <v/>
      </c>
      <c r="AM1112" s="31" t="str">
        <f t="shared" si="1189"/>
        <v/>
      </c>
      <c r="AN1112" s="32" t="e">
        <f t="shared" si="1186"/>
        <v>#VALUE!</v>
      </c>
      <c r="AO1112" s="32" t="str">
        <f t="shared" si="1183"/>
        <v/>
      </c>
      <c r="AP1112" s="32" t="str">
        <f t="shared" si="1183"/>
        <v/>
      </c>
      <c r="AQ1112" s="32" t="str">
        <f t="shared" si="1183"/>
        <v/>
      </c>
      <c r="AR1112" s="32" t="str">
        <f t="shared" si="1183"/>
        <v/>
      </c>
      <c r="AS1112" s="32" t="str">
        <f t="shared" si="1183"/>
        <v/>
      </c>
      <c r="AT1112" s="32" t="str">
        <f t="shared" si="1180"/>
        <v/>
      </c>
      <c r="AU1112" s="32" t="str">
        <f t="shared" si="1180"/>
        <v/>
      </c>
      <c r="AV1112" s="32" t="e">
        <f t="shared" si="1180"/>
        <v>#REF!</v>
      </c>
      <c r="AW1112" s="32" t="str">
        <f t="shared" si="1180"/>
        <v/>
      </c>
      <c r="AX1112" s="32" t="str">
        <f t="shared" si="1180"/>
        <v/>
      </c>
      <c r="AZ1112" s="17" t="str">
        <f t="shared" si="1184"/>
        <v/>
      </c>
      <c r="BA1112" s="17" t="str">
        <f t="shared" si="1184"/>
        <v/>
      </c>
      <c r="BB1112" s="17" t="str">
        <f t="shared" si="1184"/>
        <v/>
      </c>
      <c r="BC1112" s="17" t="str">
        <f t="shared" si="1184"/>
        <v/>
      </c>
      <c r="BD1112" s="17" t="str">
        <f t="shared" si="1184"/>
        <v/>
      </c>
      <c r="BE1112" s="17" t="str">
        <f t="shared" si="1181"/>
        <v/>
      </c>
      <c r="BF1112" s="17" t="str">
        <f t="shared" si="1181"/>
        <v/>
      </c>
      <c r="BG1112" s="17" t="e">
        <f t="shared" si="1181"/>
        <v>#REF!</v>
      </c>
      <c r="BH1112" s="17" t="str">
        <f t="shared" si="1181"/>
        <v/>
      </c>
      <c r="BI1112" s="17" t="str">
        <f t="shared" si="1181"/>
        <v/>
      </c>
    </row>
    <row r="1113" spans="1:61" s="13" customFormat="1" ht="23.25" customHeight="1" x14ac:dyDescent="0.2">
      <c r="A1113" s="1">
        <f ca="1">IF(COUNTIF($D1113:$L1113," ")=10,"",IF(VLOOKUP(MAX($A$1:A1112),$A$1:C1112,3,FALSE)=0,"",MAX($A$1:A1112)+1))</f>
        <v>1085</v>
      </c>
      <c r="B1113" s="13" t="str">
        <f>$B1108</f>
        <v/>
      </c>
      <c r="C1113" s="2" t="str">
        <f>IF($B1113="","",$R$6)</f>
        <v/>
      </c>
      <c r="D1113" s="23" t="str">
        <f t="shared" ref="D1113:K1113" si="1193">IF($B1113&gt;"",IF(ISERROR(SEARCH($B1113,S$6))," ",MID(S$6,FIND("%курс ",S$6,FIND($B1113,S$6))+6,3)&amp;"
("&amp;MID(S$6,FIND("ауд.",S$6,FIND($B1113,S$6))+4,FIND("№",S$6,FIND("ауд.",S$6,FIND($B1113,S$6)))-(FIND("ауд.",S$6,FIND($B1113,S$6))+4))&amp;")"),"")</f>
        <v/>
      </c>
      <c r="E1113" s="23" t="str">
        <f t="shared" si="1193"/>
        <v/>
      </c>
      <c r="F1113" s="23" t="str">
        <f t="shared" si="1193"/>
        <v/>
      </c>
      <c r="G1113" s="23" t="str">
        <f t="shared" si="1193"/>
        <v/>
      </c>
      <c r="H1113" s="23" t="str">
        <f t="shared" si="1193"/>
        <v/>
      </c>
      <c r="I1113" s="23" t="str">
        <f t="shared" si="1193"/>
        <v/>
      </c>
      <c r="J1113" s="23" t="str">
        <f t="shared" si="1193"/>
        <v/>
      </c>
      <c r="K1113" s="23" t="str">
        <f t="shared" si="1193"/>
        <v/>
      </c>
      <c r="L1113" s="23"/>
      <c r="O1113" s="16"/>
      <c r="P1113" s="16"/>
      <c r="R1113" s="30"/>
      <c r="S1113" s="30"/>
      <c r="T1113" s="30"/>
      <c r="U1113" s="30"/>
      <c r="V1113" s="30"/>
      <c r="W1113" s="30"/>
      <c r="X1113" s="30"/>
      <c r="Y1113" s="30"/>
      <c r="Z1113" s="30"/>
      <c r="AA1113" s="30"/>
      <c r="AB1113" s="30"/>
      <c r="AD1113" s="31" t="str">
        <f t="shared" si="1188"/>
        <v/>
      </c>
      <c r="AE1113" s="31" t="str">
        <f t="shared" si="1188"/>
        <v/>
      </c>
      <c r="AF1113" s="31" t="str">
        <f t="shared" si="1188"/>
        <v/>
      </c>
      <c r="AG1113" s="31" t="str">
        <f t="shared" si="1188"/>
        <v/>
      </c>
      <c r="AH1113" s="31" t="str">
        <f t="shared" si="1188"/>
        <v/>
      </c>
      <c r="AI1113" s="31" t="str">
        <f t="shared" si="1188"/>
        <v/>
      </c>
      <c r="AJ1113" s="31" t="str">
        <f t="shared" si="1188"/>
        <v/>
      </c>
      <c r="AK1113" s="31" t="e">
        <f>IF(#REF!=" ","",IF(#REF!="","",CONCATENATE($C1113," ",#REF!," ",MID(#REF!,6,3))))</f>
        <v>#REF!</v>
      </c>
      <c r="AL1113" s="31" t="str">
        <f t="shared" si="1189"/>
        <v/>
      </c>
      <c r="AM1113" s="31" t="str">
        <f t="shared" si="1189"/>
        <v/>
      </c>
      <c r="AN1113" s="32" t="e">
        <f t="shared" si="1186"/>
        <v>#VALUE!</v>
      </c>
      <c r="AO1113" s="32" t="str">
        <f t="shared" si="1183"/>
        <v/>
      </c>
      <c r="AP1113" s="32" t="str">
        <f t="shared" si="1183"/>
        <v/>
      </c>
      <c r="AQ1113" s="32" t="str">
        <f t="shared" si="1183"/>
        <v/>
      </c>
      <c r="AR1113" s="32" t="str">
        <f t="shared" si="1183"/>
        <v/>
      </c>
      <c r="AS1113" s="32" t="str">
        <f t="shared" si="1183"/>
        <v/>
      </c>
      <c r="AT1113" s="32" t="str">
        <f t="shared" si="1180"/>
        <v/>
      </c>
      <c r="AU1113" s="32" t="str">
        <f t="shared" si="1180"/>
        <v/>
      </c>
      <c r="AV1113" s="32" t="e">
        <f t="shared" si="1180"/>
        <v>#REF!</v>
      </c>
      <c r="AW1113" s="32" t="str">
        <f t="shared" si="1180"/>
        <v/>
      </c>
      <c r="AX1113" s="32" t="str">
        <f t="shared" si="1180"/>
        <v/>
      </c>
      <c r="AZ1113" s="17" t="str">
        <f t="shared" si="1184"/>
        <v/>
      </c>
      <c r="BA1113" s="17" t="str">
        <f t="shared" si="1184"/>
        <v/>
      </c>
      <c r="BB1113" s="17" t="str">
        <f t="shared" si="1184"/>
        <v/>
      </c>
      <c r="BC1113" s="17" t="str">
        <f t="shared" si="1184"/>
        <v/>
      </c>
      <c r="BD1113" s="17" t="str">
        <f t="shared" si="1184"/>
        <v/>
      </c>
      <c r="BE1113" s="17" t="str">
        <f t="shared" si="1181"/>
        <v/>
      </c>
      <c r="BF1113" s="17" t="str">
        <f t="shared" si="1181"/>
        <v/>
      </c>
      <c r="BG1113" s="17" t="e">
        <f t="shared" si="1181"/>
        <v>#REF!</v>
      </c>
      <c r="BH1113" s="17" t="str">
        <f t="shared" si="1181"/>
        <v/>
      </c>
      <c r="BI1113" s="17" t="str">
        <f t="shared" si="1181"/>
        <v/>
      </c>
    </row>
    <row r="1114" spans="1:61" s="13" customFormat="1" ht="23.25" customHeight="1" x14ac:dyDescent="0.2">
      <c r="A1114" s="1">
        <f ca="1">IF(COUNTIF($D1114:$L1114," ")=10,"",IF(VLOOKUP(MAX($A$1:A1113),$A$1:C1113,3,FALSE)=0,"",MAX($A$1:A1113)+1))</f>
        <v>1086</v>
      </c>
      <c r="B1114" s="13" t="str">
        <f>$B1108</f>
        <v/>
      </c>
      <c r="C1114" s="2" t="str">
        <f>IF($B1114="","",$R$7)</f>
        <v/>
      </c>
      <c r="D1114" s="23" t="str">
        <f t="shared" ref="D1114:K1114" si="1194">IF($B1114&gt;"",IF(ISERROR(SEARCH($B1114,S$7))," ",MID(S$7,FIND("%курс ",S$7,FIND($B1114,S$7))+6,3)&amp;"
("&amp;MID(S$7,FIND("ауд.",S$7,FIND($B1114,S$7))+4,FIND("№",S$7,FIND("ауд.",S$7,FIND($B1114,S$7)))-(FIND("ауд.",S$7,FIND($B1114,S$7))+4))&amp;")"),"")</f>
        <v/>
      </c>
      <c r="E1114" s="23" t="str">
        <f t="shared" si="1194"/>
        <v/>
      </c>
      <c r="F1114" s="23" t="str">
        <f t="shared" si="1194"/>
        <v/>
      </c>
      <c r="G1114" s="23" t="str">
        <f t="shared" si="1194"/>
        <v/>
      </c>
      <c r="H1114" s="23" t="str">
        <f t="shared" si="1194"/>
        <v/>
      </c>
      <c r="I1114" s="23" t="str">
        <f t="shared" si="1194"/>
        <v/>
      </c>
      <c r="J1114" s="23" t="str">
        <f t="shared" si="1194"/>
        <v/>
      </c>
      <c r="K1114" s="23" t="str">
        <f t="shared" si="1194"/>
        <v/>
      </c>
      <c r="L1114" s="23"/>
      <c r="O1114" s="16"/>
      <c r="P1114" s="16"/>
      <c r="R1114" s="30"/>
      <c r="S1114" s="30"/>
      <c r="T1114" s="30"/>
      <c r="U1114" s="30"/>
      <c r="V1114" s="30"/>
      <c r="W1114" s="30"/>
      <c r="X1114" s="30"/>
      <c r="Y1114" s="30"/>
      <c r="Z1114" s="30"/>
      <c r="AA1114" s="30"/>
      <c r="AB1114" s="30"/>
      <c r="AD1114" s="31" t="str">
        <f t="shared" si="1188"/>
        <v/>
      </c>
      <c r="AE1114" s="31" t="str">
        <f t="shared" si="1188"/>
        <v/>
      </c>
      <c r="AF1114" s="31" t="str">
        <f t="shared" si="1188"/>
        <v/>
      </c>
      <c r="AG1114" s="31" t="str">
        <f t="shared" si="1188"/>
        <v/>
      </c>
      <c r="AH1114" s="31" t="str">
        <f t="shared" si="1188"/>
        <v/>
      </c>
      <c r="AI1114" s="31" t="str">
        <f t="shared" si="1188"/>
        <v/>
      </c>
      <c r="AJ1114" s="31" t="str">
        <f t="shared" si="1188"/>
        <v/>
      </c>
      <c r="AK1114" s="31" t="e">
        <f>IF(#REF!=" ","",IF(#REF!="","",CONCATENATE($C1114," ",#REF!," ",MID(#REF!,6,3))))</f>
        <v>#REF!</v>
      </c>
      <c r="AL1114" s="31" t="str">
        <f t="shared" si="1189"/>
        <v/>
      </c>
      <c r="AM1114" s="31" t="str">
        <f t="shared" si="1189"/>
        <v/>
      </c>
      <c r="AN1114" s="32" t="e">
        <f t="shared" si="1186"/>
        <v>#VALUE!</v>
      </c>
      <c r="AO1114" s="32" t="str">
        <f t="shared" si="1183"/>
        <v/>
      </c>
      <c r="AP1114" s="32" t="str">
        <f t="shared" si="1183"/>
        <v/>
      </c>
      <c r="AQ1114" s="32" t="str">
        <f t="shared" si="1183"/>
        <v/>
      </c>
      <c r="AR1114" s="32" t="str">
        <f t="shared" si="1183"/>
        <v/>
      </c>
      <c r="AS1114" s="32" t="str">
        <f t="shared" si="1183"/>
        <v/>
      </c>
      <c r="AT1114" s="32" t="str">
        <f t="shared" si="1180"/>
        <v/>
      </c>
      <c r="AU1114" s="32" t="str">
        <f t="shared" si="1180"/>
        <v/>
      </c>
      <c r="AV1114" s="32" t="e">
        <f t="shared" si="1180"/>
        <v>#REF!</v>
      </c>
      <c r="AW1114" s="32" t="str">
        <f t="shared" si="1180"/>
        <v/>
      </c>
      <c r="AX1114" s="32" t="str">
        <f t="shared" si="1180"/>
        <v/>
      </c>
      <c r="AZ1114" s="17" t="str">
        <f t="shared" si="1184"/>
        <v/>
      </c>
      <c r="BA1114" s="17" t="str">
        <f t="shared" si="1184"/>
        <v/>
      </c>
      <c r="BB1114" s="17" t="str">
        <f t="shared" si="1184"/>
        <v/>
      </c>
      <c r="BC1114" s="17" t="str">
        <f t="shared" si="1184"/>
        <v/>
      </c>
      <c r="BD1114" s="17" t="str">
        <f t="shared" si="1184"/>
        <v/>
      </c>
      <c r="BE1114" s="17" t="str">
        <f t="shared" si="1181"/>
        <v/>
      </c>
      <c r="BF1114" s="17" t="str">
        <f t="shared" si="1181"/>
        <v/>
      </c>
      <c r="BG1114" s="17" t="e">
        <f t="shared" si="1181"/>
        <v>#REF!</v>
      </c>
      <c r="BH1114" s="17" t="str">
        <f t="shared" si="1181"/>
        <v/>
      </c>
      <c r="BI1114" s="17" t="str">
        <f t="shared" si="1181"/>
        <v/>
      </c>
    </row>
    <row r="1115" spans="1:61" s="13" customFormat="1" ht="23.25" customHeight="1" x14ac:dyDescent="0.2">
      <c r="A1115" s="1">
        <f ca="1">IF(COUNTIF($D1115:$L1115," ")=10,"",IF(VLOOKUP(MAX($A$1:A1114),$A$1:C1114,3,FALSE)=0,"",MAX($A$1:A1114)+1))</f>
        <v>1087</v>
      </c>
      <c r="B1115" s="13" t="str">
        <f>$B1108</f>
        <v/>
      </c>
      <c r="C1115" s="2" t="str">
        <f>IF($B1115="","",$R$8)</f>
        <v/>
      </c>
      <c r="D1115" s="23" t="str">
        <f t="shared" ref="D1115:K1115" si="1195">IF($B1115&gt;"",IF(ISERROR(SEARCH($B1115,S$8))," ",MID(S$8,FIND("%курс ",S$8,FIND($B1115,S$8))+6,3)&amp;"
("&amp;MID(S$8,FIND("ауд.",S$8,FIND($B1115,S$8))+4,FIND("№",S$8,FIND("ауд.",S$8,FIND($B1115,S$8)))-(FIND("ауд.",S$8,FIND($B1115,S$8))+4))&amp;")"),"")</f>
        <v/>
      </c>
      <c r="E1115" s="23" t="str">
        <f t="shared" si="1195"/>
        <v/>
      </c>
      <c r="F1115" s="23" t="str">
        <f t="shared" si="1195"/>
        <v/>
      </c>
      <c r="G1115" s="23" t="str">
        <f t="shared" si="1195"/>
        <v/>
      </c>
      <c r="H1115" s="23" t="str">
        <f t="shared" si="1195"/>
        <v/>
      </c>
      <c r="I1115" s="23" t="str">
        <f t="shared" si="1195"/>
        <v/>
      </c>
      <c r="J1115" s="23" t="str">
        <f t="shared" si="1195"/>
        <v/>
      </c>
      <c r="K1115" s="23" t="str">
        <f t="shared" si="1195"/>
        <v/>
      </c>
      <c r="L1115" s="23"/>
      <c r="O1115" s="16"/>
      <c r="P1115" s="16"/>
      <c r="R1115" s="30"/>
      <c r="S1115" s="30"/>
      <c r="T1115" s="30"/>
      <c r="U1115" s="30"/>
      <c r="V1115" s="30"/>
      <c r="W1115" s="30"/>
      <c r="X1115" s="30"/>
      <c r="Y1115" s="30"/>
      <c r="Z1115" s="30"/>
      <c r="AA1115" s="30"/>
      <c r="AB1115" s="30"/>
      <c r="AD1115" s="31" t="str">
        <f t="shared" si="1188"/>
        <v/>
      </c>
      <c r="AE1115" s="31" t="str">
        <f t="shared" si="1188"/>
        <v/>
      </c>
      <c r="AF1115" s="31" t="str">
        <f t="shared" si="1188"/>
        <v/>
      </c>
      <c r="AG1115" s="31" t="str">
        <f t="shared" si="1188"/>
        <v/>
      </c>
      <c r="AH1115" s="31" t="str">
        <f t="shared" si="1188"/>
        <v/>
      </c>
      <c r="AI1115" s="31" t="str">
        <f t="shared" si="1188"/>
        <v/>
      </c>
      <c r="AJ1115" s="31" t="str">
        <f t="shared" si="1188"/>
        <v/>
      </c>
      <c r="AK1115" s="31" t="e">
        <f>IF(#REF!=" ","",IF(#REF!="","",CONCATENATE($C1115," ",#REF!," ",MID(#REF!,6,3))))</f>
        <v>#REF!</v>
      </c>
      <c r="AL1115" s="31" t="str">
        <f t="shared" si="1189"/>
        <v/>
      </c>
      <c r="AM1115" s="31" t="str">
        <f t="shared" si="1189"/>
        <v/>
      </c>
      <c r="AN1115" s="32" t="e">
        <f t="shared" si="1186"/>
        <v>#VALUE!</v>
      </c>
      <c r="AO1115" s="32" t="str">
        <f t="shared" si="1183"/>
        <v/>
      </c>
      <c r="AP1115" s="32" t="str">
        <f t="shared" si="1183"/>
        <v/>
      </c>
      <c r="AQ1115" s="32" t="str">
        <f t="shared" si="1183"/>
        <v/>
      </c>
      <c r="AR1115" s="32" t="str">
        <f t="shared" si="1183"/>
        <v/>
      </c>
      <c r="AS1115" s="32" t="str">
        <f t="shared" si="1183"/>
        <v/>
      </c>
      <c r="AT1115" s="32" t="str">
        <f t="shared" si="1180"/>
        <v/>
      </c>
      <c r="AU1115" s="32" t="str">
        <f t="shared" si="1180"/>
        <v/>
      </c>
      <c r="AV1115" s="32" t="e">
        <f t="shared" si="1180"/>
        <v>#REF!</v>
      </c>
      <c r="AW1115" s="32" t="str">
        <f t="shared" si="1180"/>
        <v/>
      </c>
      <c r="AX1115" s="32" t="str">
        <f t="shared" si="1180"/>
        <v/>
      </c>
      <c r="AZ1115" s="17" t="str">
        <f t="shared" si="1184"/>
        <v/>
      </c>
      <c r="BA1115" s="17" t="str">
        <f t="shared" si="1184"/>
        <v/>
      </c>
      <c r="BB1115" s="17" t="str">
        <f t="shared" si="1184"/>
        <v/>
      </c>
      <c r="BC1115" s="17" t="str">
        <f t="shared" si="1184"/>
        <v/>
      </c>
      <c r="BD1115" s="17" t="str">
        <f t="shared" si="1184"/>
        <v/>
      </c>
      <c r="BE1115" s="17" t="str">
        <f t="shared" si="1181"/>
        <v/>
      </c>
      <c r="BF1115" s="17" t="str">
        <f t="shared" si="1181"/>
        <v/>
      </c>
      <c r="BG1115" s="17" t="e">
        <f t="shared" si="1181"/>
        <v>#REF!</v>
      </c>
      <c r="BH1115" s="17" t="str">
        <f t="shared" si="1181"/>
        <v/>
      </c>
      <c r="BI1115" s="17" t="str">
        <f t="shared" si="1181"/>
        <v/>
      </c>
    </row>
    <row r="1116" spans="1:61" s="13" customFormat="1" ht="23.25" customHeight="1" x14ac:dyDescent="0.2">
      <c r="C1116" s="2" t="str">
        <f>IF($B1116="","",$R$2)</f>
        <v/>
      </c>
      <c r="D1116" s="14" t="str">
        <f t="shared" ref="D1116:K1116" si="1196">IF($B1116&gt;"",IF(ISERROR(SEARCH($B1116,S$2))," ",MID(S$2,FIND("%курс ",S$2,FIND($B1116,S$2))+6,3)&amp;"
("&amp;MID(S$2,FIND("ауд.",S$2,FIND($B1116,S$2))+4,FIND("№",S$2,FIND("ауд.",S$2,FIND($B1116,S$2)))-(FIND("ауд.",S$2,FIND($B1116,S$2))+4))&amp;")"),"")</f>
        <v/>
      </c>
      <c r="E1116" s="14" t="str">
        <f t="shared" si="1196"/>
        <v/>
      </c>
      <c r="F1116" s="14" t="str">
        <f t="shared" si="1196"/>
        <v/>
      </c>
      <c r="G1116" s="14" t="str">
        <f t="shared" si="1196"/>
        <v/>
      </c>
      <c r="H1116" s="14" t="str">
        <f t="shared" si="1196"/>
        <v/>
      </c>
      <c r="I1116" s="14" t="str">
        <f t="shared" si="1196"/>
        <v/>
      </c>
      <c r="J1116" s="14" t="str">
        <f t="shared" si="1196"/>
        <v/>
      </c>
      <c r="K1116" s="14" t="str">
        <f t="shared" si="1196"/>
        <v/>
      </c>
      <c r="L1116" s="14"/>
      <c r="O1116" s="16"/>
      <c r="P1116" s="16"/>
      <c r="R1116" s="30"/>
      <c r="S1116" s="30"/>
      <c r="T1116" s="30"/>
      <c r="U1116" s="30"/>
      <c r="V1116" s="30"/>
      <c r="W1116" s="30"/>
      <c r="X1116" s="30"/>
      <c r="Y1116" s="30"/>
      <c r="Z1116" s="30"/>
      <c r="AA1116" s="30"/>
      <c r="AB1116" s="30"/>
      <c r="AD1116" s="37"/>
      <c r="AE1116" s="37"/>
      <c r="AF1116" s="37"/>
      <c r="AG1116" s="37"/>
      <c r="AH1116" s="37"/>
      <c r="AI1116" s="37"/>
      <c r="AJ1116" s="37"/>
      <c r="AK1116" s="37"/>
      <c r="AL1116" s="37"/>
      <c r="AM1116" s="37"/>
      <c r="AN1116" s="37"/>
      <c r="AO1116" s="32" t="str">
        <f t="shared" si="1183"/>
        <v/>
      </c>
      <c r="AP1116" s="32" t="str">
        <f t="shared" si="1183"/>
        <v/>
      </c>
      <c r="AQ1116" s="32" t="str">
        <f t="shared" si="1183"/>
        <v/>
      </c>
      <c r="AR1116" s="32" t="str">
        <f t="shared" si="1183"/>
        <v/>
      </c>
      <c r="AS1116" s="32" t="str">
        <f t="shared" si="1183"/>
        <v/>
      </c>
      <c r="AT1116" s="32" t="str">
        <f t="shared" si="1180"/>
        <v/>
      </c>
      <c r="AU1116" s="32" t="str">
        <f t="shared" si="1180"/>
        <v/>
      </c>
      <c r="AV1116" s="32" t="str">
        <f t="shared" si="1180"/>
        <v/>
      </c>
      <c r="AW1116" s="32" t="str">
        <f t="shared" si="1180"/>
        <v/>
      </c>
      <c r="AX1116" s="32" t="str">
        <f t="shared" si="1180"/>
        <v/>
      </c>
      <c r="AZ1116" s="17" t="str">
        <f t="shared" si="1184"/>
        <v/>
      </c>
      <c r="BA1116" s="17" t="str">
        <f t="shared" si="1184"/>
        <v/>
      </c>
      <c r="BB1116" s="17" t="str">
        <f t="shared" si="1184"/>
        <v/>
      </c>
      <c r="BC1116" s="17" t="str">
        <f t="shared" si="1184"/>
        <v/>
      </c>
      <c r="BD1116" s="17" t="str">
        <f t="shared" si="1184"/>
        <v/>
      </c>
      <c r="BE1116" s="17" t="str">
        <f t="shared" si="1181"/>
        <v/>
      </c>
      <c r="BF1116" s="17" t="str">
        <f t="shared" si="1181"/>
        <v/>
      </c>
      <c r="BG1116" s="17" t="str">
        <f t="shared" si="1181"/>
        <v/>
      </c>
      <c r="BH1116" s="17" t="str">
        <f t="shared" si="1181"/>
        <v/>
      </c>
      <c r="BI1116" s="17" t="str">
        <f t="shared" si="1181"/>
        <v/>
      </c>
    </row>
    <row r="1117" spans="1:61" s="13" customFormat="1" ht="23.25" customHeight="1" x14ac:dyDescent="0.2">
      <c r="A1117" s="1">
        <f ca="1">IF(COUNTIF($D1118:$L1124," ")=70,"",MAX($A$1:A1116)+1)</f>
        <v>1088</v>
      </c>
      <c r="B1117" s="2" t="str">
        <f>IF($C1117="","",$C1117)</f>
        <v/>
      </c>
      <c r="C1117" s="3" t="str">
        <f>IF(ISERROR(VLOOKUP((ROW()-1)/9+1,'[1]Преподавательский состав'!$A$2:$B$181,2,FALSE)),"",VLOOKUP((ROW()-1)/9+1,'[1]Преподавательский состав'!$A$2:$B$181,2,FALSE))</f>
        <v/>
      </c>
      <c r="D1117" s="3" t="str">
        <f>IF($C1117="","",T(" 9.00"))</f>
        <v/>
      </c>
      <c r="E1117" s="3" t="str">
        <f>IF($C1117="","",T("10.40"))</f>
        <v/>
      </c>
      <c r="F1117" s="3" t="str">
        <f>IF($C1117="","",T("12.20"))</f>
        <v/>
      </c>
      <c r="G1117" s="3" t="str">
        <f>IF($C1117="","",T("14.00"))</f>
        <v/>
      </c>
      <c r="H1117" s="3" t="str">
        <f>IF($C1117="","",T("14.30"))</f>
        <v/>
      </c>
      <c r="I1117" s="3" t="str">
        <f>IF($C1117="","",T("16.10"))</f>
        <v/>
      </c>
      <c r="J1117" s="3" t="str">
        <f>IF($C1117="","",T("17.50"))</f>
        <v/>
      </c>
      <c r="K1117" s="3" t="str">
        <f>IF($C1117="","",T("17.50"))</f>
        <v/>
      </c>
      <c r="L1117" s="3"/>
      <c r="O1117" s="16"/>
      <c r="P1117" s="16"/>
      <c r="R1117" s="30"/>
      <c r="S1117" s="30"/>
      <c r="T1117" s="30"/>
      <c r="U1117" s="30"/>
      <c r="V1117" s="30"/>
      <c r="W1117" s="30"/>
      <c r="X1117" s="30"/>
      <c r="Y1117" s="30"/>
      <c r="Z1117" s="30"/>
      <c r="AA1117" s="30"/>
      <c r="AB1117" s="30"/>
      <c r="AD1117" s="32"/>
      <c r="AE1117" s="32"/>
      <c r="AF1117" s="32"/>
      <c r="AG1117" s="32"/>
      <c r="AH1117" s="32"/>
      <c r="AI1117" s="32"/>
      <c r="AJ1117" s="32"/>
      <c r="AK1117" s="32"/>
      <c r="AL1117" s="32"/>
      <c r="AM1117" s="32"/>
      <c r="AN1117" s="32" t="str">
        <f t="shared" ref="AN1117:AN1124" si="1197">IF(COUNTBLANK(AD1117:AM1117)=10,"",MID($B1117,1,FIND(" ",$B1117)-1))</f>
        <v/>
      </c>
      <c r="AO1117" s="32" t="str">
        <f t="shared" si="1183"/>
        <v/>
      </c>
      <c r="AP1117" s="32" t="str">
        <f t="shared" si="1183"/>
        <v/>
      </c>
      <c r="AQ1117" s="32" t="str">
        <f t="shared" si="1183"/>
        <v/>
      </c>
      <c r="AR1117" s="32" t="str">
        <f t="shared" si="1183"/>
        <v/>
      </c>
      <c r="AS1117" s="32" t="str">
        <f t="shared" si="1183"/>
        <v/>
      </c>
      <c r="AT1117" s="32" t="str">
        <f t="shared" si="1180"/>
        <v/>
      </c>
      <c r="AU1117" s="32" t="str">
        <f t="shared" si="1180"/>
        <v/>
      </c>
      <c r="AV1117" s="32" t="str">
        <f t="shared" si="1180"/>
        <v/>
      </c>
      <c r="AW1117" s="32" t="str">
        <f t="shared" si="1180"/>
        <v/>
      </c>
      <c r="AX1117" s="32" t="str">
        <f t="shared" si="1180"/>
        <v/>
      </c>
      <c r="AZ1117" s="17" t="str">
        <f t="shared" si="1184"/>
        <v/>
      </c>
      <c r="BA1117" s="17" t="str">
        <f t="shared" si="1184"/>
        <v/>
      </c>
      <c r="BB1117" s="17" t="str">
        <f t="shared" si="1184"/>
        <v/>
      </c>
      <c r="BC1117" s="17" t="str">
        <f t="shared" si="1184"/>
        <v/>
      </c>
      <c r="BD1117" s="17" t="str">
        <f t="shared" si="1184"/>
        <v/>
      </c>
      <c r="BE1117" s="17" t="str">
        <f t="shared" si="1181"/>
        <v/>
      </c>
      <c r="BF1117" s="17" t="str">
        <f t="shared" si="1181"/>
        <v/>
      </c>
      <c r="BG1117" s="17" t="str">
        <f t="shared" si="1181"/>
        <v/>
      </c>
      <c r="BH1117" s="17" t="str">
        <f t="shared" si="1181"/>
        <v/>
      </c>
      <c r="BI1117" s="17" t="str">
        <f t="shared" si="1181"/>
        <v/>
      </c>
    </row>
    <row r="1118" spans="1:61" s="13" customFormat="1" ht="23.25" customHeight="1" x14ac:dyDescent="0.2">
      <c r="A1118" s="1">
        <f ca="1">IF(COUNTIF($D1118:$L1118," ")=10,"",IF(VLOOKUP(MAX($A$1:A1117),$A$1:C1117,3,FALSE)=0,"",MAX($A$1:A1117)+1))</f>
        <v>1089</v>
      </c>
      <c r="B1118" s="13" t="str">
        <f>$B1117</f>
        <v/>
      </c>
      <c r="C1118" s="2" t="str">
        <f>IF($B1118="","",$R$2)</f>
        <v/>
      </c>
      <c r="D1118" s="14" t="str">
        <f t="shared" ref="D1118:K1118" si="1198">IF($B1118&gt;"",IF(ISERROR(SEARCH($B1118,S$2))," ",MID(S$2,FIND("%курс ",S$2,FIND($B1118,S$2))+6,3)&amp;"
("&amp;MID(S$2,FIND("ауд.",S$2,FIND($B1118,S$2))+4,FIND("№",S$2,FIND("ауд.",S$2,FIND($B1118,S$2)))-(FIND("ауд.",S$2,FIND($B1118,S$2))+4))&amp;")"),"")</f>
        <v/>
      </c>
      <c r="E1118" s="14" t="str">
        <f t="shared" si="1198"/>
        <v/>
      </c>
      <c r="F1118" s="14" t="str">
        <f t="shared" si="1198"/>
        <v/>
      </c>
      <c r="G1118" s="14" t="str">
        <f t="shared" si="1198"/>
        <v/>
      </c>
      <c r="H1118" s="14" t="str">
        <f t="shared" si="1198"/>
        <v/>
      </c>
      <c r="I1118" s="14" t="str">
        <f t="shared" si="1198"/>
        <v/>
      </c>
      <c r="J1118" s="14" t="str">
        <f t="shared" si="1198"/>
        <v/>
      </c>
      <c r="K1118" s="14" t="str">
        <f t="shared" si="1198"/>
        <v/>
      </c>
      <c r="L1118" s="14"/>
      <c r="O1118" s="16"/>
      <c r="P1118" s="16"/>
      <c r="R1118" s="30"/>
      <c r="S1118" s="30"/>
      <c r="T1118" s="30"/>
      <c r="U1118" s="30"/>
      <c r="V1118" s="30"/>
      <c r="W1118" s="30"/>
      <c r="X1118" s="30"/>
      <c r="Y1118" s="30"/>
      <c r="Z1118" s="30"/>
      <c r="AA1118" s="30"/>
      <c r="AB1118" s="30"/>
      <c r="AD1118" s="31" t="str">
        <f t="shared" ref="AD1118:AJ1124" si="1199">IF(D1118=" ","",IF(D1118="","",CONCATENATE($C1118," ",D$1," ",MID(D1118,6,3))))</f>
        <v/>
      </c>
      <c r="AE1118" s="31" t="str">
        <f t="shared" si="1199"/>
        <v/>
      </c>
      <c r="AF1118" s="31" t="str">
        <f t="shared" si="1199"/>
        <v/>
      </c>
      <c r="AG1118" s="31" t="str">
        <f t="shared" si="1199"/>
        <v/>
      </c>
      <c r="AH1118" s="31" t="str">
        <f t="shared" si="1199"/>
        <v/>
      </c>
      <c r="AI1118" s="31" t="str">
        <f t="shared" si="1199"/>
        <v/>
      </c>
      <c r="AJ1118" s="31" t="str">
        <f t="shared" si="1199"/>
        <v/>
      </c>
      <c r="AK1118" s="31" t="e">
        <f>IF(#REF!=" ","",IF(#REF!="","",CONCATENATE($C1118," ",#REF!," ",MID(#REF!,6,3))))</f>
        <v>#REF!</v>
      </c>
      <c r="AL1118" s="31" t="str">
        <f t="shared" ref="AL1118:AM1124" si="1200">IF(K1118=" ","",IF(K1118="","",CONCATENATE($C1118," ",K$1," ",MID(K1118,6,3))))</f>
        <v/>
      </c>
      <c r="AM1118" s="31" t="str">
        <f t="shared" si="1200"/>
        <v/>
      </c>
      <c r="AN1118" s="32" t="e">
        <f t="shared" si="1197"/>
        <v>#VALUE!</v>
      </c>
      <c r="AO1118" s="32" t="str">
        <f t="shared" si="1183"/>
        <v/>
      </c>
      <c r="AP1118" s="32" t="str">
        <f t="shared" si="1183"/>
        <v/>
      </c>
      <c r="AQ1118" s="32" t="str">
        <f t="shared" si="1183"/>
        <v/>
      </c>
      <c r="AR1118" s="32" t="str">
        <f t="shared" si="1183"/>
        <v/>
      </c>
      <c r="AS1118" s="32" t="str">
        <f t="shared" si="1183"/>
        <v/>
      </c>
      <c r="AT1118" s="32" t="str">
        <f t="shared" si="1180"/>
        <v/>
      </c>
      <c r="AU1118" s="32" t="str">
        <f t="shared" si="1180"/>
        <v/>
      </c>
      <c r="AV1118" s="32" t="e">
        <f t="shared" si="1180"/>
        <v>#REF!</v>
      </c>
      <c r="AW1118" s="32" t="str">
        <f t="shared" si="1180"/>
        <v/>
      </c>
      <c r="AX1118" s="32" t="str">
        <f t="shared" si="1180"/>
        <v/>
      </c>
      <c r="AZ1118" s="17" t="str">
        <f t="shared" si="1184"/>
        <v/>
      </c>
      <c r="BA1118" s="17" t="str">
        <f t="shared" si="1184"/>
        <v/>
      </c>
      <c r="BB1118" s="17" t="str">
        <f t="shared" si="1184"/>
        <v/>
      </c>
      <c r="BC1118" s="17" t="str">
        <f t="shared" si="1184"/>
        <v/>
      </c>
      <c r="BD1118" s="17" t="str">
        <f t="shared" si="1184"/>
        <v/>
      </c>
      <c r="BE1118" s="17" t="str">
        <f t="shared" si="1181"/>
        <v/>
      </c>
      <c r="BF1118" s="17" t="str">
        <f t="shared" si="1181"/>
        <v/>
      </c>
      <c r="BG1118" s="17" t="e">
        <f t="shared" si="1181"/>
        <v>#REF!</v>
      </c>
      <c r="BH1118" s="17" t="str">
        <f t="shared" si="1181"/>
        <v/>
      </c>
      <c r="BI1118" s="17" t="str">
        <f t="shared" si="1181"/>
        <v/>
      </c>
    </row>
    <row r="1119" spans="1:61" s="13" customFormat="1" ht="23.25" customHeight="1" x14ac:dyDescent="0.2">
      <c r="A1119" s="1">
        <f ca="1">IF(COUNTIF($D1119:$L1119," ")=10,"",IF(VLOOKUP(MAX($A$1:A1118),$A$1:C1118,3,FALSE)=0,"",MAX($A$1:A1118)+1))</f>
        <v>1090</v>
      </c>
      <c r="B1119" s="13" t="str">
        <f>$B1117</f>
        <v/>
      </c>
      <c r="C1119" s="2" t="str">
        <f>IF($B1119="","",$R$3)</f>
        <v/>
      </c>
      <c r="D1119" s="14" t="str">
        <f t="shared" ref="D1119:K1119" si="1201">IF($B1119&gt;"",IF(ISERROR(SEARCH($B1119,S$3))," ",MID(S$3,FIND("%курс ",S$3,FIND($B1119,S$3))+6,3)&amp;"
("&amp;MID(S$3,FIND("ауд.",S$3,FIND($B1119,S$3))+4,FIND("№",S$3,FIND("ауд.",S$3,FIND($B1119,S$3)))-(FIND("ауд.",S$3,FIND($B1119,S$3))+4))&amp;")"),"")</f>
        <v/>
      </c>
      <c r="E1119" s="14" t="str">
        <f t="shared" si="1201"/>
        <v/>
      </c>
      <c r="F1119" s="14" t="str">
        <f t="shared" si="1201"/>
        <v/>
      </c>
      <c r="G1119" s="14" t="str">
        <f t="shared" si="1201"/>
        <v/>
      </c>
      <c r="H1119" s="14" t="str">
        <f t="shared" si="1201"/>
        <v/>
      </c>
      <c r="I1119" s="14" t="str">
        <f t="shared" si="1201"/>
        <v/>
      </c>
      <c r="J1119" s="14" t="str">
        <f t="shared" si="1201"/>
        <v/>
      </c>
      <c r="K1119" s="14" t="str">
        <f t="shared" si="1201"/>
        <v/>
      </c>
      <c r="L1119" s="14"/>
      <c r="O1119" s="16"/>
      <c r="P1119" s="16"/>
      <c r="R1119" s="30"/>
      <c r="S1119" s="30"/>
      <c r="T1119" s="30"/>
      <c r="U1119" s="30"/>
      <c r="V1119" s="30"/>
      <c r="W1119" s="30"/>
      <c r="X1119" s="30"/>
      <c r="Y1119" s="30"/>
      <c r="Z1119" s="30"/>
      <c r="AA1119" s="30"/>
      <c r="AB1119" s="30"/>
      <c r="AD1119" s="31" t="str">
        <f t="shared" si="1199"/>
        <v/>
      </c>
      <c r="AE1119" s="31" t="str">
        <f t="shared" si="1199"/>
        <v/>
      </c>
      <c r="AF1119" s="31" t="str">
        <f t="shared" si="1199"/>
        <v/>
      </c>
      <c r="AG1119" s="31" t="str">
        <f t="shared" si="1199"/>
        <v/>
      </c>
      <c r="AH1119" s="31" t="str">
        <f t="shared" si="1199"/>
        <v/>
      </c>
      <c r="AI1119" s="31" t="str">
        <f t="shared" si="1199"/>
        <v/>
      </c>
      <c r="AJ1119" s="31" t="str">
        <f t="shared" si="1199"/>
        <v/>
      </c>
      <c r="AK1119" s="31" t="e">
        <f>IF(#REF!=" ","",IF(#REF!="","",CONCATENATE($C1119," ",#REF!," ",MID(#REF!,6,3))))</f>
        <v>#REF!</v>
      </c>
      <c r="AL1119" s="31" t="str">
        <f t="shared" si="1200"/>
        <v/>
      </c>
      <c r="AM1119" s="31" t="str">
        <f t="shared" si="1200"/>
        <v/>
      </c>
      <c r="AN1119" s="32" t="e">
        <f t="shared" si="1197"/>
        <v>#VALUE!</v>
      </c>
      <c r="AO1119" s="32" t="str">
        <f t="shared" si="1183"/>
        <v/>
      </c>
      <c r="AP1119" s="32" t="str">
        <f t="shared" si="1183"/>
        <v/>
      </c>
      <c r="AQ1119" s="32" t="str">
        <f t="shared" si="1183"/>
        <v/>
      </c>
      <c r="AR1119" s="32" t="str">
        <f t="shared" si="1183"/>
        <v/>
      </c>
      <c r="AS1119" s="32" t="str">
        <f t="shared" si="1183"/>
        <v/>
      </c>
      <c r="AT1119" s="32" t="str">
        <f t="shared" si="1180"/>
        <v/>
      </c>
      <c r="AU1119" s="32" t="str">
        <f t="shared" si="1180"/>
        <v/>
      </c>
      <c r="AV1119" s="32" t="e">
        <f t="shared" si="1180"/>
        <v>#REF!</v>
      </c>
      <c r="AW1119" s="32" t="str">
        <f t="shared" si="1180"/>
        <v/>
      </c>
      <c r="AX1119" s="32" t="str">
        <f t="shared" si="1180"/>
        <v/>
      </c>
      <c r="AZ1119" s="17" t="str">
        <f t="shared" si="1184"/>
        <v/>
      </c>
      <c r="BA1119" s="17" t="str">
        <f t="shared" si="1184"/>
        <v/>
      </c>
      <c r="BB1119" s="17" t="str">
        <f t="shared" si="1184"/>
        <v/>
      </c>
      <c r="BC1119" s="17" t="str">
        <f t="shared" si="1184"/>
        <v/>
      </c>
      <c r="BD1119" s="17" t="str">
        <f t="shared" si="1184"/>
        <v/>
      </c>
      <c r="BE1119" s="17" t="str">
        <f t="shared" si="1181"/>
        <v/>
      </c>
      <c r="BF1119" s="17" t="str">
        <f t="shared" si="1181"/>
        <v/>
      </c>
      <c r="BG1119" s="17" t="e">
        <f t="shared" si="1181"/>
        <v>#REF!</v>
      </c>
      <c r="BH1119" s="17" t="str">
        <f t="shared" si="1181"/>
        <v/>
      </c>
      <c r="BI1119" s="17" t="str">
        <f t="shared" si="1181"/>
        <v/>
      </c>
    </row>
    <row r="1120" spans="1:61" s="13" customFormat="1" ht="23.25" customHeight="1" x14ac:dyDescent="0.2">
      <c r="A1120" s="1">
        <f ca="1">IF(COUNTIF($D1120:$L1120," ")=10,"",IF(VLOOKUP(MAX($A$1:A1119),$A$1:C1119,3,FALSE)=0,"",MAX($A$1:A1119)+1))</f>
        <v>1091</v>
      </c>
      <c r="B1120" s="13" t="str">
        <f>$B1117</f>
        <v/>
      </c>
      <c r="C1120" s="2" t="str">
        <f>IF($B1120="","",$R$4)</f>
        <v/>
      </c>
      <c r="D1120" s="14" t="str">
        <f t="shared" ref="D1120:K1120" si="1202">IF($B1120&gt;"",IF(ISERROR(SEARCH($B1120,S$4))," ",MID(S$4,FIND("%курс ",S$4,FIND($B1120,S$4))+6,3)&amp;"
("&amp;MID(S$4,FIND("ауд.",S$4,FIND($B1120,S$4))+4,FIND("№",S$4,FIND("ауд.",S$4,FIND($B1120,S$4)))-(FIND("ауд.",S$4,FIND($B1120,S$4))+4))&amp;")"),"")</f>
        <v/>
      </c>
      <c r="E1120" s="14" t="str">
        <f t="shared" si="1202"/>
        <v/>
      </c>
      <c r="F1120" s="14" t="str">
        <f t="shared" si="1202"/>
        <v/>
      </c>
      <c r="G1120" s="14" t="str">
        <f t="shared" si="1202"/>
        <v/>
      </c>
      <c r="H1120" s="14" t="str">
        <f t="shared" si="1202"/>
        <v/>
      </c>
      <c r="I1120" s="14" t="str">
        <f t="shared" si="1202"/>
        <v/>
      </c>
      <c r="J1120" s="14" t="str">
        <f t="shared" si="1202"/>
        <v/>
      </c>
      <c r="K1120" s="14" t="str">
        <f t="shared" si="1202"/>
        <v/>
      </c>
      <c r="L1120" s="14"/>
      <c r="O1120" s="16"/>
      <c r="P1120" s="16"/>
      <c r="R1120" s="30"/>
      <c r="S1120" s="30"/>
      <c r="T1120" s="30"/>
      <c r="U1120" s="30"/>
      <c r="V1120" s="30"/>
      <c r="W1120" s="30"/>
      <c r="X1120" s="30"/>
      <c r="Y1120" s="30"/>
      <c r="Z1120" s="30"/>
      <c r="AA1120" s="30"/>
      <c r="AB1120" s="30"/>
      <c r="AD1120" s="31" t="str">
        <f t="shared" si="1199"/>
        <v/>
      </c>
      <c r="AE1120" s="31" t="str">
        <f t="shared" si="1199"/>
        <v/>
      </c>
      <c r="AF1120" s="31" t="str">
        <f t="shared" si="1199"/>
        <v/>
      </c>
      <c r="AG1120" s="31" t="str">
        <f t="shared" si="1199"/>
        <v/>
      </c>
      <c r="AH1120" s="31" t="str">
        <f t="shared" si="1199"/>
        <v/>
      </c>
      <c r="AI1120" s="31" t="str">
        <f t="shared" si="1199"/>
        <v/>
      </c>
      <c r="AJ1120" s="31" t="str">
        <f t="shared" si="1199"/>
        <v/>
      </c>
      <c r="AK1120" s="31" t="e">
        <f>IF(#REF!=" ","",IF(#REF!="","",CONCATENATE($C1120," ",#REF!," ",MID(#REF!,6,3))))</f>
        <v>#REF!</v>
      </c>
      <c r="AL1120" s="31" t="str">
        <f t="shared" si="1200"/>
        <v/>
      </c>
      <c r="AM1120" s="31" t="str">
        <f t="shared" si="1200"/>
        <v/>
      </c>
      <c r="AN1120" s="32" t="e">
        <f t="shared" si="1197"/>
        <v>#VALUE!</v>
      </c>
      <c r="AO1120" s="32" t="str">
        <f t="shared" si="1183"/>
        <v/>
      </c>
      <c r="AP1120" s="32" t="str">
        <f t="shared" si="1183"/>
        <v/>
      </c>
      <c r="AQ1120" s="32" t="str">
        <f t="shared" si="1183"/>
        <v/>
      </c>
      <c r="AR1120" s="32" t="str">
        <f t="shared" si="1183"/>
        <v/>
      </c>
      <c r="AS1120" s="32" t="str">
        <f t="shared" si="1183"/>
        <v/>
      </c>
      <c r="AT1120" s="32" t="str">
        <f t="shared" si="1180"/>
        <v/>
      </c>
      <c r="AU1120" s="32" t="str">
        <f t="shared" si="1180"/>
        <v/>
      </c>
      <c r="AV1120" s="32" t="e">
        <f t="shared" si="1180"/>
        <v>#REF!</v>
      </c>
      <c r="AW1120" s="32" t="str">
        <f t="shared" si="1180"/>
        <v/>
      </c>
      <c r="AX1120" s="32" t="str">
        <f t="shared" si="1180"/>
        <v/>
      </c>
      <c r="AZ1120" s="17" t="str">
        <f t="shared" si="1184"/>
        <v/>
      </c>
      <c r="BA1120" s="17" t="str">
        <f t="shared" si="1184"/>
        <v/>
      </c>
      <c r="BB1120" s="17" t="str">
        <f t="shared" si="1184"/>
        <v/>
      </c>
      <c r="BC1120" s="17" t="str">
        <f t="shared" si="1184"/>
        <v/>
      </c>
      <c r="BD1120" s="17" t="str">
        <f t="shared" si="1184"/>
        <v/>
      </c>
      <c r="BE1120" s="17" t="str">
        <f t="shared" si="1181"/>
        <v/>
      </c>
      <c r="BF1120" s="17" t="str">
        <f t="shared" si="1181"/>
        <v/>
      </c>
      <c r="BG1120" s="17" t="e">
        <f t="shared" si="1181"/>
        <v>#REF!</v>
      </c>
      <c r="BH1120" s="17" t="str">
        <f t="shared" si="1181"/>
        <v/>
      </c>
      <c r="BI1120" s="17" t="str">
        <f t="shared" si="1181"/>
        <v/>
      </c>
    </row>
    <row r="1121" spans="1:61" s="13" customFormat="1" ht="23.25" customHeight="1" x14ac:dyDescent="0.2">
      <c r="A1121" s="1">
        <f ca="1">IF(COUNTIF($D1121:$L1121," ")=10,"",IF(VLOOKUP(MAX($A$1:A1120),$A$1:C1120,3,FALSE)=0,"",MAX($A$1:A1120)+1))</f>
        <v>1092</v>
      </c>
      <c r="B1121" s="13" t="str">
        <f>$B1117</f>
        <v/>
      </c>
      <c r="C1121" s="2" t="str">
        <f>IF($B1121="","",$R$5)</f>
        <v/>
      </c>
      <c r="D1121" s="23" t="str">
        <f t="shared" ref="D1121:K1121" si="1203">IF($B1121&gt;"",IF(ISERROR(SEARCH($B1121,S$5))," ",MID(S$5,FIND("%курс ",S$5,FIND($B1121,S$5))+6,3)&amp;"
("&amp;MID(S$5,FIND("ауд.",S$5,FIND($B1121,S$5))+4,FIND("№",S$5,FIND("ауд.",S$5,FIND($B1121,S$5)))-(FIND("ауд.",S$5,FIND($B1121,S$5))+4))&amp;")"),"")</f>
        <v/>
      </c>
      <c r="E1121" s="23" t="str">
        <f t="shared" si="1203"/>
        <v/>
      </c>
      <c r="F1121" s="23" t="str">
        <f t="shared" si="1203"/>
        <v/>
      </c>
      <c r="G1121" s="23" t="str">
        <f t="shared" si="1203"/>
        <v/>
      </c>
      <c r="H1121" s="23" t="str">
        <f t="shared" si="1203"/>
        <v/>
      </c>
      <c r="I1121" s="23" t="str">
        <f t="shared" si="1203"/>
        <v/>
      </c>
      <c r="J1121" s="23" t="str">
        <f t="shared" si="1203"/>
        <v/>
      </c>
      <c r="K1121" s="23" t="str">
        <f t="shared" si="1203"/>
        <v/>
      </c>
      <c r="L1121" s="23"/>
      <c r="O1121" s="16"/>
      <c r="P1121" s="16"/>
      <c r="R1121" s="30"/>
      <c r="S1121" s="30"/>
      <c r="T1121" s="30"/>
      <c r="U1121" s="30"/>
      <c r="V1121" s="30"/>
      <c r="W1121" s="30"/>
      <c r="X1121" s="30"/>
      <c r="Y1121" s="30"/>
      <c r="Z1121" s="30"/>
      <c r="AA1121" s="30"/>
      <c r="AB1121" s="30"/>
      <c r="AD1121" s="31" t="str">
        <f t="shared" si="1199"/>
        <v/>
      </c>
      <c r="AE1121" s="31" t="str">
        <f t="shared" si="1199"/>
        <v/>
      </c>
      <c r="AF1121" s="31" t="str">
        <f t="shared" si="1199"/>
        <v/>
      </c>
      <c r="AG1121" s="31" t="str">
        <f t="shared" si="1199"/>
        <v/>
      </c>
      <c r="AH1121" s="31" t="str">
        <f t="shared" si="1199"/>
        <v/>
      </c>
      <c r="AI1121" s="31" t="str">
        <f t="shared" si="1199"/>
        <v/>
      </c>
      <c r="AJ1121" s="31" t="str">
        <f t="shared" si="1199"/>
        <v/>
      </c>
      <c r="AK1121" s="31" t="e">
        <f>IF(#REF!=" ","",IF(#REF!="","",CONCATENATE($C1121," ",#REF!," ",MID(#REF!,6,3))))</f>
        <v>#REF!</v>
      </c>
      <c r="AL1121" s="31" t="str">
        <f t="shared" si="1200"/>
        <v/>
      </c>
      <c r="AM1121" s="31" t="str">
        <f t="shared" si="1200"/>
        <v/>
      </c>
      <c r="AN1121" s="32" t="e">
        <f t="shared" si="1197"/>
        <v>#VALUE!</v>
      </c>
      <c r="AO1121" s="32" t="str">
        <f t="shared" si="1183"/>
        <v/>
      </c>
      <c r="AP1121" s="32" t="str">
        <f t="shared" si="1183"/>
        <v/>
      </c>
      <c r="AQ1121" s="32" t="str">
        <f t="shared" si="1183"/>
        <v/>
      </c>
      <c r="AR1121" s="32" t="str">
        <f t="shared" si="1183"/>
        <v/>
      </c>
      <c r="AS1121" s="32" t="str">
        <f t="shared" si="1183"/>
        <v/>
      </c>
      <c r="AT1121" s="32" t="str">
        <f t="shared" si="1180"/>
        <v/>
      </c>
      <c r="AU1121" s="32" t="str">
        <f t="shared" si="1180"/>
        <v/>
      </c>
      <c r="AV1121" s="32" t="e">
        <f t="shared" si="1180"/>
        <v>#REF!</v>
      </c>
      <c r="AW1121" s="32" t="str">
        <f t="shared" si="1180"/>
        <v/>
      </c>
      <c r="AX1121" s="32" t="str">
        <f t="shared" si="1180"/>
        <v/>
      </c>
      <c r="AZ1121" s="17" t="str">
        <f t="shared" si="1184"/>
        <v/>
      </c>
      <c r="BA1121" s="17" t="str">
        <f t="shared" si="1184"/>
        <v/>
      </c>
      <c r="BB1121" s="17" t="str">
        <f t="shared" si="1184"/>
        <v/>
      </c>
      <c r="BC1121" s="17" t="str">
        <f t="shared" si="1184"/>
        <v/>
      </c>
      <c r="BD1121" s="17" t="str">
        <f t="shared" si="1184"/>
        <v/>
      </c>
      <c r="BE1121" s="17" t="str">
        <f t="shared" si="1181"/>
        <v/>
      </c>
      <c r="BF1121" s="17" t="str">
        <f t="shared" si="1181"/>
        <v/>
      </c>
      <c r="BG1121" s="17" t="e">
        <f t="shared" si="1181"/>
        <v>#REF!</v>
      </c>
      <c r="BH1121" s="17" t="str">
        <f t="shared" si="1181"/>
        <v/>
      </c>
      <c r="BI1121" s="17" t="str">
        <f t="shared" si="1181"/>
        <v/>
      </c>
    </row>
    <row r="1122" spans="1:61" s="13" customFormat="1" ht="23.25" customHeight="1" x14ac:dyDescent="0.2">
      <c r="A1122" s="1">
        <f ca="1">IF(COUNTIF($D1122:$L1122," ")=10,"",IF(VLOOKUP(MAX($A$1:A1121),$A$1:C1121,3,FALSE)=0,"",MAX($A$1:A1121)+1))</f>
        <v>1093</v>
      </c>
      <c r="B1122" s="13" t="str">
        <f>$B1117</f>
        <v/>
      </c>
      <c r="C1122" s="2" t="str">
        <f>IF($B1122="","",$R$6)</f>
        <v/>
      </c>
      <c r="D1122" s="23" t="str">
        <f t="shared" ref="D1122:K1122" si="1204">IF($B1122&gt;"",IF(ISERROR(SEARCH($B1122,S$6))," ",MID(S$6,FIND("%курс ",S$6,FIND($B1122,S$6))+6,3)&amp;"
("&amp;MID(S$6,FIND("ауд.",S$6,FIND($B1122,S$6))+4,FIND("№",S$6,FIND("ауд.",S$6,FIND($B1122,S$6)))-(FIND("ауд.",S$6,FIND($B1122,S$6))+4))&amp;")"),"")</f>
        <v/>
      </c>
      <c r="E1122" s="23" t="str">
        <f t="shared" si="1204"/>
        <v/>
      </c>
      <c r="F1122" s="23" t="str">
        <f t="shared" si="1204"/>
        <v/>
      </c>
      <c r="G1122" s="23" t="str">
        <f t="shared" si="1204"/>
        <v/>
      </c>
      <c r="H1122" s="23" t="str">
        <f t="shared" si="1204"/>
        <v/>
      </c>
      <c r="I1122" s="23" t="str">
        <f t="shared" si="1204"/>
        <v/>
      </c>
      <c r="J1122" s="23" t="str">
        <f t="shared" si="1204"/>
        <v/>
      </c>
      <c r="K1122" s="23" t="str">
        <f t="shared" si="1204"/>
        <v/>
      </c>
      <c r="L1122" s="23"/>
      <c r="O1122" s="16"/>
      <c r="P1122" s="16"/>
      <c r="R1122" s="30"/>
      <c r="S1122" s="30"/>
      <c r="T1122" s="30"/>
      <c r="U1122" s="30"/>
      <c r="V1122" s="30"/>
      <c r="W1122" s="30"/>
      <c r="X1122" s="30"/>
      <c r="Y1122" s="30"/>
      <c r="Z1122" s="30"/>
      <c r="AA1122" s="30"/>
      <c r="AB1122" s="30"/>
      <c r="AD1122" s="31" t="str">
        <f t="shared" si="1199"/>
        <v/>
      </c>
      <c r="AE1122" s="31" t="str">
        <f t="shared" si="1199"/>
        <v/>
      </c>
      <c r="AF1122" s="31" t="str">
        <f t="shared" si="1199"/>
        <v/>
      </c>
      <c r="AG1122" s="31" t="str">
        <f t="shared" si="1199"/>
        <v/>
      </c>
      <c r="AH1122" s="31" t="str">
        <f t="shared" si="1199"/>
        <v/>
      </c>
      <c r="AI1122" s="31" t="str">
        <f t="shared" si="1199"/>
        <v/>
      </c>
      <c r="AJ1122" s="31" t="str">
        <f t="shared" si="1199"/>
        <v/>
      </c>
      <c r="AK1122" s="31" t="e">
        <f>IF(#REF!=" ","",IF(#REF!="","",CONCATENATE($C1122," ",#REF!," ",MID(#REF!,6,3))))</f>
        <v>#REF!</v>
      </c>
      <c r="AL1122" s="31" t="str">
        <f t="shared" si="1200"/>
        <v/>
      </c>
      <c r="AM1122" s="31" t="str">
        <f t="shared" si="1200"/>
        <v/>
      </c>
      <c r="AN1122" s="32" t="e">
        <f t="shared" si="1197"/>
        <v>#VALUE!</v>
      </c>
      <c r="AO1122" s="32" t="str">
        <f t="shared" si="1183"/>
        <v/>
      </c>
      <c r="AP1122" s="32" t="str">
        <f t="shared" si="1183"/>
        <v/>
      </c>
      <c r="AQ1122" s="32" t="str">
        <f t="shared" si="1183"/>
        <v/>
      </c>
      <c r="AR1122" s="32" t="str">
        <f t="shared" si="1183"/>
        <v/>
      </c>
      <c r="AS1122" s="32" t="str">
        <f t="shared" si="1183"/>
        <v/>
      </c>
      <c r="AT1122" s="32" t="str">
        <f t="shared" si="1180"/>
        <v/>
      </c>
      <c r="AU1122" s="32" t="str">
        <f t="shared" si="1180"/>
        <v/>
      </c>
      <c r="AV1122" s="32" t="e">
        <f t="shared" si="1180"/>
        <v>#REF!</v>
      </c>
      <c r="AW1122" s="32" t="str">
        <f t="shared" si="1180"/>
        <v/>
      </c>
      <c r="AX1122" s="32" t="str">
        <f t="shared" si="1180"/>
        <v/>
      </c>
      <c r="AZ1122" s="17" t="str">
        <f t="shared" si="1184"/>
        <v/>
      </c>
      <c r="BA1122" s="17" t="str">
        <f t="shared" si="1184"/>
        <v/>
      </c>
      <c r="BB1122" s="17" t="str">
        <f t="shared" si="1184"/>
        <v/>
      </c>
      <c r="BC1122" s="17" t="str">
        <f t="shared" si="1184"/>
        <v/>
      </c>
      <c r="BD1122" s="17" t="str">
        <f t="shared" si="1184"/>
        <v/>
      </c>
      <c r="BE1122" s="17" t="str">
        <f t="shared" si="1181"/>
        <v/>
      </c>
      <c r="BF1122" s="17" t="str">
        <f t="shared" si="1181"/>
        <v/>
      </c>
      <c r="BG1122" s="17" t="e">
        <f t="shared" si="1181"/>
        <v>#REF!</v>
      </c>
      <c r="BH1122" s="17" t="str">
        <f t="shared" si="1181"/>
        <v/>
      </c>
      <c r="BI1122" s="17" t="str">
        <f t="shared" si="1181"/>
        <v/>
      </c>
    </row>
    <row r="1123" spans="1:61" s="13" customFormat="1" ht="23.25" customHeight="1" x14ac:dyDescent="0.2">
      <c r="A1123" s="1">
        <f ca="1">IF(COUNTIF($D1123:$L1123," ")=10,"",IF(VLOOKUP(MAX($A$1:A1122),$A$1:C1122,3,FALSE)=0,"",MAX($A$1:A1122)+1))</f>
        <v>1094</v>
      </c>
      <c r="B1123" s="13" t="str">
        <f>$B1117</f>
        <v/>
      </c>
      <c r="C1123" s="2" t="str">
        <f>IF($B1123="","",$R$7)</f>
        <v/>
      </c>
      <c r="D1123" s="23" t="str">
        <f t="shared" ref="D1123:K1123" si="1205">IF($B1123&gt;"",IF(ISERROR(SEARCH($B1123,S$7))," ",MID(S$7,FIND("%курс ",S$7,FIND($B1123,S$7))+6,3)&amp;"
("&amp;MID(S$7,FIND("ауд.",S$7,FIND($B1123,S$7))+4,FIND("№",S$7,FIND("ауд.",S$7,FIND($B1123,S$7)))-(FIND("ауд.",S$7,FIND($B1123,S$7))+4))&amp;")"),"")</f>
        <v/>
      </c>
      <c r="E1123" s="23" t="str">
        <f t="shared" si="1205"/>
        <v/>
      </c>
      <c r="F1123" s="23" t="str">
        <f t="shared" si="1205"/>
        <v/>
      </c>
      <c r="G1123" s="23" t="str">
        <f t="shared" si="1205"/>
        <v/>
      </c>
      <c r="H1123" s="23" t="str">
        <f t="shared" si="1205"/>
        <v/>
      </c>
      <c r="I1123" s="23" t="str">
        <f t="shared" si="1205"/>
        <v/>
      </c>
      <c r="J1123" s="23" t="str">
        <f t="shared" si="1205"/>
        <v/>
      </c>
      <c r="K1123" s="23" t="str">
        <f t="shared" si="1205"/>
        <v/>
      </c>
      <c r="L1123" s="23"/>
      <c r="O1123" s="16"/>
      <c r="P1123" s="16"/>
      <c r="R1123" s="30"/>
      <c r="S1123" s="30"/>
      <c r="T1123" s="30"/>
      <c r="U1123" s="30"/>
      <c r="V1123" s="30"/>
      <c r="W1123" s="30"/>
      <c r="X1123" s="30"/>
      <c r="Y1123" s="30"/>
      <c r="Z1123" s="30"/>
      <c r="AA1123" s="30"/>
      <c r="AB1123" s="30"/>
      <c r="AD1123" s="31" t="str">
        <f t="shared" si="1199"/>
        <v/>
      </c>
      <c r="AE1123" s="31" t="str">
        <f t="shared" si="1199"/>
        <v/>
      </c>
      <c r="AF1123" s="31" t="str">
        <f t="shared" si="1199"/>
        <v/>
      </c>
      <c r="AG1123" s="31" t="str">
        <f t="shared" si="1199"/>
        <v/>
      </c>
      <c r="AH1123" s="31" t="str">
        <f t="shared" si="1199"/>
        <v/>
      </c>
      <c r="AI1123" s="31" t="str">
        <f t="shared" si="1199"/>
        <v/>
      </c>
      <c r="AJ1123" s="31" t="str">
        <f t="shared" si="1199"/>
        <v/>
      </c>
      <c r="AK1123" s="31" t="e">
        <f>IF(#REF!=" ","",IF(#REF!="","",CONCATENATE($C1123," ",#REF!," ",MID(#REF!,6,3))))</f>
        <v>#REF!</v>
      </c>
      <c r="AL1123" s="31" t="str">
        <f t="shared" si="1200"/>
        <v/>
      </c>
      <c r="AM1123" s="31" t="str">
        <f t="shared" si="1200"/>
        <v/>
      </c>
      <c r="AN1123" s="32" t="e">
        <f t="shared" si="1197"/>
        <v>#VALUE!</v>
      </c>
      <c r="AO1123" s="32" t="str">
        <f t="shared" si="1183"/>
        <v/>
      </c>
      <c r="AP1123" s="32" t="str">
        <f t="shared" si="1183"/>
        <v/>
      </c>
      <c r="AQ1123" s="32" t="str">
        <f t="shared" si="1183"/>
        <v/>
      </c>
      <c r="AR1123" s="32" t="str">
        <f t="shared" si="1183"/>
        <v/>
      </c>
      <c r="AS1123" s="32" t="str">
        <f t="shared" si="1183"/>
        <v/>
      </c>
      <c r="AT1123" s="32" t="str">
        <f t="shared" si="1180"/>
        <v/>
      </c>
      <c r="AU1123" s="32" t="str">
        <f t="shared" si="1180"/>
        <v/>
      </c>
      <c r="AV1123" s="32" t="e">
        <f t="shared" si="1180"/>
        <v>#REF!</v>
      </c>
      <c r="AW1123" s="32" t="str">
        <f t="shared" si="1180"/>
        <v/>
      </c>
      <c r="AX1123" s="32" t="str">
        <f t="shared" si="1180"/>
        <v/>
      </c>
      <c r="AZ1123" s="17" t="str">
        <f t="shared" si="1184"/>
        <v/>
      </c>
      <c r="BA1123" s="17" t="str">
        <f t="shared" si="1184"/>
        <v/>
      </c>
      <c r="BB1123" s="17" t="str">
        <f t="shared" si="1184"/>
        <v/>
      </c>
      <c r="BC1123" s="17" t="str">
        <f t="shared" si="1184"/>
        <v/>
      </c>
      <c r="BD1123" s="17" t="str">
        <f t="shared" si="1184"/>
        <v/>
      </c>
      <c r="BE1123" s="17" t="str">
        <f t="shared" si="1181"/>
        <v/>
      </c>
      <c r="BF1123" s="17" t="str">
        <f t="shared" si="1181"/>
        <v/>
      </c>
      <c r="BG1123" s="17" t="e">
        <f t="shared" si="1181"/>
        <v>#REF!</v>
      </c>
      <c r="BH1123" s="17" t="str">
        <f t="shared" si="1181"/>
        <v/>
      </c>
      <c r="BI1123" s="17" t="str">
        <f t="shared" si="1181"/>
        <v/>
      </c>
    </row>
    <row r="1124" spans="1:61" s="13" customFormat="1" ht="23.25" customHeight="1" x14ac:dyDescent="0.2">
      <c r="A1124" s="1">
        <f ca="1">IF(COUNTIF($D1124:$L1124," ")=10,"",IF(VLOOKUP(MAX($A$1:A1123),$A$1:C1123,3,FALSE)=0,"",MAX($A$1:A1123)+1))</f>
        <v>1095</v>
      </c>
      <c r="B1124" s="13" t="str">
        <f>$B1117</f>
        <v/>
      </c>
      <c r="C1124" s="2" t="str">
        <f>IF($B1124="","",$R$8)</f>
        <v/>
      </c>
      <c r="D1124" s="23" t="str">
        <f t="shared" ref="D1124:K1124" si="1206">IF($B1124&gt;"",IF(ISERROR(SEARCH($B1124,S$8))," ",MID(S$8,FIND("%курс ",S$8,FIND($B1124,S$8))+6,3)&amp;"
("&amp;MID(S$8,FIND("ауд.",S$8,FIND($B1124,S$8))+4,FIND("№",S$8,FIND("ауд.",S$8,FIND($B1124,S$8)))-(FIND("ауд.",S$8,FIND($B1124,S$8))+4))&amp;")"),"")</f>
        <v/>
      </c>
      <c r="E1124" s="23" t="str">
        <f t="shared" si="1206"/>
        <v/>
      </c>
      <c r="F1124" s="23" t="str">
        <f t="shared" si="1206"/>
        <v/>
      </c>
      <c r="G1124" s="23" t="str">
        <f t="shared" si="1206"/>
        <v/>
      </c>
      <c r="H1124" s="23" t="str">
        <f t="shared" si="1206"/>
        <v/>
      </c>
      <c r="I1124" s="23" t="str">
        <f t="shared" si="1206"/>
        <v/>
      </c>
      <c r="J1124" s="23" t="str">
        <f t="shared" si="1206"/>
        <v/>
      </c>
      <c r="K1124" s="23" t="str">
        <f t="shared" si="1206"/>
        <v/>
      </c>
      <c r="L1124" s="23"/>
      <c r="O1124" s="16"/>
      <c r="P1124" s="16"/>
      <c r="R1124" s="30"/>
      <c r="S1124" s="30"/>
      <c r="T1124" s="30"/>
      <c r="U1124" s="30"/>
      <c r="V1124" s="30"/>
      <c r="W1124" s="30"/>
      <c r="X1124" s="30"/>
      <c r="Y1124" s="30"/>
      <c r="Z1124" s="30"/>
      <c r="AA1124" s="30"/>
      <c r="AB1124" s="30"/>
      <c r="AD1124" s="31" t="str">
        <f t="shared" si="1199"/>
        <v/>
      </c>
      <c r="AE1124" s="31" t="str">
        <f t="shared" si="1199"/>
        <v/>
      </c>
      <c r="AF1124" s="31" t="str">
        <f t="shared" si="1199"/>
        <v/>
      </c>
      <c r="AG1124" s="31" t="str">
        <f t="shared" si="1199"/>
        <v/>
      </c>
      <c r="AH1124" s="31" t="str">
        <f t="shared" si="1199"/>
        <v/>
      </c>
      <c r="AI1124" s="31" t="str">
        <f t="shared" si="1199"/>
        <v/>
      </c>
      <c r="AJ1124" s="31" t="str">
        <f t="shared" si="1199"/>
        <v/>
      </c>
      <c r="AK1124" s="31" t="e">
        <f>IF(#REF!=" ","",IF(#REF!="","",CONCATENATE($C1124," ",#REF!," ",MID(#REF!,6,3))))</f>
        <v>#REF!</v>
      </c>
      <c r="AL1124" s="31" t="str">
        <f t="shared" si="1200"/>
        <v/>
      </c>
      <c r="AM1124" s="31" t="str">
        <f t="shared" si="1200"/>
        <v/>
      </c>
      <c r="AN1124" s="32" t="e">
        <f t="shared" si="1197"/>
        <v>#VALUE!</v>
      </c>
      <c r="AO1124" s="32" t="str">
        <f t="shared" si="1183"/>
        <v/>
      </c>
      <c r="AP1124" s="32" t="str">
        <f t="shared" si="1183"/>
        <v/>
      </c>
      <c r="AQ1124" s="32" t="str">
        <f t="shared" si="1183"/>
        <v/>
      </c>
      <c r="AR1124" s="32" t="str">
        <f t="shared" si="1183"/>
        <v/>
      </c>
      <c r="AS1124" s="32" t="str">
        <f t="shared" si="1183"/>
        <v/>
      </c>
      <c r="AT1124" s="32" t="str">
        <f t="shared" si="1180"/>
        <v/>
      </c>
      <c r="AU1124" s="32" t="str">
        <f t="shared" si="1180"/>
        <v/>
      </c>
      <c r="AV1124" s="32" t="e">
        <f t="shared" si="1180"/>
        <v>#REF!</v>
      </c>
      <c r="AW1124" s="32" t="str">
        <f t="shared" si="1180"/>
        <v/>
      </c>
      <c r="AX1124" s="32" t="str">
        <f t="shared" si="1180"/>
        <v/>
      </c>
      <c r="AZ1124" s="17" t="str">
        <f t="shared" si="1184"/>
        <v/>
      </c>
      <c r="BA1124" s="17" t="str">
        <f t="shared" si="1184"/>
        <v/>
      </c>
      <c r="BB1124" s="17" t="str">
        <f t="shared" si="1184"/>
        <v/>
      </c>
      <c r="BC1124" s="17" t="str">
        <f t="shared" si="1184"/>
        <v/>
      </c>
      <c r="BD1124" s="17" t="str">
        <f t="shared" si="1184"/>
        <v/>
      </c>
      <c r="BE1124" s="17" t="str">
        <f t="shared" si="1181"/>
        <v/>
      </c>
      <c r="BF1124" s="17" t="str">
        <f t="shared" si="1181"/>
        <v/>
      </c>
      <c r="BG1124" s="17" t="e">
        <f t="shared" si="1181"/>
        <v>#REF!</v>
      </c>
      <c r="BH1124" s="17" t="str">
        <f t="shared" si="1181"/>
        <v/>
      </c>
      <c r="BI1124" s="17" t="str">
        <f t="shared" si="1181"/>
        <v/>
      </c>
    </row>
    <row r="1125" spans="1:61" s="13" customFormat="1" ht="23.25" customHeight="1" x14ac:dyDescent="0.2">
      <c r="C1125" s="2" t="str">
        <f>IF($B1125="","",$R$2)</f>
        <v/>
      </c>
      <c r="D1125" s="14" t="str">
        <f t="shared" ref="D1125:K1125" si="1207">IF($B1125&gt;"",IF(ISERROR(SEARCH($B1125,S$2))," ",MID(S$2,FIND("%курс ",S$2,FIND($B1125,S$2))+6,3)&amp;"
("&amp;MID(S$2,FIND("ауд.",S$2,FIND($B1125,S$2))+4,FIND("№",S$2,FIND("ауд.",S$2,FIND($B1125,S$2)))-(FIND("ауд.",S$2,FIND($B1125,S$2))+4))&amp;")"),"")</f>
        <v/>
      </c>
      <c r="E1125" s="14" t="str">
        <f t="shared" si="1207"/>
        <v/>
      </c>
      <c r="F1125" s="14" t="str">
        <f t="shared" si="1207"/>
        <v/>
      </c>
      <c r="G1125" s="14" t="str">
        <f t="shared" si="1207"/>
        <v/>
      </c>
      <c r="H1125" s="14" t="str">
        <f t="shared" si="1207"/>
        <v/>
      </c>
      <c r="I1125" s="14" t="str">
        <f t="shared" si="1207"/>
        <v/>
      </c>
      <c r="J1125" s="14" t="str">
        <f t="shared" si="1207"/>
        <v/>
      </c>
      <c r="K1125" s="14" t="str">
        <f t="shared" si="1207"/>
        <v/>
      </c>
      <c r="L1125" s="14"/>
      <c r="O1125" s="16"/>
      <c r="P1125" s="16"/>
      <c r="R1125" s="30"/>
      <c r="S1125" s="30"/>
      <c r="T1125" s="30"/>
      <c r="U1125" s="30"/>
      <c r="V1125" s="30"/>
      <c r="W1125" s="30"/>
      <c r="X1125" s="30"/>
      <c r="Y1125" s="30"/>
      <c r="Z1125" s="30"/>
      <c r="AA1125" s="30"/>
      <c r="AB1125" s="30"/>
      <c r="AD1125" s="37"/>
      <c r="AE1125" s="37"/>
      <c r="AF1125" s="37"/>
      <c r="AG1125" s="37"/>
      <c r="AH1125" s="37"/>
      <c r="AI1125" s="37"/>
      <c r="AJ1125" s="37"/>
      <c r="AK1125" s="37"/>
      <c r="AL1125" s="37"/>
      <c r="AM1125" s="37"/>
      <c r="AN1125" s="37"/>
      <c r="AO1125" s="32" t="str">
        <f t="shared" si="1183"/>
        <v/>
      </c>
      <c r="AP1125" s="32" t="str">
        <f t="shared" si="1183"/>
        <v/>
      </c>
      <c r="AQ1125" s="32" t="str">
        <f t="shared" si="1183"/>
        <v/>
      </c>
      <c r="AR1125" s="32" t="str">
        <f t="shared" si="1183"/>
        <v/>
      </c>
      <c r="AS1125" s="32" t="str">
        <f t="shared" si="1183"/>
        <v/>
      </c>
      <c r="AT1125" s="32" t="str">
        <f t="shared" si="1180"/>
        <v/>
      </c>
      <c r="AU1125" s="32" t="str">
        <f t="shared" si="1180"/>
        <v/>
      </c>
      <c r="AV1125" s="32" t="str">
        <f t="shared" si="1180"/>
        <v/>
      </c>
      <c r="AW1125" s="32" t="str">
        <f t="shared" si="1180"/>
        <v/>
      </c>
      <c r="AX1125" s="32" t="str">
        <f t="shared" si="1180"/>
        <v/>
      </c>
      <c r="AZ1125" s="17" t="str">
        <f t="shared" si="1184"/>
        <v/>
      </c>
      <c r="BA1125" s="17" t="str">
        <f t="shared" si="1184"/>
        <v/>
      </c>
      <c r="BB1125" s="17" t="str">
        <f t="shared" si="1184"/>
        <v/>
      </c>
      <c r="BC1125" s="17" t="str">
        <f t="shared" si="1184"/>
        <v/>
      </c>
      <c r="BD1125" s="17" t="str">
        <f t="shared" si="1184"/>
        <v/>
      </c>
      <c r="BE1125" s="17" t="str">
        <f t="shared" si="1181"/>
        <v/>
      </c>
      <c r="BF1125" s="17" t="str">
        <f t="shared" si="1181"/>
        <v/>
      </c>
      <c r="BG1125" s="17" t="str">
        <f t="shared" si="1181"/>
        <v/>
      </c>
      <c r="BH1125" s="17" t="str">
        <f t="shared" si="1181"/>
        <v/>
      </c>
      <c r="BI1125" s="17" t="str">
        <f t="shared" si="1181"/>
        <v/>
      </c>
    </row>
    <row r="1126" spans="1:61" s="13" customFormat="1" ht="23.25" customHeight="1" x14ac:dyDescent="0.2">
      <c r="A1126" s="1">
        <f ca="1">IF(COUNTIF($D1127:$L1133," ")=70,"",MAX($A$1:A1125)+1)</f>
        <v>1096</v>
      </c>
      <c r="B1126" s="2" t="str">
        <f>IF($C1126="","",$C1126)</f>
        <v/>
      </c>
      <c r="C1126" s="3" t="str">
        <f>IF(ISERROR(VLOOKUP((ROW()-1)/9+1,'[1]Преподавательский состав'!$A$2:$B$181,2,FALSE)),"",VLOOKUP((ROW()-1)/9+1,'[1]Преподавательский состав'!$A$2:$B$181,2,FALSE))</f>
        <v/>
      </c>
      <c r="D1126" s="3" t="str">
        <f>IF($C1126="","",T(" 9.00"))</f>
        <v/>
      </c>
      <c r="E1126" s="3" t="str">
        <f>IF($C1126="","",T("10.40"))</f>
        <v/>
      </c>
      <c r="F1126" s="3" t="str">
        <f>IF($C1126="","",T("12.20"))</f>
        <v/>
      </c>
      <c r="G1126" s="3" t="str">
        <f>IF($C1126="","",T("14.00"))</f>
        <v/>
      </c>
      <c r="H1126" s="3" t="str">
        <f>IF($C1126="","",T("14.30"))</f>
        <v/>
      </c>
      <c r="I1126" s="3" t="str">
        <f>IF($C1126="","",T("16.10"))</f>
        <v/>
      </c>
      <c r="J1126" s="3" t="str">
        <f>IF($C1126="","",T("17.50"))</f>
        <v/>
      </c>
      <c r="K1126" s="3" t="str">
        <f>IF($C1126="","",T("17.50"))</f>
        <v/>
      </c>
      <c r="L1126" s="3"/>
      <c r="O1126" s="16"/>
      <c r="P1126" s="16"/>
      <c r="R1126" s="30"/>
      <c r="S1126" s="30"/>
      <c r="T1126" s="30"/>
      <c r="U1126" s="30"/>
      <c r="V1126" s="30"/>
      <c r="W1126" s="30"/>
      <c r="X1126" s="30"/>
      <c r="Y1126" s="30"/>
      <c r="Z1126" s="30"/>
      <c r="AA1126" s="30"/>
      <c r="AB1126" s="30"/>
      <c r="AD1126" s="32"/>
      <c r="AE1126" s="32"/>
      <c r="AF1126" s="32"/>
      <c r="AG1126" s="32"/>
      <c r="AH1126" s="32"/>
      <c r="AI1126" s="32"/>
      <c r="AJ1126" s="32"/>
      <c r="AK1126" s="32"/>
      <c r="AL1126" s="32"/>
      <c r="AM1126" s="32"/>
      <c r="AN1126" s="32" t="str">
        <f t="shared" ref="AN1126:AN1133" si="1208">IF(COUNTBLANK(AD1126:AM1126)=10,"",MID($B1126,1,FIND(" ",$B1126)-1))</f>
        <v/>
      </c>
      <c r="AO1126" s="32" t="str">
        <f t="shared" si="1183"/>
        <v/>
      </c>
      <c r="AP1126" s="32" t="str">
        <f t="shared" si="1183"/>
        <v/>
      </c>
      <c r="AQ1126" s="32" t="str">
        <f t="shared" si="1183"/>
        <v/>
      </c>
      <c r="AR1126" s="32" t="str">
        <f t="shared" si="1183"/>
        <v/>
      </c>
      <c r="AS1126" s="32" t="str">
        <f t="shared" si="1183"/>
        <v/>
      </c>
      <c r="AT1126" s="32" t="str">
        <f t="shared" si="1180"/>
        <v/>
      </c>
      <c r="AU1126" s="32" t="str">
        <f t="shared" si="1180"/>
        <v/>
      </c>
      <c r="AV1126" s="32" t="str">
        <f t="shared" si="1180"/>
        <v/>
      </c>
      <c r="AW1126" s="32" t="str">
        <f t="shared" si="1180"/>
        <v/>
      </c>
      <c r="AX1126" s="32" t="str">
        <f t="shared" si="1180"/>
        <v/>
      </c>
      <c r="AZ1126" s="17" t="str">
        <f t="shared" si="1184"/>
        <v/>
      </c>
      <c r="BA1126" s="17" t="str">
        <f t="shared" si="1184"/>
        <v/>
      </c>
      <c r="BB1126" s="17" t="str">
        <f t="shared" si="1184"/>
        <v/>
      </c>
      <c r="BC1126" s="17" t="str">
        <f t="shared" si="1184"/>
        <v/>
      </c>
      <c r="BD1126" s="17" t="str">
        <f t="shared" si="1184"/>
        <v/>
      </c>
      <c r="BE1126" s="17" t="str">
        <f t="shared" si="1181"/>
        <v/>
      </c>
      <c r="BF1126" s="17" t="str">
        <f t="shared" si="1181"/>
        <v/>
      </c>
      <c r="BG1126" s="17" t="str">
        <f t="shared" si="1181"/>
        <v/>
      </c>
      <c r="BH1126" s="17" t="str">
        <f t="shared" si="1181"/>
        <v/>
      </c>
      <c r="BI1126" s="17" t="str">
        <f t="shared" si="1181"/>
        <v/>
      </c>
    </row>
    <row r="1127" spans="1:61" s="13" customFormat="1" ht="23.25" customHeight="1" x14ac:dyDescent="0.2">
      <c r="A1127" s="1">
        <f ca="1">IF(COUNTIF($D1127:$L1127," ")=10,"",IF(VLOOKUP(MAX($A$1:A1126),$A$1:C1126,3,FALSE)=0,"",MAX($A$1:A1126)+1))</f>
        <v>1097</v>
      </c>
      <c r="B1127" s="13" t="str">
        <f>$B1126</f>
        <v/>
      </c>
      <c r="C1127" s="2" t="str">
        <f>IF($B1127="","",$R$2)</f>
        <v/>
      </c>
      <c r="D1127" s="14" t="str">
        <f t="shared" ref="D1127:K1127" si="1209">IF($B1127&gt;"",IF(ISERROR(SEARCH($B1127,S$2))," ",MID(S$2,FIND("%курс ",S$2,FIND($B1127,S$2))+6,3)&amp;"
("&amp;MID(S$2,FIND("ауд.",S$2,FIND($B1127,S$2))+4,FIND("№",S$2,FIND("ауд.",S$2,FIND($B1127,S$2)))-(FIND("ауд.",S$2,FIND($B1127,S$2))+4))&amp;")"),"")</f>
        <v/>
      </c>
      <c r="E1127" s="14" t="str">
        <f t="shared" si="1209"/>
        <v/>
      </c>
      <c r="F1127" s="14" t="str">
        <f t="shared" si="1209"/>
        <v/>
      </c>
      <c r="G1127" s="14" t="str">
        <f t="shared" si="1209"/>
        <v/>
      </c>
      <c r="H1127" s="14" t="str">
        <f t="shared" si="1209"/>
        <v/>
      </c>
      <c r="I1127" s="14" t="str">
        <f t="shared" si="1209"/>
        <v/>
      </c>
      <c r="J1127" s="14" t="str">
        <f t="shared" si="1209"/>
        <v/>
      </c>
      <c r="K1127" s="14" t="str">
        <f t="shared" si="1209"/>
        <v/>
      </c>
      <c r="L1127" s="14"/>
      <c r="O1127" s="16"/>
      <c r="P1127" s="16"/>
      <c r="R1127" s="30"/>
      <c r="S1127" s="30"/>
      <c r="T1127" s="30"/>
      <c r="U1127" s="30"/>
      <c r="V1127" s="30"/>
      <c r="W1127" s="30"/>
      <c r="X1127" s="30"/>
      <c r="Y1127" s="30"/>
      <c r="Z1127" s="30"/>
      <c r="AA1127" s="30"/>
      <c r="AB1127" s="30"/>
      <c r="AD1127" s="31" t="str">
        <f t="shared" ref="AD1127:AJ1133" si="1210">IF(D1127=" ","",IF(D1127="","",CONCATENATE($C1127," ",D$1," ",MID(D1127,6,3))))</f>
        <v/>
      </c>
      <c r="AE1127" s="31" t="str">
        <f t="shared" si="1210"/>
        <v/>
      </c>
      <c r="AF1127" s="31" t="str">
        <f t="shared" si="1210"/>
        <v/>
      </c>
      <c r="AG1127" s="31" t="str">
        <f t="shared" si="1210"/>
        <v/>
      </c>
      <c r="AH1127" s="31" t="str">
        <f t="shared" si="1210"/>
        <v/>
      </c>
      <c r="AI1127" s="31" t="str">
        <f t="shared" si="1210"/>
        <v/>
      </c>
      <c r="AJ1127" s="31" t="str">
        <f t="shared" si="1210"/>
        <v/>
      </c>
      <c r="AK1127" s="31" t="e">
        <f>IF(#REF!=" ","",IF(#REF!="","",CONCATENATE($C1127," ",#REF!," ",MID(#REF!,6,3))))</f>
        <v>#REF!</v>
      </c>
      <c r="AL1127" s="31" t="str">
        <f t="shared" ref="AL1127:AM1133" si="1211">IF(K1127=" ","",IF(K1127="","",CONCATENATE($C1127," ",K$1," ",MID(K1127,6,3))))</f>
        <v/>
      </c>
      <c r="AM1127" s="31" t="str">
        <f t="shared" si="1211"/>
        <v/>
      </c>
      <c r="AN1127" s="32" t="e">
        <f t="shared" si="1208"/>
        <v>#VALUE!</v>
      </c>
      <c r="AO1127" s="32" t="str">
        <f t="shared" si="1183"/>
        <v/>
      </c>
      <c r="AP1127" s="32" t="str">
        <f t="shared" si="1183"/>
        <v/>
      </c>
      <c r="AQ1127" s="32" t="str">
        <f t="shared" si="1183"/>
        <v/>
      </c>
      <c r="AR1127" s="32" t="str">
        <f t="shared" si="1183"/>
        <v/>
      </c>
      <c r="AS1127" s="32" t="str">
        <f t="shared" si="1183"/>
        <v/>
      </c>
      <c r="AT1127" s="32" t="str">
        <f t="shared" si="1180"/>
        <v/>
      </c>
      <c r="AU1127" s="32" t="str">
        <f t="shared" si="1180"/>
        <v/>
      </c>
      <c r="AV1127" s="32" t="e">
        <f t="shared" si="1180"/>
        <v>#REF!</v>
      </c>
      <c r="AW1127" s="32" t="str">
        <f t="shared" si="1180"/>
        <v/>
      </c>
      <c r="AX1127" s="32" t="str">
        <f t="shared" si="1180"/>
        <v/>
      </c>
      <c r="AZ1127" s="17" t="str">
        <f t="shared" si="1184"/>
        <v/>
      </c>
      <c r="BA1127" s="17" t="str">
        <f t="shared" si="1184"/>
        <v/>
      </c>
      <c r="BB1127" s="17" t="str">
        <f t="shared" si="1184"/>
        <v/>
      </c>
      <c r="BC1127" s="17" t="str">
        <f t="shared" si="1184"/>
        <v/>
      </c>
      <c r="BD1127" s="17" t="str">
        <f t="shared" si="1184"/>
        <v/>
      </c>
      <c r="BE1127" s="17" t="str">
        <f t="shared" si="1181"/>
        <v/>
      </c>
      <c r="BF1127" s="17" t="str">
        <f t="shared" si="1181"/>
        <v/>
      </c>
      <c r="BG1127" s="17" t="e">
        <f t="shared" si="1181"/>
        <v>#REF!</v>
      </c>
      <c r="BH1127" s="17" t="str">
        <f t="shared" si="1181"/>
        <v/>
      </c>
      <c r="BI1127" s="17" t="str">
        <f t="shared" si="1181"/>
        <v/>
      </c>
    </row>
    <row r="1128" spans="1:61" s="13" customFormat="1" ht="23.25" customHeight="1" x14ac:dyDescent="0.2">
      <c r="A1128" s="1">
        <f ca="1">IF(COUNTIF($D1128:$L1128," ")=10,"",IF(VLOOKUP(MAX($A$1:A1127),$A$1:C1127,3,FALSE)=0,"",MAX($A$1:A1127)+1))</f>
        <v>1098</v>
      </c>
      <c r="B1128" s="13" t="str">
        <f>$B1126</f>
        <v/>
      </c>
      <c r="C1128" s="2" t="str">
        <f>IF($B1128="","",$R$3)</f>
        <v/>
      </c>
      <c r="D1128" s="14" t="str">
        <f t="shared" ref="D1128:K1128" si="1212">IF($B1128&gt;"",IF(ISERROR(SEARCH($B1128,S$3))," ",MID(S$3,FIND("%курс ",S$3,FIND($B1128,S$3))+6,3)&amp;"
("&amp;MID(S$3,FIND("ауд.",S$3,FIND($B1128,S$3))+4,FIND("№",S$3,FIND("ауд.",S$3,FIND($B1128,S$3)))-(FIND("ауд.",S$3,FIND($B1128,S$3))+4))&amp;")"),"")</f>
        <v/>
      </c>
      <c r="E1128" s="14" t="str">
        <f t="shared" si="1212"/>
        <v/>
      </c>
      <c r="F1128" s="14" t="str">
        <f t="shared" si="1212"/>
        <v/>
      </c>
      <c r="G1128" s="14" t="str">
        <f t="shared" si="1212"/>
        <v/>
      </c>
      <c r="H1128" s="14" t="str">
        <f t="shared" si="1212"/>
        <v/>
      </c>
      <c r="I1128" s="14" t="str">
        <f t="shared" si="1212"/>
        <v/>
      </c>
      <c r="J1128" s="14" t="str">
        <f t="shared" si="1212"/>
        <v/>
      </c>
      <c r="K1128" s="14" t="str">
        <f t="shared" si="1212"/>
        <v/>
      </c>
      <c r="L1128" s="14"/>
      <c r="O1128" s="16"/>
      <c r="P1128" s="16"/>
      <c r="R1128" s="30"/>
      <c r="S1128" s="30"/>
      <c r="T1128" s="30"/>
      <c r="U1128" s="30"/>
      <c r="V1128" s="30"/>
      <c r="W1128" s="30"/>
      <c r="X1128" s="30"/>
      <c r="Y1128" s="30"/>
      <c r="Z1128" s="30"/>
      <c r="AA1128" s="30"/>
      <c r="AB1128" s="30"/>
      <c r="AD1128" s="31" t="str">
        <f t="shared" si="1210"/>
        <v/>
      </c>
      <c r="AE1128" s="31" t="str">
        <f t="shared" si="1210"/>
        <v/>
      </c>
      <c r="AF1128" s="31" t="str">
        <f t="shared" si="1210"/>
        <v/>
      </c>
      <c r="AG1128" s="31" t="str">
        <f t="shared" si="1210"/>
        <v/>
      </c>
      <c r="AH1128" s="31" t="str">
        <f t="shared" si="1210"/>
        <v/>
      </c>
      <c r="AI1128" s="31" t="str">
        <f t="shared" si="1210"/>
        <v/>
      </c>
      <c r="AJ1128" s="31" t="str">
        <f t="shared" si="1210"/>
        <v/>
      </c>
      <c r="AK1128" s="31" t="e">
        <f>IF(#REF!=" ","",IF(#REF!="","",CONCATENATE($C1128," ",#REF!," ",MID(#REF!,6,3))))</f>
        <v>#REF!</v>
      </c>
      <c r="AL1128" s="31" t="str">
        <f t="shared" si="1211"/>
        <v/>
      </c>
      <c r="AM1128" s="31" t="str">
        <f t="shared" si="1211"/>
        <v/>
      </c>
      <c r="AN1128" s="32" t="e">
        <f t="shared" si="1208"/>
        <v>#VALUE!</v>
      </c>
      <c r="AO1128" s="32" t="str">
        <f t="shared" si="1183"/>
        <v/>
      </c>
      <c r="AP1128" s="32" t="str">
        <f t="shared" si="1183"/>
        <v/>
      </c>
      <c r="AQ1128" s="32" t="str">
        <f t="shared" si="1183"/>
        <v/>
      </c>
      <c r="AR1128" s="32" t="str">
        <f t="shared" si="1183"/>
        <v/>
      </c>
      <c r="AS1128" s="32" t="str">
        <f t="shared" si="1183"/>
        <v/>
      </c>
      <c r="AT1128" s="32" t="str">
        <f t="shared" si="1180"/>
        <v/>
      </c>
      <c r="AU1128" s="32" t="str">
        <f t="shared" si="1180"/>
        <v/>
      </c>
      <c r="AV1128" s="32" t="e">
        <f t="shared" si="1180"/>
        <v>#REF!</v>
      </c>
      <c r="AW1128" s="32" t="str">
        <f t="shared" si="1180"/>
        <v/>
      </c>
      <c r="AX1128" s="32" t="str">
        <f t="shared" si="1180"/>
        <v/>
      </c>
      <c r="AZ1128" s="17" t="str">
        <f t="shared" si="1184"/>
        <v/>
      </c>
      <c r="BA1128" s="17" t="str">
        <f t="shared" si="1184"/>
        <v/>
      </c>
      <c r="BB1128" s="17" t="str">
        <f t="shared" si="1184"/>
        <v/>
      </c>
      <c r="BC1128" s="17" t="str">
        <f t="shared" si="1184"/>
        <v/>
      </c>
      <c r="BD1128" s="17" t="str">
        <f t="shared" si="1184"/>
        <v/>
      </c>
      <c r="BE1128" s="17" t="str">
        <f t="shared" si="1181"/>
        <v/>
      </c>
      <c r="BF1128" s="17" t="str">
        <f t="shared" si="1181"/>
        <v/>
      </c>
      <c r="BG1128" s="17" t="e">
        <f t="shared" si="1181"/>
        <v>#REF!</v>
      </c>
      <c r="BH1128" s="17" t="str">
        <f t="shared" si="1181"/>
        <v/>
      </c>
      <c r="BI1128" s="17" t="str">
        <f t="shared" si="1181"/>
        <v/>
      </c>
    </row>
    <row r="1129" spans="1:61" s="13" customFormat="1" ht="23.25" customHeight="1" x14ac:dyDescent="0.2">
      <c r="A1129" s="1">
        <f ca="1">IF(COUNTIF($D1129:$L1129," ")=10,"",IF(VLOOKUP(MAX($A$1:A1128),$A$1:C1128,3,FALSE)=0,"",MAX($A$1:A1128)+1))</f>
        <v>1099</v>
      </c>
      <c r="B1129" s="13" t="str">
        <f>$B1126</f>
        <v/>
      </c>
      <c r="C1129" s="2" t="str">
        <f>IF($B1129="","",$R$4)</f>
        <v/>
      </c>
      <c r="D1129" s="14" t="str">
        <f t="shared" ref="D1129:K1129" si="1213">IF($B1129&gt;"",IF(ISERROR(SEARCH($B1129,S$4))," ",MID(S$4,FIND("%курс ",S$4,FIND($B1129,S$4))+6,3)&amp;"
("&amp;MID(S$4,FIND("ауд.",S$4,FIND($B1129,S$4))+4,FIND("№",S$4,FIND("ауд.",S$4,FIND($B1129,S$4)))-(FIND("ауд.",S$4,FIND($B1129,S$4))+4))&amp;")"),"")</f>
        <v/>
      </c>
      <c r="E1129" s="14" t="str">
        <f t="shared" si="1213"/>
        <v/>
      </c>
      <c r="F1129" s="14" t="str">
        <f t="shared" si="1213"/>
        <v/>
      </c>
      <c r="G1129" s="14" t="str">
        <f t="shared" si="1213"/>
        <v/>
      </c>
      <c r="H1129" s="14" t="str">
        <f t="shared" si="1213"/>
        <v/>
      </c>
      <c r="I1129" s="14" t="str">
        <f t="shared" si="1213"/>
        <v/>
      </c>
      <c r="J1129" s="14" t="str">
        <f t="shared" si="1213"/>
        <v/>
      </c>
      <c r="K1129" s="14" t="str">
        <f t="shared" si="1213"/>
        <v/>
      </c>
      <c r="L1129" s="14"/>
      <c r="O1129" s="16"/>
      <c r="P1129" s="16"/>
      <c r="R1129" s="30"/>
      <c r="S1129" s="30"/>
      <c r="T1129" s="30"/>
      <c r="U1129" s="30"/>
      <c r="V1129" s="30"/>
      <c r="W1129" s="30"/>
      <c r="X1129" s="30"/>
      <c r="Y1129" s="30"/>
      <c r="Z1129" s="30"/>
      <c r="AA1129" s="30"/>
      <c r="AB1129" s="30"/>
      <c r="AD1129" s="31" t="str">
        <f t="shared" si="1210"/>
        <v/>
      </c>
      <c r="AE1129" s="31" t="str">
        <f t="shared" si="1210"/>
        <v/>
      </c>
      <c r="AF1129" s="31" t="str">
        <f t="shared" si="1210"/>
        <v/>
      </c>
      <c r="AG1129" s="31" t="str">
        <f t="shared" si="1210"/>
        <v/>
      </c>
      <c r="AH1129" s="31" t="str">
        <f t="shared" si="1210"/>
        <v/>
      </c>
      <c r="AI1129" s="31" t="str">
        <f t="shared" si="1210"/>
        <v/>
      </c>
      <c r="AJ1129" s="31" t="str">
        <f t="shared" si="1210"/>
        <v/>
      </c>
      <c r="AK1129" s="31" t="e">
        <f>IF(#REF!=" ","",IF(#REF!="","",CONCATENATE($C1129," ",#REF!," ",MID(#REF!,6,3))))</f>
        <v>#REF!</v>
      </c>
      <c r="AL1129" s="31" t="str">
        <f t="shared" si="1211"/>
        <v/>
      </c>
      <c r="AM1129" s="31" t="str">
        <f t="shared" si="1211"/>
        <v/>
      </c>
      <c r="AN1129" s="32" t="e">
        <f t="shared" si="1208"/>
        <v>#VALUE!</v>
      </c>
      <c r="AO1129" s="32" t="str">
        <f t="shared" si="1183"/>
        <v/>
      </c>
      <c r="AP1129" s="32" t="str">
        <f t="shared" si="1183"/>
        <v/>
      </c>
      <c r="AQ1129" s="32" t="str">
        <f t="shared" si="1183"/>
        <v/>
      </c>
      <c r="AR1129" s="32" t="str">
        <f t="shared" si="1183"/>
        <v/>
      </c>
      <c r="AS1129" s="32" t="str">
        <f t="shared" si="1183"/>
        <v/>
      </c>
      <c r="AT1129" s="32" t="str">
        <f t="shared" si="1180"/>
        <v/>
      </c>
      <c r="AU1129" s="32" t="str">
        <f t="shared" si="1180"/>
        <v/>
      </c>
      <c r="AV1129" s="32" t="e">
        <f t="shared" si="1180"/>
        <v>#REF!</v>
      </c>
      <c r="AW1129" s="32" t="str">
        <f t="shared" si="1180"/>
        <v/>
      </c>
      <c r="AX1129" s="32" t="str">
        <f t="shared" si="1180"/>
        <v/>
      </c>
      <c r="AZ1129" s="17" t="str">
        <f t="shared" si="1184"/>
        <v/>
      </c>
      <c r="BA1129" s="17" t="str">
        <f t="shared" si="1184"/>
        <v/>
      </c>
      <c r="BB1129" s="17" t="str">
        <f t="shared" si="1184"/>
        <v/>
      </c>
      <c r="BC1129" s="17" t="str">
        <f t="shared" si="1184"/>
        <v/>
      </c>
      <c r="BD1129" s="17" t="str">
        <f t="shared" si="1184"/>
        <v/>
      </c>
      <c r="BE1129" s="17" t="str">
        <f t="shared" si="1181"/>
        <v/>
      </c>
      <c r="BF1129" s="17" t="str">
        <f t="shared" si="1181"/>
        <v/>
      </c>
      <c r="BG1129" s="17" t="e">
        <f t="shared" si="1181"/>
        <v>#REF!</v>
      </c>
      <c r="BH1129" s="17" t="str">
        <f t="shared" si="1181"/>
        <v/>
      </c>
      <c r="BI1129" s="17" t="str">
        <f t="shared" si="1181"/>
        <v/>
      </c>
    </row>
    <row r="1130" spans="1:61" s="13" customFormat="1" ht="23.25" customHeight="1" x14ac:dyDescent="0.2">
      <c r="A1130" s="1">
        <f ca="1">IF(COUNTIF($D1130:$L1130," ")=10,"",IF(VLOOKUP(MAX($A$1:A1129),$A$1:C1129,3,FALSE)=0,"",MAX($A$1:A1129)+1))</f>
        <v>1100</v>
      </c>
      <c r="B1130" s="13" t="str">
        <f>$B1126</f>
        <v/>
      </c>
      <c r="C1130" s="2" t="str">
        <f>IF($B1130="","",$R$5)</f>
        <v/>
      </c>
      <c r="D1130" s="23" t="str">
        <f t="shared" ref="D1130:K1130" si="1214">IF($B1130&gt;"",IF(ISERROR(SEARCH($B1130,S$5))," ",MID(S$5,FIND("%курс ",S$5,FIND($B1130,S$5))+6,3)&amp;"
("&amp;MID(S$5,FIND("ауд.",S$5,FIND($B1130,S$5))+4,FIND("№",S$5,FIND("ауд.",S$5,FIND($B1130,S$5)))-(FIND("ауд.",S$5,FIND($B1130,S$5))+4))&amp;")"),"")</f>
        <v/>
      </c>
      <c r="E1130" s="23" t="str">
        <f t="shared" si="1214"/>
        <v/>
      </c>
      <c r="F1130" s="23" t="str">
        <f t="shared" si="1214"/>
        <v/>
      </c>
      <c r="G1130" s="23" t="str">
        <f t="shared" si="1214"/>
        <v/>
      </c>
      <c r="H1130" s="23" t="str">
        <f t="shared" si="1214"/>
        <v/>
      </c>
      <c r="I1130" s="23" t="str">
        <f t="shared" si="1214"/>
        <v/>
      </c>
      <c r="J1130" s="23" t="str">
        <f t="shared" si="1214"/>
        <v/>
      </c>
      <c r="K1130" s="23" t="str">
        <f t="shared" si="1214"/>
        <v/>
      </c>
      <c r="L1130" s="23"/>
      <c r="O1130" s="16"/>
      <c r="P1130" s="16"/>
      <c r="R1130" s="30"/>
      <c r="S1130" s="30"/>
      <c r="T1130" s="30"/>
      <c r="U1130" s="30"/>
      <c r="V1130" s="30"/>
      <c r="W1130" s="30"/>
      <c r="X1130" s="30"/>
      <c r="Y1130" s="30"/>
      <c r="Z1130" s="30"/>
      <c r="AA1130" s="30"/>
      <c r="AB1130" s="30"/>
      <c r="AD1130" s="31" t="str">
        <f t="shared" si="1210"/>
        <v/>
      </c>
      <c r="AE1130" s="31" t="str">
        <f t="shared" si="1210"/>
        <v/>
      </c>
      <c r="AF1130" s="31" t="str">
        <f t="shared" si="1210"/>
        <v/>
      </c>
      <c r="AG1130" s="31" t="str">
        <f t="shared" si="1210"/>
        <v/>
      </c>
      <c r="AH1130" s="31" t="str">
        <f t="shared" si="1210"/>
        <v/>
      </c>
      <c r="AI1130" s="31" t="str">
        <f t="shared" si="1210"/>
        <v/>
      </c>
      <c r="AJ1130" s="31" t="str">
        <f t="shared" si="1210"/>
        <v/>
      </c>
      <c r="AK1130" s="31" t="e">
        <f>IF(#REF!=" ","",IF(#REF!="","",CONCATENATE($C1130," ",#REF!," ",MID(#REF!,6,3))))</f>
        <v>#REF!</v>
      </c>
      <c r="AL1130" s="31" t="str">
        <f t="shared" si="1211"/>
        <v/>
      </c>
      <c r="AM1130" s="31" t="str">
        <f t="shared" si="1211"/>
        <v/>
      </c>
      <c r="AN1130" s="32" t="e">
        <f t="shared" si="1208"/>
        <v>#VALUE!</v>
      </c>
      <c r="AO1130" s="32" t="str">
        <f t="shared" si="1183"/>
        <v/>
      </c>
      <c r="AP1130" s="32" t="str">
        <f t="shared" si="1183"/>
        <v/>
      </c>
      <c r="AQ1130" s="32" t="str">
        <f t="shared" si="1183"/>
        <v/>
      </c>
      <c r="AR1130" s="32" t="str">
        <f t="shared" si="1183"/>
        <v/>
      </c>
      <c r="AS1130" s="32" t="str">
        <f t="shared" si="1183"/>
        <v/>
      </c>
      <c r="AT1130" s="32" t="str">
        <f t="shared" si="1180"/>
        <v/>
      </c>
      <c r="AU1130" s="32" t="str">
        <f t="shared" si="1180"/>
        <v/>
      </c>
      <c r="AV1130" s="32" t="e">
        <f t="shared" si="1180"/>
        <v>#REF!</v>
      </c>
      <c r="AW1130" s="32" t="str">
        <f t="shared" si="1180"/>
        <v/>
      </c>
      <c r="AX1130" s="32" t="str">
        <f t="shared" si="1180"/>
        <v/>
      </c>
      <c r="AZ1130" s="17" t="str">
        <f t="shared" si="1184"/>
        <v/>
      </c>
      <c r="BA1130" s="17" t="str">
        <f t="shared" si="1184"/>
        <v/>
      </c>
      <c r="BB1130" s="17" t="str">
        <f t="shared" si="1184"/>
        <v/>
      </c>
      <c r="BC1130" s="17" t="str">
        <f t="shared" si="1184"/>
        <v/>
      </c>
      <c r="BD1130" s="17" t="str">
        <f t="shared" si="1184"/>
        <v/>
      </c>
      <c r="BE1130" s="17" t="str">
        <f t="shared" si="1181"/>
        <v/>
      </c>
      <c r="BF1130" s="17" t="str">
        <f t="shared" si="1181"/>
        <v/>
      </c>
      <c r="BG1130" s="17" t="e">
        <f t="shared" si="1181"/>
        <v>#REF!</v>
      </c>
      <c r="BH1130" s="17" t="str">
        <f t="shared" si="1181"/>
        <v/>
      </c>
      <c r="BI1130" s="17" t="str">
        <f t="shared" si="1181"/>
        <v/>
      </c>
    </row>
    <row r="1131" spans="1:61" s="13" customFormat="1" ht="23.25" customHeight="1" x14ac:dyDescent="0.2">
      <c r="A1131" s="1">
        <f ca="1">IF(COUNTIF($D1131:$L1131," ")=10,"",IF(VLOOKUP(MAX($A$1:A1130),$A$1:C1130,3,FALSE)=0,"",MAX($A$1:A1130)+1))</f>
        <v>1101</v>
      </c>
      <c r="B1131" s="13" t="str">
        <f>$B1126</f>
        <v/>
      </c>
      <c r="C1131" s="2" t="str">
        <f>IF($B1131="","",$R$6)</f>
        <v/>
      </c>
      <c r="D1131" s="23" t="str">
        <f t="shared" ref="D1131:K1131" si="1215">IF($B1131&gt;"",IF(ISERROR(SEARCH($B1131,S$6))," ",MID(S$6,FIND("%курс ",S$6,FIND($B1131,S$6))+6,3)&amp;"
("&amp;MID(S$6,FIND("ауд.",S$6,FIND($B1131,S$6))+4,FIND("№",S$6,FIND("ауд.",S$6,FIND($B1131,S$6)))-(FIND("ауд.",S$6,FIND($B1131,S$6))+4))&amp;")"),"")</f>
        <v/>
      </c>
      <c r="E1131" s="23" t="str">
        <f t="shared" si="1215"/>
        <v/>
      </c>
      <c r="F1131" s="23" t="str">
        <f t="shared" si="1215"/>
        <v/>
      </c>
      <c r="G1131" s="23" t="str">
        <f t="shared" si="1215"/>
        <v/>
      </c>
      <c r="H1131" s="23" t="str">
        <f t="shared" si="1215"/>
        <v/>
      </c>
      <c r="I1131" s="23" t="str">
        <f t="shared" si="1215"/>
        <v/>
      </c>
      <c r="J1131" s="23" t="str">
        <f t="shared" si="1215"/>
        <v/>
      </c>
      <c r="K1131" s="23" t="str">
        <f t="shared" si="1215"/>
        <v/>
      </c>
      <c r="L1131" s="23"/>
      <c r="O1131" s="16"/>
      <c r="P1131" s="16"/>
      <c r="R1131" s="30"/>
      <c r="S1131" s="30"/>
      <c r="T1131" s="30"/>
      <c r="U1131" s="30"/>
      <c r="V1131" s="30"/>
      <c r="W1131" s="30"/>
      <c r="X1131" s="30"/>
      <c r="Y1131" s="30"/>
      <c r="Z1131" s="30"/>
      <c r="AA1131" s="30"/>
      <c r="AB1131" s="30"/>
      <c r="AD1131" s="31" t="str">
        <f t="shared" si="1210"/>
        <v/>
      </c>
      <c r="AE1131" s="31" t="str">
        <f t="shared" si="1210"/>
        <v/>
      </c>
      <c r="AF1131" s="31" t="str">
        <f t="shared" si="1210"/>
        <v/>
      </c>
      <c r="AG1131" s="31" t="str">
        <f t="shared" si="1210"/>
        <v/>
      </c>
      <c r="AH1131" s="31" t="str">
        <f t="shared" si="1210"/>
        <v/>
      </c>
      <c r="AI1131" s="31" t="str">
        <f t="shared" si="1210"/>
        <v/>
      </c>
      <c r="AJ1131" s="31" t="str">
        <f t="shared" si="1210"/>
        <v/>
      </c>
      <c r="AK1131" s="31" t="e">
        <f>IF(#REF!=" ","",IF(#REF!="","",CONCATENATE($C1131," ",#REF!," ",MID(#REF!,6,3))))</f>
        <v>#REF!</v>
      </c>
      <c r="AL1131" s="31" t="str">
        <f t="shared" si="1211"/>
        <v/>
      </c>
      <c r="AM1131" s="31" t="str">
        <f t="shared" si="1211"/>
        <v/>
      </c>
      <c r="AN1131" s="32" t="e">
        <f t="shared" si="1208"/>
        <v>#VALUE!</v>
      </c>
      <c r="AO1131" s="32" t="str">
        <f t="shared" si="1183"/>
        <v/>
      </c>
      <c r="AP1131" s="32" t="str">
        <f t="shared" si="1183"/>
        <v/>
      </c>
      <c r="AQ1131" s="32" t="str">
        <f t="shared" si="1183"/>
        <v/>
      </c>
      <c r="AR1131" s="32" t="str">
        <f t="shared" si="1183"/>
        <v/>
      </c>
      <c r="AS1131" s="32" t="str">
        <f t="shared" si="1183"/>
        <v/>
      </c>
      <c r="AT1131" s="32" t="str">
        <f t="shared" si="1180"/>
        <v/>
      </c>
      <c r="AU1131" s="32" t="str">
        <f t="shared" si="1180"/>
        <v/>
      </c>
      <c r="AV1131" s="32" t="e">
        <f t="shared" si="1180"/>
        <v>#REF!</v>
      </c>
      <c r="AW1131" s="32" t="str">
        <f t="shared" si="1180"/>
        <v/>
      </c>
      <c r="AX1131" s="32" t="str">
        <f t="shared" si="1180"/>
        <v/>
      </c>
      <c r="AZ1131" s="17" t="str">
        <f t="shared" si="1184"/>
        <v/>
      </c>
      <c r="BA1131" s="17" t="str">
        <f t="shared" si="1184"/>
        <v/>
      </c>
      <c r="BB1131" s="17" t="str">
        <f t="shared" si="1184"/>
        <v/>
      </c>
      <c r="BC1131" s="17" t="str">
        <f t="shared" si="1184"/>
        <v/>
      </c>
      <c r="BD1131" s="17" t="str">
        <f t="shared" si="1184"/>
        <v/>
      </c>
      <c r="BE1131" s="17" t="str">
        <f t="shared" si="1181"/>
        <v/>
      </c>
      <c r="BF1131" s="17" t="str">
        <f t="shared" si="1181"/>
        <v/>
      </c>
      <c r="BG1131" s="17" t="e">
        <f t="shared" si="1181"/>
        <v>#REF!</v>
      </c>
      <c r="BH1131" s="17" t="str">
        <f t="shared" si="1181"/>
        <v/>
      </c>
      <c r="BI1131" s="17" t="str">
        <f t="shared" si="1181"/>
        <v/>
      </c>
    </row>
    <row r="1132" spans="1:61" s="13" customFormat="1" ht="23.25" customHeight="1" x14ac:dyDescent="0.2">
      <c r="A1132" s="1">
        <f ca="1">IF(COUNTIF($D1132:$L1132," ")=10,"",IF(VLOOKUP(MAX($A$1:A1131),$A$1:C1131,3,FALSE)=0,"",MAX($A$1:A1131)+1))</f>
        <v>1102</v>
      </c>
      <c r="B1132" s="13" t="str">
        <f>$B1126</f>
        <v/>
      </c>
      <c r="C1132" s="2" t="str">
        <f>IF($B1132="","",$R$7)</f>
        <v/>
      </c>
      <c r="D1132" s="23" t="str">
        <f t="shared" ref="D1132:K1132" si="1216">IF($B1132&gt;"",IF(ISERROR(SEARCH($B1132,S$7))," ",MID(S$7,FIND("%курс ",S$7,FIND($B1132,S$7))+6,3)&amp;"
("&amp;MID(S$7,FIND("ауд.",S$7,FIND($B1132,S$7))+4,FIND("№",S$7,FIND("ауд.",S$7,FIND($B1132,S$7)))-(FIND("ауд.",S$7,FIND($B1132,S$7))+4))&amp;")"),"")</f>
        <v/>
      </c>
      <c r="E1132" s="23" t="str">
        <f t="shared" si="1216"/>
        <v/>
      </c>
      <c r="F1132" s="23" t="str">
        <f t="shared" si="1216"/>
        <v/>
      </c>
      <c r="G1132" s="23" t="str">
        <f t="shared" si="1216"/>
        <v/>
      </c>
      <c r="H1132" s="23" t="str">
        <f t="shared" si="1216"/>
        <v/>
      </c>
      <c r="I1132" s="23" t="str">
        <f t="shared" si="1216"/>
        <v/>
      </c>
      <c r="J1132" s="23" t="str">
        <f t="shared" si="1216"/>
        <v/>
      </c>
      <c r="K1132" s="23" t="str">
        <f t="shared" si="1216"/>
        <v/>
      </c>
      <c r="L1132" s="23"/>
      <c r="O1132" s="16"/>
      <c r="P1132" s="16"/>
      <c r="R1132" s="30"/>
      <c r="S1132" s="30"/>
      <c r="T1132" s="30"/>
      <c r="U1132" s="30"/>
      <c r="V1132" s="30"/>
      <c r="W1132" s="30"/>
      <c r="X1132" s="30"/>
      <c r="Y1132" s="30"/>
      <c r="Z1132" s="30"/>
      <c r="AA1132" s="30"/>
      <c r="AB1132" s="30"/>
      <c r="AD1132" s="31" t="str">
        <f t="shared" si="1210"/>
        <v/>
      </c>
      <c r="AE1132" s="31" t="str">
        <f t="shared" si="1210"/>
        <v/>
      </c>
      <c r="AF1132" s="31" t="str">
        <f t="shared" si="1210"/>
        <v/>
      </c>
      <c r="AG1132" s="31" t="str">
        <f t="shared" si="1210"/>
        <v/>
      </c>
      <c r="AH1132" s="31" t="str">
        <f t="shared" si="1210"/>
        <v/>
      </c>
      <c r="AI1132" s="31" t="str">
        <f t="shared" si="1210"/>
        <v/>
      </c>
      <c r="AJ1132" s="31" t="str">
        <f t="shared" si="1210"/>
        <v/>
      </c>
      <c r="AK1132" s="31" t="e">
        <f>IF(#REF!=" ","",IF(#REF!="","",CONCATENATE($C1132," ",#REF!," ",MID(#REF!,6,3))))</f>
        <v>#REF!</v>
      </c>
      <c r="AL1132" s="31" t="str">
        <f t="shared" si="1211"/>
        <v/>
      </c>
      <c r="AM1132" s="31" t="str">
        <f t="shared" si="1211"/>
        <v/>
      </c>
      <c r="AN1132" s="32" t="e">
        <f t="shared" si="1208"/>
        <v>#VALUE!</v>
      </c>
      <c r="AO1132" s="32" t="str">
        <f t="shared" si="1183"/>
        <v/>
      </c>
      <c r="AP1132" s="32" t="str">
        <f t="shared" si="1183"/>
        <v/>
      </c>
      <c r="AQ1132" s="32" t="str">
        <f t="shared" si="1183"/>
        <v/>
      </c>
      <c r="AR1132" s="32" t="str">
        <f t="shared" si="1183"/>
        <v/>
      </c>
      <c r="AS1132" s="32" t="str">
        <f t="shared" si="1183"/>
        <v/>
      </c>
      <c r="AT1132" s="32" t="str">
        <f t="shared" si="1180"/>
        <v/>
      </c>
      <c r="AU1132" s="32" t="str">
        <f t="shared" si="1180"/>
        <v/>
      </c>
      <c r="AV1132" s="32" t="e">
        <f t="shared" si="1180"/>
        <v>#REF!</v>
      </c>
      <c r="AW1132" s="32" t="str">
        <f t="shared" si="1180"/>
        <v/>
      </c>
      <c r="AX1132" s="32" t="str">
        <f t="shared" si="1180"/>
        <v/>
      </c>
      <c r="AZ1132" s="17" t="str">
        <f t="shared" si="1184"/>
        <v/>
      </c>
      <c r="BA1132" s="17" t="str">
        <f t="shared" si="1184"/>
        <v/>
      </c>
      <c r="BB1132" s="17" t="str">
        <f t="shared" si="1184"/>
        <v/>
      </c>
      <c r="BC1132" s="17" t="str">
        <f t="shared" si="1184"/>
        <v/>
      </c>
      <c r="BD1132" s="17" t="str">
        <f t="shared" si="1184"/>
        <v/>
      </c>
      <c r="BE1132" s="17" t="str">
        <f t="shared" si="1181"/>
        <v/>
      </c>
      <c r="BF1132" s="17" t="str">
        <f t="shared" si="1181"/>
        <v/>
      </c>
      <c r="BG1132" s="17" t="e">
        <f t="shared" si="1181"/>
        <v>#REF!</v>
      </c>
      <c r="BH1132" s="17" t="str">
        <f t="shared" si="1181"/>
        <v/>
      </c>
      <c r="BI1132" s="17" t="str">
        <f t="shared" si="1181"/>
        <v/>
      </c>
    </row>
    <row r="1133" spans="1:61" s="13" customFormat="1" ht="23.25" customHeight="1" x14ac:dyDescent="0.2">
      <c r="A1133" s="1">
        <f ca="1">IF(COUNTIF($D1133:$L1133," ")=10,"",IF(VLOOKUP(MAX($A$1:A1132),$A$1:C1132,3,FALSE)=0,"",MAX($A$1:A1132)+1))</f>
        <v>1103</v>
      </c>
      <c r="B1133" s="13" t="str">
        <f>$B1126</f>
        <v/>
      </c>
      <c r="C1133" s="2" t="str">
        <f>IF($B1133="","",$R$8)</f>
        <v/>
      </c>
      <c r="D1133" s="23" t="str">
        <f t="shared" ref="D1133:K1133" si="1217">IF($B1133&gt;"",IF(ISERROR(SEARCH($B1133,S$8))," ",MID(S$8,FIND("%курс ",S$8,FIND($B1133,S$8))+6,3)&amp;"
("&amp;MID(S$8,FIND("ауд.",S$8,FIND($B1133,S$8))+4,FIND("№",S$8,FIND("ауд.",S$8,FIND($B1133,S$8)))-(FIND("ауд.",S$8,FIND($B1133,S$8))+4))&amp;")"),"")</f>
        <v/>
      </c>
      <c r="E1133" s="23" t="str">
        <f t="shared" si="1217"/>
        <v/>
      </c>
      <c r="F1133" s="23" t="str">
        <f t="shared" si="1217"/>
        <v/>
      </c>
      <c r="G1133" s="23" t="str">
        <f t="shared" si="1217"/>
        <v/>
      </c>
      <c r="H1133" s="23" t="str">
        <f t="shared" si="1217"/>
        <v/>
      </c>
      <c r="I1133" s="23" t="str">
        <f t="shared" si="1217"/>
        <v/>
      </c>
      <c r="J1133" s="23" t="str">
        <f t="shared" si="1217"/>
        <v/>
      </c>
      <c r="K1133" s="23" t="str">
        <f t="shared" si="1217"/>
        <v/>
      </c>
      <c r="L1133" s="23"/>
      <c r="O1133" s="16"/>
      <c r="P1133" s="16"/>
      <c r="R1133" s="30"/>
      <c r="S1133" s="30"/>
      <c r="T1133" s="30"/>
      <c r="U1133" s="30"/>
      <c r="V1133" s="30"/>
      <c r="W1133" s="30"/>
      <c r="X1133" s="30"/>
      <c r="Y1133" s="30"/>
      <c r="Z1133" s="30"/>
      <c r="AA1133" s="30"/>
      <c r="AB1133" s="30"/>
      <c r="AD1133" s="31" t="str">
        <f t="shared" si="1210"/>
        <v/>
      </c>
      <c r="AE1133" s="31" t="str">
        <f t="shared" si="1210"/>
        <v/>
      </c>
      <c r="AF1133" s="31" t="str">
        <f t="shared" si="1210"/>
        <v/>
      </c>
      <c r="AG1133" s="31" t="str">
        <f t="shared" si="1210"/>
        <v/>
      </c>
      <c r="AH1133" s="31" t="str">
        <f t="shared" si="1210"/>
        <v/>
      </c>
      <c r="AI1133" s="31" t="str">
        <f t="shared" si="1210"/>
        <v/>
      </c>
      <c r="AJ1133" s="31" t="str">
        <f t="shared" si="1210"/>
        <v/>
      </c>
      <c r="AK1133" s="31" t="e">
        <f>IF(#REF!=" ","",IF(#REF!="","",CONCATENATE($C1133," ",#REF!," ",MID(#REF!,6,3))))</f>
        <v>#REF!</v>
      </c>
      <c r="AL1133" s="31" t="str">
        <f t="shared" si="1211"/>
        <v/>
      </c>
      <c r="AM1133" s="31" t="str">
        <f t="shared" si="1211"/>
        <v/>
      </c>
      <c r="AN1133" s="32" t="e">
        <f t="shared" si="1208"/>
        <v>#VALUE!</v>
      </c>
      <c r="AO1133" s="32" t="str">
        <f t="shared" si="1183"/>
        <v/>
      </c>
      <c r="AP1133" s="32" t="str">
        <f t="shared" si="1183"/>
        <v/>
      </c>
      <c r="AQ1133" s="32" t="str">
        <f t="shared" si="1183"/>
        <v/>
      </c>
      <c r="AR1133" s="32" t="str">
        <f t="shared" si="1183"/>
        <v/>
      </c>
      <c r="AS1133" s="32" t="str">
        <f t="shared" si="1183"/>
        <v/>
      </c>
      <c r="AT1133" s="32" t="str">
        <f t="shared" si="1180"/>
        <v/>
      </c>
      <c r="AU1133" s="32" t="str">
        <f t="shared" si="1180"/>
        <v/>
      </c>
      <c r="AV1133" s="32" t="e">
        <f t="shared" si="1180"/>
        <v>#REF!</v>
      </c>
      <c r="AW1133" s="32" t="str">
        <f t="shared" si="1180"/>
        <v/>
      </c>
      <c r="AX1133" s="32" t="str">
        <f t="shared" si="1180"/>
        <v/>
      </c>
      <c r="AZ1133" s="17" t="str">
        <f t="shared" si="1184"/>
        <v/>
      </c>
      <c r="BA1133" s="17" t="str">
        <f t="shared" si="1184"/>
        <v/>
      </c>
      <c r="BB1133" s="17" t="str">
        <f t="shared" si="1184"/>
        <v/>
      </c>
      <c r="BC1133" s="17" t="str">
        <f t="shared" si="1184"/>
        <v/>
      </c>
      <c r="BD1133" s="17" t="str">
        <f t="shared" si="1184"/>
        <v/>
      </c>
      <c r="BE1133" s="17" t="str">
        <f t="shared" si="1181"/>
        <v/>
      </c>
      <c r="BF1133" s="17" t="str">
        <f t="shared" si="1181"/>
        <v/>
      </c>
      <c r="BG1133" s="17" t="e">
        <f t="shared" si="1181"/>
        <v>#REF!</v>
      </c>
      <c r="BH1133" s="17" t="str">
        <f t="shared" si="1181"/>
        <v/>
      </c>
      <c r="BI1133" s="17" t="str">
        <f t="shared" si="1181"/>
        <v/>
      </c>
    </row>
    <row r="1134" spans="1:61" s="13" customFormat="1" ht="23.25" customHeight="1" x14ac:dyDescent="0.2">
      <c r="C1134" s="2" t="str">
        <f>IF($B1134="","",$R$2)</f>
        <v/>
      </c>
      <c r="D1134" s="14" t="str">
        <f t="shared" ref="D1134:K1134" si="1218">IF($B1134&gt;"",IF(ISERROR(SEARCH($B1134,S$2))," ",MID(S$2,FIND("%курс ",S$2,FIND($B1134,S$2))+6,3)&amp;"
("&amp;MID(S$2,FIND("ауд.",S$2,FIND($B1134,S$2))+4,FIND("№",S$2,FIND("ауд.",S$2,FIND($B1134,S$2)))-(FIND("ауд.",S$2,FIND($B1134,S$2))+4))&amp;")"),"")</f>
        <v/>
      </c>
      <c r="E1134" s="14" t="str">
        <f t="shared" si="1218"/>
        <v/>
      </c>
      <c r="F1134" s="14" t="str">
        <f t="shared" si="1218"/>
        <v/>
      </c>
      <c r="G1134" s="14" t="str">
        <f t="shared" si="1218"/>
        <v/>
      </c>
      <c r="H1134" s="14" t="str">
        <f t="shared" si="1218"/>
        <v/>
      </c>
      <c r="I1134" s="14" t="str">
        <f t="shared" si="1218"/>
        <v/>
      </c>
      <c r="J1134" s="14" t="str">
        <f t="shared" si="1218"/>
        <v/>
      </c>
      <c r="K1134" s="14" t="str">
        <f t="shared" si="1218"/>
        <v/>
      </c>
      <c r="L1134" s="14"/>
      <c r="O1134" s="16"/>
      <c r="P1134" s="16"/>
      <c r="R1134" s="30"/>
      <c r="S1134" s="30"/>
      <c r="T1134" s="30"/>
      <c r="U1134" s="30"/>
      <c r="V1134" s="30"/>
      <c r="W1134" s="30"/>
      <c r="X1134" s="30"/>
      <c r="Y1134" s="30"/>
      <c r="Z1134" s="30"/>
      <c r="AA1134" s="30"/>
      <c r="AB1134" s="30"/>
      <c r="AD1134" s="37"/>
      <c r="AE1134" s="37"/>
      <c r="AF1134" s="37"/>
      <c r="AG1134" s="37"/>
      <c r="AH1134" s="37"/>
      <c r="AI1134" s="37"/>
      <c r="AJ1134" s="37"/>
      <c r="AK1134" s="37"/>
      <c r="AL1134" s="37"/>
      <c r="AM1134" s="37"/>
      <c r="AN1134" s="37"/>
      <c r="AO1134" s="32" t="str">
        <f t="shared" si="1183"/>
        <v/>
      </c>
      <c r="AP1134" s="32" t="str">
        <f t="shared" si="1183"/>
        <v/>
      </c>
      <c r="AQ1134" s="32" t="str">
        <f t="shared" si="1183"/>
        <v/>
      </c>
      <c r="AR1134" s="32" t="str">
        <f t="shared" si="1183"/>
        <v/>
      </c>
      <c r="AS1134" s="32" t="str">
        <f t="shared" si="1183"/>
        <v/>
      </c>
      <c r="AT1134" s="32" t="str">
        <f t="shared" si="1180"/>
        <v/>
      </c>
      <c r="AU1134" s="32" t="str">
        <f t="shared" si="1180"/>
        <v/>
      </c>
      <c r="AV1134" s="32" t="str">
        <f t="shared" si="1180"/>
        <v/>
      </c>
      <c r="AW1134" s="32" t="str">
        <f t="shared" si="1180"/>
        <v/>
      </c>
      <c r="AX1134" s="32" t="str">
        <f t="shared" si="1180"/>
        <v/>
      </c>
      <c r="AZ1134" s="17" t="str">
        <f t="shared" si="1184"/>
        <v/>
      </c>
      <c r="BA1134" s="17" t="str">
        <f t="shared" si="1184"/>
        <v/>
      </c>
      <c r="BB1134" s="17" t="str">
        <f t="shared" si="1184"/>
        <v/>
      </c>
      <c r="BC1134" s="17" t="str">
        <f t="shared" si="1184"/>
        <v/>
      </c>
      <c r="BD1134" s="17" t="str">
        <f t="shared" si="1184"/>
        <v/>
      </c>
      <c r="BE1134" s="17" t="str">
        <f t="shared" si="1181"/>
        <v/>
      </c>
      <c r="BF1134" s="17" t="str">
        <f t="shared" si="1181"/>
        <v/>
      </c>
      <c r="BG1134" s="17" t="str">
        <f t="shared" si="1181"/>
        <v/>
      </c>
      <c r="BH1134" s="17" t="str">
        <f t="shared" si="1181"/>
        <v/>
      </c>
      <c r="BI1134" s="17" t="str">
        <f t="shared" si="1181"/>
        <v/>
      </c>
    </row>
    <row r="1135" spans="1:61" s="13" customFormat="1" ht="23.25" customHeight="1" x14ac:dyDescent="0.2">
      <c r="A1135" s="1">
        <f ca="1">IF(COUNTIF($D1136:$L1142," ")=70,"",MAX($A$1:A1134)+1)</f>
        <v>1104</v>
      </c>
      <c r="B1135" s="2" t="str">
        <f>IF($C1135="","",$C1135)</f>
        <v/>
      </c>
      <c r="C1135" s="3" t="str">
        <f>IF(ISERROR(VLOOKUP((ROW()-1)/9+1,'[1]Преподавательский состав'!$A$2:$B$181,2,FALSE)),"",VLOOKUP((ROW()-1)/9+1,'[1]Преподавательский состав'!$A$2:$B$181,2,FALSE))</f>
        <v/>
      </c>
      <c r="D1135" s="3" t="str">
        <f>IF($C1135="","",T(" 9.00"))</f>
        <v/>
      </c>
      <c r="E1135" s="3" t="str">
        <f>IF($C1135="","",T("10.40"))</f>
        <v/>
      </c>
      <c r="F1135" s="3" t="str">
        <f>IF($C1135="","",T("12.20"))</f>
        <v/>
      </c>
      <c r="G1135" s="3" t="str">
        <f>IF($C1135="","",T("14.00"))</f>
        <v/>
      </c>
      <c r="H1135" s="3" t="str">
        <f>IF($C1135="","",T("14.30"))</f>
        <v/>
      </c>
      <c r="I1135" s="3" t="str">
        <f>IF($C1135="","",T("16.10"))</f>
        <v/>
      </c>
      <c r="J1135" s="3" t="str">
        <f>IF($C1135="","",T("17.50"))</f>
        <v/>
      </c>
      <c r="K1135" s="3" t="str">
        <f>IF($C1135="","",T("17.50"))</f>
        <v/>
      </c>
      <c r="L1135" s="3"/>
      <c r="O1135" s="16"/>
      <c r="P1135" s="16"/>
      <c r="R1135" s="30"/>
      <c r="S1135" s="30"/>
      <c r="T1135" s="30"/>
      <c r="U1135" s="30"/>
      <c r="V1135" s="30"/>
      <c r="W1135" s="30"/>
      <c r="X1135" s="30"/>
      <c r="Y1135" s="30"/>
      <c r="Z1135" s="30"/>
      <c r="AA1135" s="30"/>
      <c r="AB1135" s="30"/>
      <c r="AD1135" s="32"/>
      <c r="AE1135" s="32"/>
      <c r="AF1135" s="32"/>
      <c r="AG1135" s="32"/>
      <c r="AH1135" s="32"/>
      <c r="AI1135" s="32"/>
      <c r="AJ1135" s="32"/>
      <c r="AK1135" s="32"/>
      <c r="AL1135" s="32"/>
      <c r="AM1135" s="32"/>
      <c r="AN1135" s="32" t="str">
        <f t="shared" ref="AN1135:AN1142" si="1219">IF(COUNTBLANK(AD1135:AM1135)=10,"",MID($B1135,1,FIND(" ",$B1135)-1))</f>
        <v/>
      </c>
      <c r="AO1135" s="32" t="str">
        <f t="shared" si="1183"/>
        <v/>
      </c>
      <c r="AP1135" s="32" t="str">
        <f t="shared" si="1183"/>
        <v/>
      </c>
      <c r="AQ1135" s="32" t="str">
        <f t="shared" si="1183"/>
        <v/>
      </c>
      <c r="AR1135" s="32" t="str">
        <f t="shared" si="1183"/>
        <v/>
      </c>
      <c r="AS1135" s="32" t="str">
        <f t="shared" si="1183"/>
        <v/>
      </c>
      <c r="AT1135" s="32" t="str">
        <f t="shared" si="1180"/>
        <v/>
      </c>
      <c r="AU1135" s="32" t="str">
        <f t="shared" si="1180"/>
        <v/>
      </c>
      <c r="AV1135" s="32" t="str">
        <f t="shared" si="1180"/>
        <v/>
      </c>
      <c r="AW1135" s="32" t="str">
        <f t="shared" si="1180"/>
        <v/>
      </c>
      <c r="AX1135" s="32" t="str">
        <f t="shared" si="1180"/>
        <v/>
      </c>
      <c r="AZ1135" s="17" t="str">
        <f t="shared" si="1184"/>
        <v/>
      </c>
      <c r="BA1135" s="17" t="str">
        <f t="shared" si="1184"/>
        <v/>
      </c>
      <c r="BB1135" s="17" t="str">
        <f t="shared" si="1184"/>
        <v/>
      </c>
      <c r="BC1135" s="17" t="str">
        <f t="shared" si="1184"/>
        <v/>
      </c>
      <c r="BD1135" s="17" t="str">
        <f t="shared" si="1184"/>
        <v/>
      </c>
      <c r="BE1135" s="17" t="str">
        <f t="shared" si="1181"/>
        <v/>
      </c>
      <c r="BF1135" s="17" t="str">
        <f t="shared" si="1181"/>
        <v/>
      </c>
      <c r="BG1135" s="17" t="str">
        <f t="shared" si="1181"/>
        <v/>
      </c>
      <c r="BH1135" s="17" t="str">
        <f t="shared" si="1181"/>
        <v/>
      </c>
      <c r="BI1135" s="17" t="str">
        <f t="shared" si="1181"/>
        <v/>
      </c>
    </row>
    <row r="1136" spans="1:61" s="13" customFormat="1" ht="23.25" customHeight="1" x14ac:dyDescent="0.2">
      <c r="A1136" s="1">
        <f ca="1">IF(COUNTIF($D1136:$L1136," ")=10,"",IF(VLOOKUP(MAX($A$1:A1135),$A$1:C1135,3,FALSE)=0,"",MAX($A$1:A1135)+1))</f>
        <v>1105</v>
      </c>
      <c r="B1136" s="13" t="str">
        <f>$B1135</f>
        <v/>
      </c>
      <c r="C1136" s="2" t="str">
        <f>IF($B1136="","",$R$2)</f>
        <v/>
      </c>
      <c r="D1136" s="14" t="str">
        <f t="shared" ref="D1136:K1136" si="1220">IF($B1136&gt;"",IF(ISERROR(SEARCH($B1136,S$2))," ",MID(S$2,FIND("%курс ",S$2,FIND($B1136,S$2))+6,3)&amp;"
("&amp;MID(S$2,FIND("ауд.",S$2,FIND($B1136,S$2))+4,FIND("№",S$2,FIND("ауд.",S$2,FIND($B1136,S$2)))-(FIND("ауд.",S$2,FIND($B1136,S$2))+4))&amp;")"),"")</f>
        <v/>
      </c>
      <c r="E1136" s="14" t="str">
        <f t="shared" si="1220"/>
        <v/>
      </c>
      <c r="F1136" s="14" t="str">
        <f t="shared" si="1220"/>
        <v/>
      </c>
      <c r="G1136" s="14" t="str">
        <f t="shared" si="1220"/>
        <v/>
      </c>
      <c r="H1136" s="14" t="str">
        <f t="shared" si="1220"/>
        <v/>
      </c>
      <c r="I1136" s="14" t="str">
        <f t="shared" si="1220"/>
        <v/>
      </c>
      <c r="J1136" s="14" t="str">
        <f t="shared" si="1220"/>
        <v/>
      </c>
      <c r="K1136" s="14" t="str">
        <f t="shared" si="1220"/>
        <v/>
      </c>
      <c r="L1136" s="14"/>
      <c r="O1136" s="16"/>
      <c r="P1136" s="16"/>
      <c r="R1136" s="30"/>
      <c r="S1136" s="30"/>
      <c r="T1136" s="30"/>
      <c r="U1136" s="30"/>
      <c r="V1136" s="30"/>
      <c r="W1136" s="30"/>
      <c r="X1136" s="30"/>
      <c r="Y1136" s="30"/>
      <c r="Z1136" s="30"/>
      <c r="AA1136" s="30"/>
      <c r="AB1136" s="30"/>
      <c r="AD1136" s="31" t="str">
        <f t="shared" ref="AD1136:AJ1142" si="1221">IF(D1136=" ","",IF(D1136="","",CONCATENATE($C1136," ",D$1," ",MID(D1136,6,3))))</f>
        <v/>
      </c>
      <c r="AE1136" s="31" t="str">
        <f t="shared" si="1221"/>
        <v/>
      </c>
      <c r="AF1136" s="31" t="str">
        <f t="shared" si="1221"/>
        <v/>
      </c>
      <c r="AG1136" s="31" t="str">
        <f t="shared" si="1221"/>
        <v/>
      </c>
      <c r="AH1136" s="31" t="str">
        <f t="shared" si="1221"/>
        <v/>
      </c>
      <c r="AI1136" s="31" t="str">
        <f t="shared" si="1221"/>
        <v/>
      </c>
      <c r="AJ1136" s="31" t="str">
        <f t="shared" si="1221"/>
        <v/>
      </c>
      <c r="AK1136" s="31" t="e">
        <f>IF(#REF!=" ","",IF(#REF!="","",CONCATENATE($C1136," ",#REF!," ",MID(#REF!,6,3))))</f>
        <v>#REF!</v>
      </c>
      <c r="AL1136" s="31" t="str">
        <f t="shared" ref="AL1136:AM1142" si="1222">IF(K1136=" ","",IF(K1136="","",CONCATENATE($C1136," ",K$1," ",MID(K1136,6,3))))</f>
        <v/>
      </c>
      <c r="AM1136" s="31" t="str">
        <f t="shared" si="1222"/>
        <v/>
      </c>
      <c r="AN1136" s="32" t="e">
        <f t="shared" si="1219"/>
        <v>#VALUE!</v>
      </c>
      <c r="AO1136" s="32" t="str">
        <f t="shared" si="1183"/>
        <v/>
      </c>
      <c r="AP1136" s="32" t="str">
        <f t="shared" si="1183"/>
        <v/>
      </c>
      <c r="AQ1136" s="32" t="str">
        <f t="shared" si="1183"/>
        <v/>
      </c>
      <c r="AR1136" s="32" t="str">
        <f t="shared" si="1183"/>
        <v/>
      </c>
      <c r="AS1136" s="32" t="str">
        <f t="shared" si="1183"/>
        <v/>
      </c>
      <c r="AT1136" s="32" t="str">
        <f t="shared" si="1180"/>
        <v/>
      </c>
      <c r="AU1136" s="32" t="str">
        <f t="shared" si="1180"/>
        <v/>
      </c>
      <c r="AV1136" s="32" t="e">
        <f t="shared" si="1180"/>
        <v>#REF!</v>
      </c>
      <c r="AW1136" s="32" t="str">
        <f t="shared" si="1180"/>
        <v/>
      </c>
      <c r="AX1136" s="32" t="str">
        <f t="shared" si="1180"/>
        <v/>
      </c>
      <c r="AZ1136" s="17" t="str">
        <f t="shared" si="1184"/>
        <v/>
      </c>
      <c r="BA1136" s="17" t="str">
        <f t="shared" si="1184"/>
        <v/>
      </c>
      <c r="BB1136" s="17" t="str">
        <f t="shared" si="1184"/>
        <v/>
      </c>
      <c r="BC1136" s="17" t="str">
        <f t="shared" si="1184"/>
        <v/>
      </c>
      <c r="BD1136" s="17" t="str">
        <f t="shared" si="1184"/>
        <v/>
      </c>
      <c r="BE1136" s="17" t="str">
        <f t="shared" si="1181"/>
        <v/>
      </c>
      <c r="BF1136" s="17" t="str">
        <f t="shared" si="1181"/>
        <v/>
      </c>
      <c r="BG1136" s="17" t="e">
        <f t="shared" si="1181"/>
        <v>#REF!</v>
      </c>
      <c r="BH1136" s="17" t="str">
        <f t="shared" si="1181"/>
        <v/>
      </c>
      <c r="BI1136" s="17" t="str">
        <f t="shared" si="1181"/>
        <v/>
      </c>
    </row>
    <row r="1137" spans="1:61" s="13" customFormat="1" ht="23.25" customHeight="1" x14ac:dyDescent="0.2">
      <c r="A1137" s="1">
        <f ca="1">IF(COUNTIF($D1137:$L1137," ")=10,"",IF(VLOOKUP(MAX($A$1:A1136),$A$1:C1136,3,FALSE)=0,"",MAX($A$1:A1136)+1))</f>
        <v>1106</v>
      </c>
      <c r="B1137" s="13" t="str">
        <f>$B1135</f>
        <v/>
      </c>
      <c r="C1137" s="2" t="str">
        <f>IF($B1137="","",$R$3)</f>
        <v/>
      </c>
      <c r="D1137" s="14" t="str">
        <f t="shared" ref="D1137:K1137" si="1223">IF($B1137&gt;"",IF(ISERROR(SEARCH($B1137,S$3))," ",MID(S$3,FIND("%курс ",S$3,FIND($B1137,S$3))+6,3)&amp;"
("&amp;MID(S$3,FIND("ауд.",S$3,FIND($B1137,S$3))+4,FIND("№",S$3,FIND("ауд.",S$3,FIND($B1137,S$3)))-(FIND("ауд.",S$3,FIND($B1137,S$3))+4))&amp;")"),"")</f>
        <v/>
      </c>
      <c r="E1137" s="14" t="str">
        <f t="shared" si="1223"/>
        <v/>
      </c>
      <c r="F1137" s="14" t="str">
        <f t="shared" si="1223"/>
        <v/>
      </c>
      <c r="G1137" s="14" t="str">
        <f t="shared" si="1223"/>
        <v/>
      </c>
      <c r="H1137" s="14" t="str">
        <f t="shared" si="1223"/>
        <v/>
      </c>
      <c r="I1137" s="14" t="str">
        <f t="shared" si="1223"/>
        <v/>
      </c>
      <c r="J1137" s="14" t="str">
        <f t="shared" si="1223"/>
        <v/>
      </c>
      <c r="K1137" s="14" t="str">
        <f t="shared" si="1223"/>
        <v/>
      </c>
      <c r="L1137" s="14"/>
      <c r="O1137" s="16"/>
      <c r="P1137" s="16"/>
      <c r="R1137" s="30"/>
      <c r="S1137" s="30"/>
      <c r="T1137" s="30"/>
      <c r="U1137" s="30"/>
      <c r="V1137" s="30"/>
      <c r="W1137" s="30"/>
      <c r="X1137" s="30"/>
      <c r="Y1137" s="30"/>
      <c r="Z1137" s="30"/>
      <c r="AA1137" s="30"/>
      <c r="AB1137" s="30"/>
      <c r="AD1137" s="31" t="str">
        <f t="shared" si="1221"/>
        <v/>
      </c>
      <c r="AE1137" s="31" t="str">
        <f t="shared" si="1221"/>
        <v/>
      </c>
      <c r="AF1137" s="31" t="str">
        <f t="shared" si="1221"/>
        <v/>
      </c>
      <c r="AG1137" s="31" t="str">
        <f t="shared" si="1221"/>
        <v/>
      </c>
      <c r="AH1137" s="31" t="str">
        <f t="shared" si="1221"/>
        <v/>
      </c>
      <c r="AI1137" s="31" t="str">
        <f t="shared" si="1221"/>
        <v/>
      </c>
      <c r="AJ1137" s="31" t="str">
        <f t="shared" si="1221"/>
        <v/>
      </c>
      <c r="AK1137" s="31" t="e">
        <f>IF(#REF!=" ","",IF(#REF!="","",CONCATENATE($C1137," ",#REF!," ",MID(#REF!,6,3))))</f>
        <v>#REF!</v>
      </c>
      <c r="AL1137" s="31" t="str">
        <f t="shared" si="1222"/>
        <v/>
      </c>
      <c r="AM1137" s="31" t="str">
        <f t="shared" si="1222"/>
        <v/>
      </c>
      <c r="AN1137" s="32" t="e">
        <f t="shared" si="1219"/>
        <v>#VALUE!</v>
      </c>
      <c r="AO1137" s="32" t="str">
        <f t="shared" si="1183"/>
        <v/>
      </c>
      <c r="AP1137" s="32" t="str">
        <f t="shared" si="1183"/>
        <v/>
      </c>
      <c r="AQ1137" s="32" t="str">
        <f t="shared" si="1183"/>
        <v/>
      </c>
      <c r="AR1137" s="32" t="str">
        <f t="shared" si="1183"/>
        <v/>
      </c>
      <c r="AS1137" s="32" t="str">
        <f t="shared" si="1183"/>
        <v/>
      </c>
      <c r="AT1137" s="32" t="str">
        <f t="shared" si="1180"/>
        <v/>
      </c>
      <c r="AU1137" s="32" t="str">
        <f t="shared" si="1180"/>
        <v/>
      </c>
      <c r="AV1137" s="32" t="e">
        <f t="shared" si="1180"/>
        <v>#REF!</v>
      </c>
      <c r="AW1137" s="32" t="str">
        <f t="shared" si="1180"/>
        <v/>
      </c>
      <c r="AX1137" s="32" t="str">
        <f t="shared" si="1180"/>
        <v/>
      </c>
      <c r="AZ1137" s="17" t="str">
        <f t="shared" si="1184"/>
        <v/>
      </c>
      <c r="BA1137" s="17" t="str">
        <f t="shared" si="1184"/>
        <v/>
      </c>
      <c r="BB1137" s="17" t="str">
        <f t="shared" si="1184"/>
        <v/>
      </c>
      <c r="BC1137" s="17" t="str">
        <f t="shared" si="1184"/>
        <v/>
      </c>
      <c r="BD1137" s="17" t="str">
        <f t="shared" si="1184"/>
        <v/>
      </c>
      <c r="BE1137" s="17" t="str">
        <f t="shared" si="1181"/>
        <v/>
      </c>
      <c r="BF1137" s="17" t="str">
        <f t="shared" si="1181"/>
        <v/>
      </c>
      <c r="BG1137" s="17" t="e">
        <f t="shared" si="1181"/>
        <v>#REF!</v>
      </c>
      <c r="BH1137" s="17" t="str">
        <f t="shared" si="1181"/>
        <v/>
      </c>
      <c r="BI1137" s="17" t="str">
        <f t="shared" si="1181"/>
        <v/>
      </c>
    </row>
    <row r="1138" spans="1:61" s="13" customFormat="1" ht="23.25" customHeight="1" x14ac:dyDescent="0.2">
      <c r="A1138" s="1">
        <f ca="1">IF(COUNTIF($D1138:$L1138," ")=10,"",IF(VLOOKUP(MAX($A$1:A1137),$A$1:C1137,3,FALSE)=0,"",MAX($A$1:A1137)+1))</f>
        <v>1107</v>
      </c>
      <c r="B1138" s="13" t="str">
        <f>$B1135</f>
        <v/>
      </c>
      <c r="C1138" s="2" t="str">
        <f>IF($B1138="","",$R$4)</f>
        <v/>
      </c>
      <c r="D1138" s="14" t="str">
        <f t="shared" ref="D1138:K1138" si="1224">IF($B1138&gt;"",IF(ISERROR(SEARCH($B1138,S$4))," ",MID(S$4,FIND("%курс ",S$4,FIND($B1138,S$4))+6,3)&amp;"
("&amp;MID(S$4,FIND("ауд.",S$4,FIND($B1138,S$4))+4,FIND("№",S$4,FIND("ауд.",S$4,FIND($B1138,S$4)))-(FIND("ауд.",S$4,FIND($B1138,S$4))+4))&amp;")"),"")</f>
        <v/>
      </c>
      <c r="E1138" s="14" t="str">
        <f t="shared" si="1224"/>
        <v/>
      </c>
      <c r="F1138" s="14" t="str">
        <f t="shared" si="1224"/>
        <v/>
      </c>
      <c r="G1138" s="14" t="str">
        <f t="shared" si="1224"/>
        <v/>
      </c>
      <c r="H1138" s="14" t="str">
        <f t="shared" si="1224"/>
        <v/>
      </c>
      <c r="I1138" s="14" t="str">
        <f t="shared" si="1224"/>
        <v/>
      </c>
      <c r="J1138" s="14" t="str">
        <f t="shared" si="1224"/>
        <v/>
      </c>
      <c r="K1138" s="14" t="str">
        <f t="shared" si="1224"/>
        <v/>
      </c>
      <c r="L1138" s="14"/>
      <c r="O1138" s="16"/>
      <c r="P1138" s="16"/>
      <c r="R1138" s="30"/>
      <c r="S1138" s="30"/>
      <c r="T1138" s="30"/>
      <c r="U1138" s="30"/>
      <c r="V1138" s="30"/>
      <c r="W1138" s="30"/>
      <c r="X1138" s="30"/>
      <c r="Y1138" s="30"/>
      <c r="Z1138" s="30"/>
      <c r="AA1138" s="30"/>
      <c r="AB1138" s="30"/>
      <c r="AD1138" s="31" t="str">
        <f t="shared" si="1221"/>
        <v/>
      </c>
      <c r="AE1138" s="31" t="str">
        <f t="shared" si="1221"/>
        <v/>
      </c>
      <c r="AF1138" s="31" t="str">
        <f t="shared" si="1221"/>
        <v/>
      </c>
      <c r="AG1138" s="31" t="str">
        <f t="shared" si="1221"/>
        <v/>
      </c>
      <c r="AH1138" s="31" t="str">
        <f t="shared" si="1221"/>
        <v/>
      </c>
      <c r="AI1138" s="31" t="str">
        <f t="shared" si="1221"/>
        <v/>
      </c>
      <c r="AJ1138" s="31" t="str">
        <f t="shared" si="1221"/>
        <v/>
      </c>
      <c r="AK1138" s="31" t="e">
        <f>IF(#REF!=" ","",IF(#REF!="","",CONCATENATE($C1138," ",#REF!," ",MID(#REF!,6,3))))</f>
        <v>#REF!</v>
      </c>
      <c r="AL1138" s="31" t="str">
        <f t="shared" si="1222"/>
        <v/>
      </c>
      <c r="AM1138" s="31" t="str">
        <f t="shared" si="1222"/>
        <v/>
      </c>
      <c r="AN1138" s="32" t="e">
        <f t="shared" si="1219"/>
        <v>#VALUE!</v>
      </c>
      <c r="AO1138" s="32" t="str">
        <f t="shared" si="1183"/>
        <v/>
      </c>
      <c r="AP1138" s="32" t="str">
        <f t="shared" si="1183"/>
        <v/>
      </c>
      <c r="AQ1138" s="32" t="str">
        <f t="shared" si="1183"/>
        <v/>
      </c>
      <c r="AR1138" s="32" t="str">
        <f t="shared" si="1183"/>
        <v/>
      </c>
      <c r="AS1138" s="32" t="str">
        <f t="shared" si="1183"/>
        <v/>
      </c>
      <c r="AT1138" s="32" t="str">
        <f t="shared" si="1180"/>
        <v/>
      </c>
      <c r="AU1138" s="32" t="str">
        <f t="shared" si="1180"/>
        <v/>
      </c>
      <c r="AV1138" s="32" t="e">
        <f t="shared" si="1180"/>
        <v>#REF!</v>
      </c>
      <c r="AW1138" s="32" t="str">
        <f t="shared" si="1180"/>
        <v/>
      </c>
      <c r="AX1138" s="32" t="str">
        <f t="shared" si="1180"/>
        <v/>
      </c>
      <c r="AZ1138" s="17" t="str">
        <f t="shared" si="1184"/>
        <v/>
      </c>
      <c r="BA1138" s="17" t="str">
        <f t="shared" si="1184"/>
        <v/>
      </c>
      <c r="BB1138" s="17" t="str">
        <f t="shared" si="1184"/>
        <v/>
      </c>
      <c r="BC1138" s="17" t="str">
        <f t="shared" si="1184"/>
        <v/>
      </c>
      <c r="BD1138" s="17" t="str">
        <f t="shared" si="1184"/>
        <v/>
      </c>
      <c r="BE1138" s="17" t="str">
        <f t="shared" si="1181"/>
        <v/>
      </c>
      <c r="BF1138" s="17" t="str">
        <f t="shared" si="1181"/>
        <v/>
      </c>
      <c r="BG1138" s="17" t="e">
        <f t="shared" si="1181"/>
        <v>#REF!</v>
      </c>
      <c r="BH1138" s="17" t="str">
        <f t="shared" si="1181"/>
        <v/>
      </c>
      <c r="BI1138" s="17" t="str">
        <f t="shared" si="1181"/>
        <v/>
      </c>
    </row>
    <row r="1139" spans="1:61" s="13" customFormat="1" ht="23.25" customHeight="1" x14ac:dyDescent="0.2">
      <c r="A1139" s="1">
        <f ca="1">IF(COUNTIF($D1139:$L1139," ")=10,"",IF(VLOOKUP(MAX($A$1:A1138),$A$1:C1138,3,FALSE)=0,"",MAX($A$1:A1138)+1))</f>
        <v>1108</v>
      </c>
      <c r="B1139" s="13" t="str">
        <f>$B1135</f>
        <v/>
      </c>
      <c r="C1139" s="2" t="str">
        <f>IF($B1139="","",$R$5)</f>
        <v/>
      </c>
      <c r="D1139" s="23" t="str">
        <f t="shared" ref="D1139:K1139" si="1225">IF($B1139&gt;"",IF(ISERROR(SEARCH($B1139,S$5))," ",MID(S$5,FIND("%курс ",S$5,FIND($B1139,S$5))+6,3)&amp;"
("&amp;MID(S$5,FIND("ауд.",S$5,FIND($B1139,S$5))+4,FIND("№",S$5,FIND("ауд.",S$5,FIND($B1139,S$5)))-(FIND("ауд.",S$5,FIND($B1139,S$5))+4))&amp;")"),"")</f>
        <v/>
      </c>
      <c r="E1139" s="23" t="str">
        <f t="shared" si="1225"/>
        <v/>
      </c>
      <c r="F1139" s="23" t="str">
        <f t="shared" si="1225"/>
        <v/>
      </c>
      <c r="G1139" s="23" t="str">
        <f t="shared" si="1225"/>
        <v/>
      </c>
      <c r="H1139" s="23" t="str">
        <f t="shared" si="1225"/>
        <v/>
      </c>
      <c r="I1139" s="23" t="str">
        <f t="shared" si="1225"/>
        <v/>
      </c>
      <c r="J1139" s="23" t="str">
        <f t="shared" si="1225"/>
        <v/>
      </c>
      <c r="K1139" s="23" t="str">
        <f t="shared" si="1225"/>
        <v/>
      </c>
      <c r="L1139" s="23"/>
      <c r="O1139" s="16"/>
      <c r="P1139" s="16"/>
      <c r="R1139" s="30"/>
      <c r="S1139" s="30"/>
      <c r="T1139" s="30"/>
      <c r="U1139" s="30"/>
      <c r="V1139" s="30"/>
      <c r="W1139" s="30"/>
      <c r="X1139" s="30"/>
      <c r="Y1139" s="30"/>
      <c r="Z1139" s="30"/>
      <c r="AA1139" s="30"/>
      <c r="AB1139" s="30"/>
      <c r="AD1139" s="31" t="str">
        <f t="shared" si="1221"/>
        <v/>
      </c>
      <c r="AE1139" s="31" t="str">
        <f t="shared" si="1221"/>
        <v/>
      </c>
      <c r="AF1139" s="31" t="str">
        <f t="shared" si="1221"/>
        <v/>
      </c>
      <c r="AG1139" s="31" t="str">
        <f t="shared" si="1221"/>
        <v/>
      </c>
      <c r="AH1139" s="31" t="str">
        <f t="shared" si="1221"/>
        <v/>
      </c>
      <c r="AI1139" s="31" t="str">
        <f t="shared" si="1221"/>
        <v/>
      </c>
      <c r="AJ1139" s="31" t="str">
        <f t="shared" si="1221"/>
        <v/>
      </c>
      <c r="AK1139" s="31" t="e">
        <f>IF(#REF!=" ","",IF(#REF!="","",CONCATENATE($C1139," ",#REF!," ",MID(#REF!,6,3))))</f>
        <v>#REF!</v>
      </c>
      <c r="AL1139" s="31" t="str">
        <f t="shared" si="1222"/>
        <v/>
      </c>
      <c r="AM1139" s="31" t="str">
        <f t="shared" si="1222"/>
        <v/>
      </c>
      <c r="AN1139" s="32" t="e">
        <f t="shared" si="1219"/>
        <v>#VALUE!</v>
      </c>
      <c r="AO1139" s="32" t="str">
        <f t="shared" si="1183"/>
        <v/>
      </c>
      <c r="AP1139" s="32" t="str">
        <f t="shared" si="1183"/>
        <v/>
      </c>
      <c r="AQ1139" s="32" t="str">
        <f t="shared" si="1183"/>
        <v/>
      </c>
      <c r="AR1139" s="32" t="str">
        <f t="shared" si="1183"/>
        <v/>
      </c>
      <c r="AS1139" s="32" t="str">
        <f t="shared" si="1183"/>
        <v/>
      </c>
      <c r="AT1139" s="32" t="str">
        <f t="shared" si="1183"/>
        <v/>
      </c>
      <c r="AU1139" s="32" t="str">
        <f t="shared" si="1183"/>
        <v/>
      </c>
      <c r="AV1139" s="32" t="e">
        <f t="shared" si="1183"/>
        <v>#REF!</v>
      </c>
      <c r="AW1139" s="32" t="str">
        <f t="shared" si="1183"/>
        <v/>
      </c>
      <c r="AX1139" s="32" t="str">
        <f t="shared" si="1183"/>
        <v/>
      </c>
      <c r="AZ1139" s="17" t="str">
        <f t="shared" si="1184"/>
        <v/>
      </c>
      <c r="BA1139" s="17" t="str">
        <f t="shared" si="1184"/>
        <v/>
      </c>
      <c r="BB1139" s="17" t="str">
        <f t="shared" si="1184"/>
        <v/>
      </c>
      <c r="BC1139" s="17" t="str">
        <f t="shared" si="1184"/>
        <v/>
      </c>
      <c r="BD1139" s="17" t="str">
        <f t="shared" si="1184"/>
        <v/>
      </c>
      <c r="BE1139" s="17" t="str">
        <f t="shared" si="1184"/>
        <v/>
      </c>
      <c r="BF1139" s="17" t="str">
        <f t="shared" si="1184"/>
        <v/>
      </c>
      <c r="BG1139" s="17" t="e">
        <f t="shared" si="1184"/>
        <v>#REF!</v>
      </c>
      <c r="BH1139" s="17" t="str">
        <f t="shared" si="1184"/>
        <v/>
      </c>
      <c r="BI1139" s="17" t="str">
        <f t="shared" si="1184"/>
        <v/>
      </c>
    </row>
    <row r="1140" spans="1:61" s="13" customFormat="1" ht="23.25" customHeight="1" x14ac:dyDescent="0.2">
      <c r="A1140" s="1">
        <f ca="1">IF(COUNTIF($D1140:$L1140," ")=10,"",IF(VLOOKUP(MAX($A$1:A1139),$A$1:C1139,3,FALSE)=0,"",MAX($A$1:A1139)+1))</f>
        <v>1109</v>
      </c>
      <c r="B1140" s="13" t="str">
        <f>$B1135</f>
        <v/>
      </c>
      <c r="C1140" s="2" t="str">
        <f>IF($B1140="","",$R$6)</f>
        <v/>
      </c>
      <c r="D1140" s="23" t="str">
        <f t="shared" ref="D1140:K1140" si="1226">IF($B1140&gt;"",IF(ISERROR(SEARCH($B1140,S$6))," ",MID(S$6,FIND("%курс ",S$6,FIND($B1140,S$6))+6,3)&amp;"
("&amp;MID(S$6,FIND("ауд.",S$6,FIND($B1140,S$6))+4,FIND("№",S$6,FIND("ауд.",S$6,FIND($B1140,S$6)))-(FIND("ауд.",S$6,FIND($B1140,S$6))+4))&amp;")"),"")</f>
        <v/>
      </c>
      <c r="E1140" s="23" t="str">
        <f t="shared" si="1226"/>
        <v/>
      </c>
      <c r="F1140" s="23" t="str">
        <f t="shared" si="1226"/>
        <v/>
      </c>
      <c r="G1140" s="23" t="str">
        <f t="shared" si="1226"/>
        <v/>
      </c>
      <c r="H1140" s="23" t="str">
        <f t="shared" si="1226"/>
        <v/>
      </c>
      <c r="I1140" s="23" t="str">
        <f t="shared" si="1226"/>
        <v/>
      </c>
      <c r="J1140" s="23" t="str">
        <f t="shared" si="1226"/>
        <v/>
      </c>
      <c r="K1140" s="23" t="str">
        <f t="shared" si="1226"/>
        <v/>
      </c>
      <c r="L1140" s="23"/>
      <c r="O1140" s="16"/>
      <c r="P1140" s="16"/>
      <c r="R1140" s="30"/>
      <c r="S1140" s="30"/>
      <c r="T1140" s="30"/>
      <c r="U1140" s="30"/>
      <c r="V1140" s="30"/>
      <c r="W1140" s="30"/>
      <c r="X1140" s="30"/>
      <c r="Y1140" s="30"/>
      <c r="Z1140" s="30"/>
      <c r="AA1140" s="30"/>
      <c r="AB1140" s="30"/>
      <c r="AD1140" s="31" t="str">
        <f t="shared" si="1221"/>
        <v/>
      </c>
      <c r="AE1140" s="31" t="str">
        <f t="shared" si="1221"/>
        <v/>
      </c>
      <c r="AF1140" s="31" t="str">
        <f t="shared" si="1221"/>
        <v/>
      </c>
      <c r="AG1140" s="31" t="str">
        <f t="shared" si="1221"/>
        <v/>
      </c>
      <c r="AH1140" s="31" t="str">
        <f t="shared" si="1221"/>
        <v/>
      </c>
      <c r="AI1140" s="31" t="str">
        <f t="shared" si="1221"/>
        <v/>
      </c>
      <c r="AJ1140" s="31" t="str">
        <f t="shared" si="1221"/>
        <v/>
      </c>
      <c r="AK1140" s="31" t="e">
        <f>IF(#REF!=" ","",IF(#REF!="","",CONCATENATE($C1140," ",#REF!," ",MID(#REF!,6,3))))</f>
        <v>#REF!</v>
      </c>
      <c r="AL1140" s="31" t="str">
        <f t="shared" si="1222"/>
        <v/>
      </c>
      <c r="AM1140" s="31" t="str">
        <f t="shared" si="1222"/>
        <v/>
      </c>
      <c r="AN1140" s="32" t="e">
        <f t="shared" si="1219"/>
        <v>#VALUE!</v>
      </c>
      <c r="AO1140" s="32" t="str">
        <f t="shared" ref="AO1140:AX1193" si="1227">IF(AD1140="","",CONCATENATE(AD1140," ",$AN1140))</f>
        <v/>
      </c>
      <c r="AP1140" s="32" t="str">
        <f t="shared" si="1227"/>
        <v/>
      </c>
      <c r="AQ1140" s="32" t="str">
        <f t="shared" si="1227"/>
        <v/>
      </c>
      <c r="AR1140" s="32" t="str">
        <f t="shared" si="1227"/>
        <v/>
      </c>
      <c r="AS1140" s="32" t="str">
        <f t="shared" si="1227"/>
        <v/>
      </c>
      <c r="AT1140" s="32" t="str">
        <f t="shared" si="1227"/>
        <v/>
      </c>
      <c r="AU1140" s="32" t="str">
        <f t="shared" si="1227"/>
        <v/>
      </c>
      <c r="AV1140" s="32" t="e">
        <f t="shared" si="1227"/>
        <v>#REF!</v>
      </c>
      <c r="AW1140" s="32" t="str">
        <f t="shared" si="1227"/>
        <v/>
      </c>
      <c r="AX1140" s="32" t="str">
        <f t="shared" si="1227"/>
        <v/>
      </c>
      <c r="AZ1140" s="17" t="str">
        <f t="shared" ref="AZ1140:BI1193" si="1228">IF(AD1140="","",ROW())</f>
        <v/>
      </c>
      <c r="BA1140" s="17" t="str">
        <f t="shared" si="1228"/>
        <v/>
      </c>
      <c r="BB1140" s="17" t="str">
        <f t="shared" si="1228"/>
        <v/>
      </c>
      <c r="BC1140" s="17" t="str">
        <f t="shared" si="1228"/>
        <v/>
      </c>
      <c r="BD1140" s="17" t="str">
        <f t="shared" si="1228"/>
        <v/>
      </c>
      <c r="BE1140" s="17" t="str">
        <f t="shared" si="1228"/>
        <v/>
      </c>
      <c r="BF1140" s="17" t="str">
        <f t="shared" si="1228"/>
        <v/>
      </c>
      <c r="BG1140" s="17" t="e">
        <f t="shared" si="1228"/>
        <v>#REF!</v>
      </c>
      <c r="BH1140" s="17" t="str">
        <f t="shared" si="1228"/>
        <v/>
      </c>
      <c r="BI1140" s="17" t="str">
        <f t="shared" si="1228"/>
        <v/>
      </c>
    </row>
    <row r="1141" spans="1:61" s="13" customFormat="1" ht="23.25" customHeight="1" x14ac:dyDescent="0.2">
      <c r="A1141" s="1">
        <f ca="1">IF(COUNTIF($D1141:$L1141," ")=10,"",IF(VLOOKUP(MAX($A$1:A1140),$A$1:C1140,3,FALSE)=0,"",MAX($A$1:A1140)+1))</f>
        <v>1110</v>
      </c>
      <c r="B1141" s="13" t="str">
        <f>$B1135</f>
        <v/>
      </c>
      <c r="C1141" s="2" t="str">
        <f>IF($B1141="","",$R$7)</f>
        <v/>
      </c>
      <c r="D1141" s="23" t="str">
        <f t="shared" ref="D1141:K1141" si="1229">IF($B1141&gt;"",IF(ISERROR(SEARCH($B1141,S$7))," ",MID(S$7,FIND("%курс ",S$7,FIND($B1141,S$7))+6,3)&amp;"
("&amp;MID(S$7,FIND("ауд.",S$7,FIND($B1141,S$7))+4,FIND("№",S$7,FIND("ауд.",S$7,FIND($B1141,S$7)))-(FIND("ауд.",S$7,FIND($B1141,S$7))+4))&amp;")"),"")</f>
        <v/>
      </c>
      <c r="E1141" s="23" t="str">
        <f t="shared" si="1229"/>
        <v/>
      </c>
      <c r="F1141" s="23" t="str">
        <f t="shared" si="1229"/>
        <v/>
      </c>
      <c r="G1141" s="23" t="str">
        <f t="shared" si="1229"/>
        <v/>
      </c>
      <c r="H1141" s="23" t="str">
        <f t="shared" si="1229"/>
        <v/>
      </c>
      <c r="I1141" s="23" t="str">
        <f t="shared" si="1229"/>
        <v/>
      </c>
      <c r="J1141" s="23" t="str">
        <f t="shared" si="1229"/>
        <v/>
      </c>
      <c r="K1141" s="23" t="str">
        <f t="shared" si="1229"/>
        <v/>
      </c>
      <c r="L1141" s="23"/>
      <c r="O1141" s="16"/>
      <c r="P1141" s="16"/>
      <c r="R1141" s="30"/>
      <c r="S1141" s="30"/>
      <c r="T1141" s="30"/>
      <c r="U1141" s="30"/>
      <c r="V1141" s="30"/>
      <c r="W1141" s="30"/>
      <c r="X1141" s="30"/>
      <c r="Y1141" s="30"/>
      <c r="Z1141" s="30"/>
      <c r="AA1141" s="30"/>
      <c r="AB1141" s="30"/>
      <c r="AD1141" s="31" t="str">
        <f t="shared" si="1221"/>
        <v/>
      </c>
      <c r="AE1141" s="31" t="str">
        <f t="shared" si="1221"/>
        <v/>
      </c>
      <c r="AF1141" s="31" t="str">
        <f t="shared" si="1221"/>
        <v/>
      </c>
      <c r="AG1141" s="31" t="str">
        <f t="shared" si="1221"/>
        <v/>
      </c>
      <c r="AH1141" s="31" t="str">
        <f t="shared" si="1221"/>
        <v/>
      </c>
      <c r="AI1141" s="31" t="str">
        <f t="shared" si="1221"/>
        <v/>
      </c>
      <c r="AJ1141" s="31" t="str">
        <f t="shared" si="1221"/>
        <v/>
      </c>
      <c r="AK1141" s="31" t="e">
        <f>IF(#REF!=" ","",IF(#REF!="","",CONCATENATE($C1141," ",#REF!," ",MID(#REF!,6,3))))</f>
        <v>#REF!</v>
      </c>
      <c r="AL1141" s="31" t="str">
        <f t="shared" si="1222"/>
        <v/>
      </c>
      <c r="AM1141" s="31" t="str">
        <f t="shared" si="1222"/>
        <v/>
      </c>
      <c r="AN1141" s="32" t="e">
        <f t="shared" si="1219"/>
        <v>#VALUE!</v>
      </c>
      <c r="AO1141" s="32" t="str">
        <f t="shared" si="1227"/>
        <v/>
      </c>
      <c r="AP1141" s="32" t="str">
        <f t="shared" si="1227"/>
        <v/>
      </c>
      <c r="AQ1141" s="32" t="str">
        <f t="shared" si="1227"/>
        <v/>
      </c>
      <c r="AR1141" s="32" t="str">
        <f t="shared" si="1227"/>
        <v/>
      </c>
      <c r="AS1141" s="32" t="str">
        <f t="shared" si="1227"/>
        <v/>
      </c>
      <c r="AT1141" s="32" t="str">
        <f t="shared" si="1227"/>
        <v/>
      </c>
      <c r="AU1141" s="32" t="str">
        <f t="shared" si="1227"/>
        <v/>
      </c>
      <c r="AV1141" s="32" t="e">
        <f t="shared" si="1227"/>
        <v>#REF!</v>
      </c>
      <c r="AW1141" s="32" t="str">
        <f t="shared" si="1227"/>
        <v/>
      </c>
      <c r="AX1141" s="32" t="str">
        <f t="shared" si="1227"/>
        <v/>
      </c>
      <c r="AZ1141" s="17" t="str">
        <f t="shared" si="1228"/>
        <v/>
      </c>
      <c r="BA1141" s="17" t="str">
        <f t="shared" si="1228"/>
        <v/>
      </c>
      <c r="BB1141" s="17" t="str">
        <f t="shared" si="1228"/>
        <v/>
      </c>
      <c r="BC1141" s="17" t="str">
        <f t="shared" si="1228"/>
        <v/>
      </c>
      <c r="BD1141" s="17" t="str">
        <f t="shared" si="1228"/>
        <v/>
      </c>
      <c r="BE1141" s="17" t="str">
        <f t="shared" si="1228"/>
        <v/>
      </c>
      <c r="BF1141" s="17" t="str">
        <f t="shared" si="1228"/>
        <v/>
      </c>
      <c r="BG1141" s="17" t="e">
        <f t="shared" si="1228"/>
        <v>#REF!</v>
      </c>
      <c r="BH1141" s="17" t="str">
        <f t="shared" si="1228"/>
        <v/>
      </c>
      <c r="BI1141" s="17" t="str">
        <f t="shared" si="1228"/>
        <v/>
      </c>
    </row>
    <row r="1142" spans="1:61" s="13" customFormat="1" ht="23.25" customHeight="1" x14ac:dyDescent="0.2">
      <c r="A1142" s="1">
        <f ca="1">IF(COUNTIF($D1142:$L1142," ")=10,"",IF(VLOOKUP(MAX($A$1:A1141),$A$1:C1141,3,FALSE)=0,"",MAX($A$1:A1141)+1))</f>
        <v>1111</v>
      </c>
      <c r="B1142" s="13" t="str">
        <f>$B1135</f>
        <v/>
      </c>
      <c r="C1142" s="2" t="str">
        <f>IF($B1142="","",$R$8)</f>
        <v/>
      </c>
      <c r="D1142" s="23" t="str">
        <f t="shared" ref="D1142:K1142" si="1230">IF($B1142&gt;"",IF(ISERROR(SEARCH($B1142,S$8))," ",MID(S$8,FIND("%курс ",S$8,FIND($B1142,S$8))+6,3)&amp;"
("&amp;MID(S$8,FIND("ауд.",S$8,FIND($B1142,S$8))+4,FIND("№",S$8,FIND("ауд.",S$8,FIND($B1142,S$8)))-(FIND("ауд.",S$8,FIND($B1142,S$8))+4))&amp;")"),"")</f>
        <v/>
      </c>
      <c r="E1142" s="23" t="str">
        <f t="shared" si="1230"/>
        <v/>
      </c>
      <c r="F1142" s="23" t="str">
        <f t="shared" si="1230"/>
        <v/>
      </c>
      <c r="G1142" s="23" t="str">
        <f t="shared" si="1230"/>
        <v/>
      </c>
      <c r="H1142" s="23" t="str">
        <f t="shared" si="1230"/>
        <v/>
      </c>
      <c r="I1142" s="23" t="str">
        <f t="shared" si="1230"/>
        <v/>
      </c>
      <c r="J1142" s="23" t="str">
        <f t="shared" si="1230"/>
        <v/>
      </c>
      <c r="K1142" s="23" t="str">
        <f t="shared" si="1230"/>
        <v/>
      </c>
      <c r="L1142" s="23"/>
      <c r="O1142" s="16"/>
      <c r="P1142" s="16"/>
      <c r="R1142" s="30"/>
      <c r="S1142" s="30"/>
      <c r="T1142" s="30"/>
      <c r="U1142" s="30"/>
      <c r="V1142" s="30"/>
      <c r="W1142" s="30"/>
      <c r="X1142" s="30"/>
      <c r="Y1142" s="30"/>
      <c r="Z1142" s="30"/>
      <c r="AA1142" s="30"/>
      <c r="AB1142" s="30"/>
      <c r="AD1142" s="31" t="str">
        <f t="shared" si="1221"/>
        <v/>
      </c>
      <c r="AE1142" s="31" t="str">
        <f t="shared" si="1221"/>
        <v/>
      </c>
      <c r="AF1142" s="31" t="str">
        <f t="shared" si="1221"/>
        <v/>
      </c>
      <c r="AG1142" s="31" t="str">
        <f t="shared" si="1221"/>
        <v/>
      </c>
      <c r="AH1142" s="31" t="str">
        <f t="shared" si="1221"/>
        <v/>
      </c>
      <c r="AI1142" s="31" t="str">
        <f t="shared" si="1221"/>
        <v/>
      </c>
      <c r="AJ1142" s="31" t="str">
        <f t="shared" si="1221"/>
        <v/>
      </c>
      <c r="AK1142" s="31" t="e">
        <f>IF(#REF!=" ","",IF(#REF!="","",CONCATENATE($C1142," ",#REF!," ",MID(#REF!,6,3))))</f>
        <v>#REF!</v>
      </c>
      <c r="AL1142" s="31" t="str">
        <f t="shared" si="1222"/>
        <v/>
      </c>
      <c r="AM1142" s="31" t="str">
        <f t="shared" si="1222"/>
        <v/>
      </c>
      <c r="AN1142" s="32" t="e">
        <f t="shared" si="1219"/>
        <v>#VALUE!</v>
      </c>
      <c r="AO1142" s="32" t="str">
        <f t="shared" si="1227"/>
        <v/>
      </c>
      <c r="AP1142" s="32" t="str">
        <f t="shared" si="1227"/>
        <v/>
      </c>
      <c r="AQ1142" s="32" t="str">
        <f t="shared" si="1227"/>
        <v/>
      </c>
      <c r="AR1142" s="32" t="str">
        <f t="shared" si="1227"/>
        <v/>
      </c>
      <c r="AS1142" s="32" t="str">
        <f t="shared" si="1227"/>
        <v/>
      </c>
      <c r="AT1142" s="32" t="str">
        <f t="shared" si="1227"/>
        <v/>
      </c>
      <c r="AU1142" s="32" t="str">
        <f t="shared" si="1227"/>
        <v/>
      </c>
      <c r="AV1142" s="32" t="e">
        <f t="shared" si="1227"/>
        <v>#REF!</v>
      </c>
      <c r="AW1142" s="32" t="str">
        <f t="shared" si="1227"/>
        <v/>
      </c>
      <c r="AX1142" s="32" t="str">
        <f t="shared" si="1227"/>
        <v/>
      </c>
      <c r="AZ1142" s="17" t="str">
        <f t="shared" si="1228"/>
        <v/>
      </c>
      <c r="BA1142" s="17" t="str">
        <f t="shared" si="1228"/>
        <v/>
      </c>
      <c r="BB1142" s="17" t="str">
        <f t="shared" si="1228"/>
        <v/>
      </c>
      <c r="BC1142" s="17" t="str">
        <f t="shared" si="1228"/>
        <v/>
      </c>
      <c r="BD1142" s="17" t="str">
        <f t="shared" si="1228"/>
        <v/>
      </c>
      <c r="BE1142" s="17" t="str">
        <f t="shared" si="1228"/>
        <v/>
      </c>
      <c r="BF1142" s="17" t="str">
        <f t="shared" si="1228"/>
        <v/>
      </c>
      <c r="BG1142" s="17" t="e">
        <f t="shared" si="1228"/>
        <v>#REF!</v>
      </c>
      <c r="BH1142" s="17" t="str">
        <f t="shared" si="1228"/>
        <v/>
      </c>
      <c r="BI1142" s="17" t="str">
        <f t="shared" si="1228"/>
        <v/>
      </c>
    </row>
    <row r="1143" spans="1:61" s="13" customFormat="1" ht="23.25" customHeight="1" x14ac:dyDescent="0.2">
      <c r="C1143" s="2" t="str">
        <f>IF($B1143="","",$R$2)</f>
        <v/>
      </c>
      <c r="D1143" s="14" t="str">
        <f t="shared" ref="D1143:K1143" si="1231">IF($B1143&gt;"",IF(ISERROR(SEARCH($B1143,S$2))," ",MID(S$2,FIND("%курс ",S$2,FIND($B1143,S$2))+6,3)&amp;"
("&amp;MID(S$2,FIND("ауд.",S$2,FIND($B1143,S$2))+4,FIND("№",S$2,FIND("ауд.",S$2,FIND($B1143,S$2)))-(FIND("ауд.",S$2,FIND($B1143,S$2))+4))&amp;")"),"")</f>
        <v/>
      </c>
      <c r="E1143" s="14" t="str">
        <f t="shared" si="1231"/>
        <v/>
      </c>
      <c r="F1143" s="14" t="str">
        <f t="shared" si="1231"/>
        <v/>
      </c>
      <c r="G1143" s="14" t="str">
        <f t="shared" si="1231"/>
        <v/>
      </c>
      <c r="H1143" s="14" t="str">
        <f t="shared" si="1231"/>
        <v/>
      </c>
      <c r="I1143" s="14" t="str">
        <f t="shared" si="1231"/>
        <v/>
      </c>
      <c r="J1143" s="14" t="str">
        <f t="shared" si="1231"/>
        <v/>
      </c>
      <c r="K1143" s="14" t="str">
        <f t="shared" si="1231"/>
        <v/>
      </c>
      <c r="L1143" s="14"/>
      <c r="O1143" s="16"/>
      <c r="P1143" s="16"/>
      <c r="R1143" s="30"/>
      <c r="S1143" s="30"/>
      <c r="T1143" s="30"/>
      <c r="U1143" s="30"/>
      <c r="V1143" s="30"/>
      <c r="W1143" s="30"/>
      <c r="X1143" s="30"/>
      <c r="Y1143" s="30"/>
      <c r="Z1143" s="30"/>
      <c r="AA1143" s="30"/>
      <c r="AB1143" s="30"/>
      <c r="AD1143" s="37"/>
      <c r="AE1143" s="37"/>
      <c r="AF1143" s="37"/>
      <c r="AG1143" s="37"/>
      <c r="AH1143" s="37"/>
      <c r="AI1143" s="37"/>
      <c r="AJ1143" s="37"/>
      <c r="AK1143" s="37"/>
      <c r="AL1143" s="37"/>
      <c r="AM1143" s="37"/>
      <c r="AN1143" s="37"/>
      <c r="AO1143" s="32" t="str">
        <f t="shared" si="1227"/>
        <v/>
      </c>
      <c r="AP1143" s="32" t="str">
        <f t="shared" si="1227"/>
        <v/>
      </c>
      <c r="AQ1143" s="32" t="str">
        <f t="shared" si="1227"/>
        <v/>
      </c>
      <c r="AR1143" s="32" t="str">
        <f t="shared" si="1227"/>
        <v/>
      </c>
      <c r="AS1143" s="32" t="str">
        <f t="shared" si="1227"/>
        <v/>
      </c>
      <c r="AT1143" s="32" t="str">
        <f t="shared" si="1227"/>
        <v/>
      </c>
      <c r="AU1143" s="32" t="str">
        <f t="shared" si="1227"/>
        <v/>
      </c>
      <c r="AV1143" s="32" t="str">
        <f t="shared" si="1227"/>
        <v/>
      </c>
      <c r="AW1143" s="32" t="str">
        <f t="shared" si="1227"/>
        <v/>
      </c>
      <c r="AX1143" s="32" t="str">
        <f t="shared" si="1227"/>
        <v/>
      </c>
      <c r="AZ1143" s="17" t="str">
        <f t="shared" si="1228"/>
        <v/>
      </c>
      <c r="BA1143" s="17" t="str">
        <f t="shared" si="1228"/>
        <v/>
      </c>
      <c r="BB1143" s="17" t="str">
        <f t="shared" si="1228"/>
        <v/>
      </c>
      <c r="BC1143" s="17" t="str">
        <f t="shared" si="1228"/>
        <v/>
      </c>
      <c r="BD1143" s="17" t="str">
        <f t="shared" si="1228"/>
        <v/>
      </c>
      <c r="BE1143" s="17" t="str">
        <f t="shared" si="1228"/>
        <v/>
      </c>
      <c r="BF1143" s="17" t="str">
        <f t="shared" si="1228"/>
        <v/>
      </c>
      <c r="BG1143" s="17" t="str">
        <f t="shared" si="1228"/>
        <v/>
      </c>
      <c r="BH1143" s="17" t="str">
        <f t="shared" si="1228"/>
        <v/>
      </c>
      <c r="BI1143" s="17" t="str">
        <f t="shared" si="1228"/>
        <v/>
      </c>
    </row>
    <row r="1144" spans="1:61" s="13" customFormat="1" ht="23.25" customHeight="1" x14ac:dyDescent="0.2">
      <c r="A1144" s="1">
        <f ca="1">IF(COUNTIF($D1145:$L1151," ")=70,"",MAX($A$1:A1143)+1)</f>
        <v>1112</v>
      </c>
      <c r="B1144" s="2" t="str">
        <f>IF($C1144="","",$C1144)</f>
        <v/>
      </c>
      <c r="C1144" s="3" t="str">
        <f>IF(ISERROR(VLOOKUP((ROW()-1)/9+1,'[1]Преподавательский состав'!$A$2:$B$181,2,FALSE)),"",VLOOKUP((ROW()-1)/9+1,'[1]Преподавательский состав'!$A$2:$B$181,2,FALSE))</f>
        <v/>
      </c>
      <c r="D1144" s="3" t="str">
        <f>IF($C1144="","",T(" 9.00"))</f>
        <v/>
      </c>
      <c r="E1144" s="3" t="str">
        <f>IF($C1144="","",T("10.40"))</f>
        <v/>
      </c>
      <c r="F1144" s="3" t="str">
        <f>IF($C1144="","",T("12.20"))</f>
        <v/>
      </c>
      <c r="G1144" s="3" t="str">
        <f>IF($C1144="","",T("14.00"))</f>
        <v/>
      </c>
      <c r="H1144" s="3" t="str">
        <f>IF($C1144="","",T("14.30"))</f>
        <v/>
      </c>
      <c r="I1144" s="3" t="str">
        <f>IF($C1144="","",T("16.10"))</f>
        <v/>
      </c>
      <c r="J1144" s="3" t="str">
        <f>IF($C1144="","",T("17.50"))</f>
        <v/>
      </c>
      <c r="K1144" s="3" t="str">
        <f>IF($C1144="","",T("17.50"))</f>
        <v/>
      </c>
      <c r="L1144" s="3"/>
      <c r="O1144" s="16"/>
      <c r="P1144" s="16"/>
      <c r="R1144" s="30"/>
      <c r="S1144" s="30"/>
      <c r="T1144" s="30"/>
      <c r="U1144" s="30"/>
      <c r="V1144" s="30"/>
      <c r="W1144" s="30"/>
      <c r="X1144" s="30"/>
      <c r="Y1144" s="30"/>
      <c r="Z1144" s="30"/>
      <c r="AA1144" s="30"/>
      <c r="AB1144" s="30"/>
      <c r="AD1144" s="32"/>
      <c r="AE1144" s="32"/>
      <c r="AF1144" s="32"/>
      <c r="AG1144" s="32"/>
      <c r="AH1144" s="32"/>
      <c r="AI1144" s="32"/>
      <c r="AJ1144" s="32"/>
      <c r="AK1144" s="32"/>
      <c r="AL1144" s="32"/>
      <c r="AM1144" s="32"/>
      <c r="AN1144" s="32" t="str">
        <f t="shared" ref="AN1144:AN1151" si="1232">IF(COUNTBLANK(AD1144:AM1144)=10,"",MID($B1144,1,FIND(" ",$B1144)-1))</f>
        <v/>
      </c>
      <c r="AO1144" s="32" t="str">
        <f t="shared" si="1227"/>
        <v/>
      </c>
      <c r="AP1144" s="32" t="str">
        <f t="shared" si="1227"/>
        <v/>
      </c>
      <c r="AQ1144" s="32" t="str">
        <f t="shared" si="1227"/>
        <v/>
      </c>
      <c r="AR1144" s="32" t="str">
        <f t="shared" si="1227"/>
        <v/>
      </c>
      <c r="AS1144" s="32" t="str">
        <f t="shared" si="1227"/>
        <v/>
      </c>
      <c r="AT1144" s="32" t="str">
        <f t="shared" si="1227"/>
        <v/>
      </c>
      <c r="AU1144" s="32" t="str">
        <f t="shared" si="1227"/>
        <v/>
      </c>
      <c r="AV1144" s="32" t="str">
        <f t="shared" si="1227"/>
        <v/>
      </c>
      <c r="AW1144" s="32" t="str">
        <f t="shared" si="1227"/>
        <v/>
      </c>
      <c r="AX1144" s="32" t="str">
        <f t="shared" si="1227"/>
        <v/>
      </c>
      <c r="AZ1144" s="17" t="str">
        <f t="shared" si="1228"/>
        <v/>
      </c>
      <c r="BA1144" s="17" t="str">
        <f t="shared" si="1228"/>
        <v/>
      </c>
      <c r="BB1144" s="17" t="str">
        <f t="shared" si="1228"/>
        <v/>
      </c>
      <c r="BC1144" s="17" t="str">
        <f t="shared" si="1228"/>
        <v/>
      </c>
      <c r="BD1144" s="17" t="str">
        <f t="shared" si="1228"/>
        <v/>
      </c>
      <c r="BE1144" s="17" t="str">
        <f t="shared" si="1228"/>
        <v/>
      </c>
      <c r="BF1144" s="17" t="str">
        <f t="shared" si="1228"/>
        <v/>
      </c>
      <c r="BG1144" s="17" t="str">
        <f t="shared" si="1228"/>
        <v/>
      </c>
      <c r="BH1144" s="17" t="str">
        <f t="shared" si="1228"/>
        <v/>
      </c>
      <c r="BI1144" s="17" t="str">
        <f t="shared" si="1228"/>
        <v/>
      </c>
    </row>
    <row r="1145" spans="1:61" s="13" customFormat="1" ht="23.25" customHeight="1" x14ac:dyDescent="0.2">
      <c r="A1145" s="1">
        <f ca="1">IF(COUNTIF($D1145:$L1145," ")=10,"",IF(VLOOKUP(MAX($A$1:A1144),$A$1:C1144,3,FALSE)=0,"",MAX($A$1:A1144)+1))</f>
        <v>1113</v>
      </c>
      <c r="B1145" s="13" t="str">
        <f>$B1144</f>
        <v/>
      </c>
      <c r="C1145" s="2" t="str">
        <f>IF($B1145="","",$R$2)</f>
        <v/>
      </c>
      <c r="D1145" s="14" t="str">
        <f t="shared" ref="D1145:K1145" si="1233">IF($B1145&gt;"",IF(ISERROR(SEARCH($B1145,S$2))," ",MID(S$2,FIND("%курс ",S$2,FIND($B1145,S$2))+6,3)&amp;"
("&amp;MID(S$2,FIND("ауд.",S$2,FIND($B1145,S$2))+4,FIND("№",S$2,FIND("ауд.",S$2,FIND($B1145,S$2)))-(FIND("ауд.",S$2,FIND($B1145,S$2))+4))&amp;")"),"")</f>
        <v/>
      </c>
      <c r="E1145" s="14" t="str">
        <f t="shared" si="1233"/>
        <v/>
      </c>
      <c r="F1145" s="14" t="str">
        <f t="shared" si="1233"/>
        <v/>
      </c>
      <c r="G1145" s="14" t="str">
        <f t="shared" si="1233"/>
        <v/>
      </c>
      <c r="H1145" s="14" t="str">
        <f t="shared" si="1233"/>
        <v/>
      </c>
      <c r="I1145" s="14" t="str">
        <f t="shared" si="1233"/>
        <v/>
      </c>
      <c r="J1145" s="14" t="str">
        <f t="shared" si="1233"/>
        <v/>
      </c>
      <c r="K1145" s="14" t="str">
        <f t="shared" si="1233"/>
        <v/>
      </c>
      <c r="L1145" s="14"/>
      <c r="O1145" s="16"/>
      <c r="P1145" s="16"/>
      <c r="R1145" s="30"/>
      <c r="S1145" s="30"/>
      <c r="T1145" s="30"/>
      <c r="U1145" s="30"/>
      <c r="V1145" s="30"/>
      <c r="W1145" s="30"/>
      <c r="X1145" s="30"/>
      <c r="Y1145" s="30"/>
      <c r="Z1145" s="30"/>
      <c r="AA1145" s="30"/>
      <c r="AB1145" s="30"/>
      <c r="AD1145" s="31" t="str">
        <f t="shared" ref="AD1145:AJ1151" si="1234">IF(D1145=" ","",IF(D1145="","",CONCATENATE($C1145," ",D$1," ",MID(D1145,6,3))))</f>
        <v/>
      </c>
      <c r="AE1145" s="31" t="str">
        <f t="shared" si="1234"/>
        <v/>
      </c>
      <c r="AF1145" s="31" t="str">
        <f t="shared" si="1234"/>
        <v/>
      </c>
      <c r="AG1145" s="31" t="str">
        <f t="shared" si="1234"/>
        <v/>
      </c>
      <c r="AH1145" s="31" t="str">
        <f t="shared" si="1234"/>
        <v/>
      </c>
      <c r="AI1145" s="31" t="str">
        <f t="shared" si="1234"/>
        <v/>
      </c>
      <c r="AJ1145" s="31" t="str">
        <f t="shared" si="1234"/>
        <v/>
      </c>
      <c r="AK1145" s="31" t="e">
        <f>IF(#REF!=" ","",IF(#REF!="","",CONCATENATE($C1145," ",#REF!," ",MID(#REF!,6,3))))</f>
        <v>#REF!</v>
      </c>
      <c r="AL1145" s="31" t="str">
        <f t="shared" ref="AL1145:AM1151" si="1235">IF(K1145=" ","",IF(K1145="","",CONCATENATE($C1145," ",K$1," ",MID(K1145,6,3))))</f>
        <v/>
      </c>
      <c r="AM1145" s="31" t="str">
        <f t="shared" si="1235"/>
        <v/>
      </c>
      <c r="AN1145" s="32" t="e">
        <f t="shared" si="1232"/>
        <v>#VALUE!</v>
      </c>
      <c r="AO1145" s="32" t="str">
        <f t="shared" si="1227"/>
        <v/>
      </c>
      <c r="AP1145" s="32" t="str">
        <f t="shared" si="1227"/>
        <v/>
      </c>
      <c r="AQ1145" s="32" t="str">
        <f t="shared" si="1227"/>
        <v/>
      </c>
      <c r="AR1145" s="32" t="str">
        <f t="shared" si="1227"/>
        <v/>
      </c>
      <c r="AS1145" s="32" t="str">
        <f t="shared" si="1227"/>
        <v/>
      </c>
      <c r="AT1145" s="32" t="str">
        <f t="shared" si="1227"/>
        <v/>
      </c>
      <c r="AU1145" s="32" t="str">
        <f t="shared" si="1227"/>
        <v/>
      </c>
      <c r="AV1145" s="32" t="e">
        <f t="shared" si="1227"/>
        <v>#REF!</v>
      </c>
      <c r="AW1145" s="32" t="str">
        <f t="shared" si="1227"/>
        <v/>
      </c>
      <c r="AX1145" s="32" t="str">
        <f t="shared" si="1227"/>
        <v/>
      </c>
      <c r="AZ1145" s="17" t="str">
        <f t="shared" si="1228"/>
        <v/>
      </c>
      <c r="BA1145" s="17" t="str">
        <f t="shared" si="1228"/>
        <v/>
      </c>
      <c r="BB1145" s="17" t="str">
        <f t="shared" si="1228"/>
        <v/>
      </c>
      <c r="BC1145" s="17" t="str">
        <f t="shared" si="1228"/>
        <v/>
      </c>
      <c r="BD1145" s="17" t="str">
        <f t="shared" si="1228"/>
        <v/>
      </c>
      <c r="BE1145" s="17" t="str">
        <f t="shared" si="1228"/>
        <v/>
      </c>
      <c r="BF1145" s="17" t="str">
        <f t="shared" si="1228"/>
        <v/>
      </c>
      <c r="BG1145" s="17" t="e">
        <f t="shared" si="1228"/>
        <v>#REF!</v>
      </c>
      <c r="BH1145" s="17" t="str">
        <f t="shared" si="1228"/>
        <v/>
      </c>
      <c r="BI1145" s="17" t="str">
        <f t="shared" si="1228"/>
        <v/>
      </c>
    </row>
    <row r="1146" spans="1:61" s="13" customFormat="1" ht="23.25" customHeight="1" x14ac:dyDescent="0.2">
      <c r="A1146" s="1">
        <f ca="1">IF(COUNTIF($D1146:$L1146," ")=10,"",IF(VLOOKUP(MAX($A$1:A1145),$A$1:C1145,3,FALSE)=0,"",MAX($A$1:A1145)+1))</f>
        <v>1114</v>
      </c>
      <c r="B1146" s="13" t="str">
        <f>$B1144</f>
        <v/>
      </c>
      <c r="C1146" s="2" t="str">
        <f>IF($B1146="","",$R$3)</f>
        <v/>
      </c>
      <c r="D1146" s="14" t="str">
        <f t="shared" ref="D1146:K1146" si="1236">IF($B1146&gt;"",IF(ISERROR(SEARCH($B1146,S$3))," ",MID(S$3,FIND("%курс ",S$3,FIND($B1146,S$3))+6,3)&amp;"
("&amp;MID(S$3,FIND("ауд.",S$3,FIND($B1146,S$3))+4,FIND("№",S$3,FIND("ауд.",S$3,FIND($B1146,S$3)))-(FIND("ауд.",S$3,FIND($B1146,S$3))+4))&amp;")"),"")</f>
        <v/>
      </c>
      <c r="E1146" s="14" t="str">
        <f t="shared" si="1236"/>
        <v/>
      </c>
      <c r="F1146" s="14" t="str">
        <f t="shared" si="1236"/>
        <v/>
      </c>
      <c r="G1146" s="14" t="str">
        <f t="shared" si="1236"/>
        <v/>
      </c>
      <c r="H1146" s="14" t="str">
        <f t="shared" si="1236"/>
        <v/>
      </c>
      <c r="I1146" s="14" t="str">
        <f t="shared" si="1236"/>
        <v/>
      </c>
      <c r="J1146" s="14" t="str">
        <f t="shared" si="1236"/>
        <v/>
      </c>
      <c r="K1146" s="14" t="str">
        <f t="shared" si="1236"/>
        <v/>
      </c>
      <c r="L1146" s="14"/>
      <c r="O1146" s="16"/>
      <c r="P1146" s="16"/>
      <c r="R1146" s="30"/>
      <c r="S1146" s="30"/>
      <c r="T1146" s="30"/>
      <c r="U1146" s="30"/>
      <c r="V1146" s="30"/>
      <c r="W1146" s="30"/>
      <c r="X1146" s="30"/>
      <c r="Y1146" s="30"/>
      <c r="Z1146" s="30"/>
      <c r="AA1146" s="30"/>
      <c r="AB1146" s="30"/>
      <c r="AD1146" s="31" t="str">
        <f t="shared" si="1234"/>
        <v/>
      </c>
      <c r="AE1146" s="31" t="str">
        <f t="shared" si="1234"/>
        <v/>
      </c>
      <c r="AF1146" s="31" t="str">
        <f t="shared" si="1234"/>
        <v/>
      </c>
      <c r="AG1146" s="31" t="str">
        <f t="shared" si="1234"/>
        <v/>
      </c>
      <c r="AH1146" s="31" t="str">
        <f t="shared" si="1234"/>
        <v/>
      </c>
      <c r="AI1146" s="31" t="str">
        <f t="shared" si="1234"/>
        <v/>
      </c>
      <c r="AJ1146" s="31" t="str">
        <f t="shared" si="1234"/>
        <v/>
      </c>
      <c r="AK1146" s="31" t="e">
        <f>IF(#REF!=" ","",IF(#REF!="","",CONCATENATE($C1146," ",#REF!," ",MID(#REF!,6,3))))</f>
        <v>#REF!</v>
      </c>
      <c r="AL1146" s="31" t="str">
        <f t="shared" si="1235"/>
        <v/>
      </c>
      <c r="AM1146" s="31" t="str">
        <f t="shared" si="1235"/>
        <v/>
      </c>
      <c r="AN1146" s="32" t="e">
        <f t="shared" si="1232"/>
        <v>#VALUE!</v>
      </c>
      <c r="AO1146" s="32" t="str">
        <f t="shared" si="1227"/>
        <v/>
      </c>
      <c r="AP1146" s="32" t="str">
        <f t="shared" si="1227"/>
        <v/>
      </c>
      <c r="AQ1146" s="32" t="str">
        <f t="shared" si="1227"/>
        <v/>
      </c>
      <c r="AR1146" s="32" t="str">
        <f t="shared" si="1227"/>
        <v/>
      </c>
      <c r="AS1146" s="32" t="str">
        <f t="shared" si="1227"/>
        <v/>
      </c>
      <c r="AT1146" s="32" t="str">
        <f t="shared" si="1227"/>
        <v/>
      </c>
      <c r="AU1146" s="32" t="str">
        <f t="shared" si="1227"/>
        <v/>
      </c>
      <c r="AV1146" s="32" t="e">
        <f t="shared" si="1227"/>
        <v>#REF!</v>
      </c>
      <c r="AW1146" s="32" t="str">
        <f t="shared" si="1227"/>
        <v/>
      </c>
      <c r="AX1146" s="32" t="str">
        <f t="shared" si="1227"/>
        <v/>
      </c>
      <c r="AZ1146" s="17" t="str">
        <f t="shared" si="1228"/>
        <v/>
      </c>
      <c r="BA1146" s="17" t="str">
        <f t="shared" si="1228"/>
        <v/>
      </c>
      <c r="BB1146" s="17" t="str">
        <f t="shared" si="1228"/>
        <v/>
      </c>
      <c r="BC1146" s="17" t="str">
        <f t="shared" si="1228"/>
        <v/>
      </c>
      <c r="BD1146" s="17" t="str">
        <f t="shared" si="1228"/>
        <v/>
      </c>
      <c r="BE1146" s="17" t="str">
        <f t="shared" si="1228"/>
        <v/>
      </c>
      <c r="BF1146" s="17" t="str">
        <f t="shared" si="1228"/>
        <v/>
      </c>
      <c r="BG1146" s="17" t="e">
        <f t="shared" si="1228"/>
        <v>#REF!</v>
      </c>
      <c r="BH1146" s="17" t="str">
        <f t="shared" si="1228"/>
        <v/>
      </c>
      <c r="BI1146" s="17" t="str">
        <f t="shared" si="1228"/>
        <v/>
      </c>
    </row>
    <row r="1147" spans="1:61" s="13" customFormat="1" ht="23.25" customHeight="1" x14ac:dyDescent="0.2">
      <c r="A1147" s="1">
        <f ca="1">IF(COUNTIF($D1147:$L1147," ")=10,"",IF(VLOOKUP(MAX($A$1:A1146),$A$1:C1146,3,FALSE)=0,"",MAX($A$1:A1146)+1))</f>
        <v>1115</v>
      </c>
      <c r="B1147" s="13" t="str">
        <f>$B1144</f>
        <v/>
      </c>
      <c r="C1147" s="2" t="str">
        <f>IF($B1147="","",$R$4)</f>
        <v/>
      </c>
      <c r="D1147" s="14" t="str">
        <f t="shared" ref="D1147:K1147" si="1237">IF($B1147&gt;"",IF(ISERROR(SEARCH($B1147,S$4))," ",MID(S$4,FIND("%курс ",S$4,FIND($B1147,S$4))+6,3)&amp;"
("&amp;MID(S$4,FIND("ауд.",S$4,FIND($B1147,S$4))+4,FIND("№",S$4,FIND("ауд.",S$4,FIND($B1147,S$4)))-(FIND("ауд.",S$4,FIND($B1147,S$4))+4))&amp;")"),"")</f>
        <v/>
      </c>
      <c r="E1147" s="14" t="str">
        <f t="shared" si="1237"/>
        <v/>
      </c>
      <c r="F1147" s="14" t="str">
        <f t="shared" si="1237"/>
        <v/>
      </c>
      <c r="G1147" s="14" t="str">
        <f t="shared" si="1237"/>
        <v/>
      </c>
      <c r="H1147" s="14" t="str">
        <f t="shared" si="1237"/>
        <v/>
      </c>
      <c r="I1147" s="14" t="str">
        <f t="shared" si="1237"/>
        <v/>
      </c>
      <c r="J1147" s="14" t="str">
        <f t="shared" si="1237"/>
        <v/>
      </c>
      <c r="K1147" s="14" t="str">
        <f t="shared" si="1237"/>
        <v/>
      </c>
      <c r="L1147" s="14"/>
      <c r="O1147" s="16"/>
      <c r="P1147" s="16"/>
      <c r="R1147" s="30"/>
      <c r="S1147" s="30"/>
      <c r="T1147" s="30"/>
      <c r="U1147" s="30"/>
      <c r="V1147" s="30"/>
      <c r="W1147" s="30"/>
      <c r="X1147" s="30"/>
      <c r="Y1147" s="30"/>
      <c r="Z1147" s="30"/>
      <c r="AA1147" s="30"/>
      <c r="AB1147" s="30"/>
      <c r="AD1147" s="31" t="str">
        <f t="shared" si="1234"/>
        <v/>
      </c>
      <c r="AE1147" s="31" t="str">
        <f t="shared" si="1234"/>
        <v/>
      </c>
      <c r="AF1147" s="31" t="str">
        <f t="shared" si="1234"/>
        <v/>
      </c>
      <c r="AG1147" s="31" t="str">
        <f t="shared" si="1234"/>
        <v/>
      </c>
      <c r="AH1147" s="31" t="str">
        <f t="shared" si="1234"/>
        <v/>
      </c>
      <c r="AI1147" s="31" t="str">
        <f t="shared" si="1234"/>
        <v/>
      </c>
      <c r="AJ1147" s="31" t="str">
        <f t="shared" si="1234"/>
        <v/>
      </c>
      <c r="AK1147" s="31" t="e">
        <f>IF(#REF!=" ","",IF(#REF!="","",CONCATENATE($C1147," ",#REF!," ",MID(#REF!,6,3))))</f>
        <v>#REF!</v>
      </c>
      <c r="AL1147" s="31" t="str">
        <f t="shared" si="1235"/>
        <v/>
      </c>
      <c r="AM1147" s="31" t="str">
        <f t="shared" si="1235"/>
        <v/>
      </c>
      <c r="AN1147" s="32" t="e">
        <f t="shared" si="1232"/>
        <v>#VALUE!</v>
      </c>
      <c r="AO1147" s="32" t="str">
        <f t="shared" si="1227"/>
        <v/>
      </c>
      <c r="AP1147" s="32" t="str">
        <f t="shared" si="1227"/>
        <v/>
      </c>
      <c r="AQ1147" s="32" t="str">
        <f t="shared" si="1227"/>
        <v/>
      </c>
      <c r="AR1147" s="32" t="str">
        <f t="shared" si="1227"/>
        <v/>
      </c>
      <c r="AS1147" s="32" t="str">
        <f t="shared" si="1227"/>
        <v/>
      </c>
      <c r="AT1147" s="32" t="str">
        <f t="shared" si="1227"/>
        <v/>
      </c>
      <c r="AU1147" s="32" t="str">
        <f t="shared" si="1227"/>
        <v/>
      </c>
      <c r="AV1147" s="32" t="e">
        <f t="shared" si="1227"/>
        <v>#REF!</v>
      </c>
      <c r="AW1147" s="32" t="str">
        <f t="shared" si="1227"/>
        <v/>
      </c>
      <c r="AX1147" s="32" t="str">
        <f t="shared" si="1227"/>
        <v/>
      </c>
      <c r="AZ1147" s="17" t="str">
        <f t="shared" si="1228"/>
        <v/>
      </c>
      <c r="BA1147" s="17" t="str">
        <f t="shared" si="1228"/>
        <v/>
      </c>
      <c r="BB1147" s="17" t="str">
        <f t="shared" si="1228"/>
        <v/>
      </c>
      <c r="BC1147" s="17" t="str">
        <f t="shared" si="1228"/>
        <v/>
      </c>
      <c r="BD1147" s="17" t="str">
        <f t="shared" si="1228"/>
        <v/>
      </c>
      <c r="BE1147" s="17" t="str">
        <f t="shared" si="1228"/>
        <v/>
      </c>
      <c r="BF1147" s="17" t="str">
        <f t="shared" si="1228"/>
        <v/>
      </c>
      <c r="BG1147" s="17" t="e">
        <f t="shared" si="1228"/>
        <v>#REF!</v>
      </c>
      <c r="BH1147" s="17" t="str">
        <f t="shared" si="1228"/>
        <v/>
      </c>
      <c r="BI1147" s="17" t="str">
        <f t="shared" si="1228"/>
        <v/>
      </c>
    </row>
    <row r="1148" spans="1:61" s="13" customFormat="1" ht="23.25" customHeight="1" x14ac:dyDescent="0.2">
      <c r="A1148" s="1">
        <f ca="1">IF(COUNTIF($D1148:$L1148," ")=10,"",IF(VLOOKUP(MAX($A$1:A1147),$A$1:C1147,3,FALSE)=0,"",MAX($A$1:A1147)+1))</f>
        <v>1116</v>
      </c>
      <c r="B1148" s="13" t="str">
        <f>$B1144</f>
        <v/>
      </c>
      <c r="C1148" s="2" t="str">
        <f>IF($B1148="","",$R$5)</f>
        <v/>
      </c>
      <c r="D1148" s="23" t="str">
        <f t="shared" ref="D1148:K1148" si="1238">IF($B1148&gt;"",IF(ISERROR(SEARCH($B1148,S$5))," ",MID(S$5,FIND("%курс ",S$5,FIND($B1148,S$5))+6,3)&amp;"
("&amp;MID(S$5,FIND("ауд.",S$5,FIND($B1148,S$5))+4,FIND("№",S$5,FIND("ауд.",S$5,FIND($B1148,S$5)))-(FIND("ауд.",S$5,FIND($B1148,S$5))+4))&amp;")"),"")</f>
        <v/>
      </c>
      <c r="E1148" s="23" t="str">
        <f t="shared" si="1238"/>
        <v/>
      </c>
      <c r="F1148" s="23" t="str">
        <f t="shared" si="1238"/>
        <v/>
      </c>
      <c r="G1148" s="23" t="str">
        <f t="shared" si="1238"/>
        <v/>
      </c>
      <c r="H1148" s="23" t="str">
        <f t="shared" si="1238"/>
        <v/>
      </c>
      <c r="I1148" s="23" t="str">
        <f t="shared" si="1238"/>
        <v/>
      </c>
      <c r="J1148" s="23" t="str">
        <f t="shared" si="1238"/>
        <v/>
      </c>
      <c r="K1148" s="23" t="str">
        <f t="shared" si="1238"/>
        <v/>
      </c>
      <c r="L1148" s="23"/>
      <c r="O1148" s="16"/>
      <c r="P1148" s="16"/>
      <c r="R1148" s="30"/>
      <c r="S1148" s="30"/>
      <c r="T1148" s="30"/>
      <c r="U1148" s="30"/>
      <c r="V1148" s="30"/>
      <c r="W1148" s="30"/>
      <c r="X1148" s="30"/>
      <c r="Y1148" s="30"/>
      <c r="Z1148" s="30"/>
      <c r="AA1148" s="30"/>
      <c r="AB1148" s="30"/>
      <c r="AD1148" s="31" t="str">
        <f t="shared" si="1234"/>
        <v/>
      </c>
      <c r="AE1148" s="31" t="str">
        <f t="shared" si="1234"/>
        <v/>
      </c>
      <c r="AF1148" s="31" t="str">
        <f t="shared" si="1234"/>
        <v/>
      </c>
      <c r="AG1148" s="31" t="str">
        <f t="shared" si="1234"/>
        <v/>
      </c>
      <c r="AH1148" s="31" t="str">
        <f t="shared" si="1234"/>
        <v/>
      </c>
      <c r="AI1148" s="31" t="str">
        <f t="shared" si="1234"/>
        <v/>
      </c>
      <c r="AJ1148" s="31" t="str">
        <f t="shared" si="1234"/>
        <v/>
      </c>
      <c r="AK1148" s="31" t="e">
        <f>IF(#REF!=" ","",IF(#REF!="","",CONCATENATE($C1148," ",#REF!," ",MID(#REF!,6,3))))</f>
        <v>#REF!</v>
      </c>
      <c r="AL1148" s="31" t="str">
        <f t="shared" si="1235"/>
        <v/>
      </c>
      <c r="AM1148" s="31" t="str">
        <f t="shared" si="1235"/>
        <v/>
      </c>
      <c r="AN1148" s="32" t="e">
        <f t="shared" si="1232"/>
        <v>#VALUE!</v>
      </c>
      <c r="AO1148" s="32" t="str">
        <f t="shared" si="1227"/>
        <v/>
      </c>
      <c r="AP1148" s="32" t="str">
        <f t="shared" si="1227"/>
        <v/>
      </c>
      <c r="AQ1148" s="32" t="str">
        <f t="shared" si="1227"/>
        <v/>
      </c>
      <c r="AR1148" s="32" t="str">
        <f t="shared" si="1227"/>
        <v/>
      </c>
      <c r="AS1148" s="32" t="str">
        <f t="shared" si="1227"/>
        <v/>
      </c>
      <c r="AT1148" s="32" t="str">
        <f t="shared" si="1227"/>
        <v/>
      </c>
      <c r="AU1148" s="32" t="str">
        <f t="shared" si="1227"/>
        <v/>
      </c>
      <c r="AV1148" s="32" t="e">
        <f t="shared" si="1227"/>
        <v>#REF!</v>
      </c>
      <c r="AW1148" s="32" t="str">
        <f t="shared" si="1227"/>
        <v/>
      </c>
      <c r="AX1148" s="32" t="str">
        <f t="shared" si="1227"/>
        <v/>
      </c>
      <c r="AZ1148" s="17" t="str">
        <f t="shared" si="1228"/>
        <v/>
      </c>
      <c r="BA1148" s="17" t="str">
        <f t="shared" si="1228"/>
        <v/>
      </c>
      <c r="BB1148" s="17" t="str">
        <f t="shared" si="1228"/>
        <v/>
      </c>
      <c r="BC1148" s="17" t="str">
        <f t="shared" si="1228"/>
        <v/>
      </c>
      <c r="BD1148" s="17" t="str">
        <f t="shared" si="1228"/>
        <v/>
      </c>
      <c r="BE1148" s="17" t="str">
        <f t="shared" si="1228"/>
        <v/>
      </c>
      <c r="BF1148" s="17" t="str">
        <f t="shared" si="1228"/>
        <v/>
      </c>
      <c r="BG1148" s="17" t="e">
        <f t="shared" si="1228"/>
        <v>#REF!</v>
      </c>
      <c r="BH1148" s="17" t="str">
        <f t="shared" si="1228"/>
        <v/>
      </c>
      <c r="BI1148" s="17" t="str">
        <f t="shared" si="1228"/>
        <v/>
      </c>
    </row>
    <row r="1149" spans="1:61" s="13" customFormat="1" ht="23.25" customHeight="1" x14ac:dyDescent="0.2">
      <c r="A1149" s="1">
        <f ca="1">IF(COUNTIF($D1149:$L1149," ")=10,"",IF(VLOOKUP(MAX($A$1:A1148),$A$1:C1148,3,FALSE)=0,"",MAX($A$1:A1148)+1))</f>
        <v>1117</v>
      </c>
      <c r="B1149" s="13" t="str">
        <f>$B1144</f>
        <v/>
      </c>
      <c r="C1149" s="2" t="str">
        <f>IF($B1149="","",$R$6)</f>
        <v/>
      </c>
      <c r="D1149" s="23" t="str">
        <f t="shared" ref="D1149:K1149" si="1239">IF($B1149&gt;"",IF(ISERROR(SEARCH($B1149,S$6))," ",MID(S$6,FIND("%курс ",S$6,FIND($B1149,S$6))+6,3)&amp;"
("&amp;MID(S$6,FIND("ауд.",S$6,FIND($B1149,S$6))+4,FIND("№",S$6,FIND("ауд.",S$6,FIND($B1149,S$6)))-(FIND("ауд.",S$6,FIND($B1149,S$6))+4))&amp;")"),"")</f>
        <v/>
      </c>
      <c r="E1149" s="23" t="str">
        <f t="shared" si="1239"/>
        <v/>
      </c>
      <c r="F1149" s="23" t="str">
        <f t="shared" si="1239"/>
        <v/>
      </c>
      <c r="G1149" s="23" t="str">
        <f t="shared" si="1239"/>
        <v/>
      </c>
      <c r="H1149" s="23" t="str">
        <f t="shared" si="1239"/>
        <v/>
      </c>
      <c r="I1149" s="23" t="str">
        <f t="shared" si="1239"/>
        <v/>
      </c>
      <c r="J1149" s="23" t="str">
        <f t="shared" si="1239"/>
        <v/>
      </c>
      <c r="K1149" s="23" t="str">
        <f t="shared" si="1239"/>
        <v/>
      </c>
      <c r="L1149" s="23"/>
      <c r="O1149" s="16"/>
      <c r="P1149" s="16"/>
      <c r="R1149" s="30"/>
      <c r="S1149" s="30"/>
      <c r="T1149" s="30"/>
      <c r="U1149" s="30"/>
      <c r="V1149" s="30"/>
      <c r="W1149" s="30"/>
      <c r="X1149" s="30"/>
      <c r="Y1149" s="30"/>
      <c r="Z1149" s="30"/>
      <c r="AA1149" s="30"/>
      <c r="AB1149" s="30"/>
      <c r="AD1149" s="31" t="str">
        <f t="shared" si="1234"/>
        <v/>
      </c>
      <c r="AE1149" s="31" t="str">
        <f t="shared" si="1234"/>
        <v/>
      </c>
      <c r="AF1149" s="31" t="str">
        <f t="shared" si="1234"/>
        <v/>
      </c>
      <c r="AG1149" s="31" t="str">
        <f t="shared" si="1234"/>
        <v/>
      </c>
      <c r="AH1149" s="31" t="str">
        <f t="shared" si="1234"/>
        <v/>
      </c>
      <c r="AI1149" s="31" t="str">
        <f t="shared" si="1234"/>
        <v/>
      </c>
      <c r="AJ1149" s="31" t="str">
        <f t="shared" si="1234"/>
        <v/>
      </c>
      <c r="AK1149" s="31" t="e">
        <f>IF(#REF!=" ","",IF(#REF!="","",CONCATENATE($C1149," ",#REF!," ",MID(#REF!,6,3))))</f>
        <v>#REF!</v>
      </c>
      <c r="AL1149" s="31" t="str">
        <f t="shared" si="1235"/>
        <v/>
      </c>
      <c r="AM1149" s="31" t="str">
        <f t="shared" si="1235"/>
        <v/>
      </c>
      <c r="AN1149" s="32" t="e">
        <f t="shared" si="1232"/>
        <v>#VALUE!</v>
      </c>
      <c r="AO1149" s="32" t="str">
        <f t="shared" si="1227"/>
        <v/>
      </c>
      <c r="AP1149" s="32" t="str">
        <f t="shared" si="1227"/>
        <v/>
      </c>
      <c r="AQ1149" s="32" t="str">
        <f t="shared" si="1227"/>
        <v/>
      </c>
      <c r="AR1149" s="32" t="str">
        <f t="shared" si="1227"/>
        <v/>
      </c>
      <c r="AS1149" s="32" t="str">
        <f t="shared" si="1227"/>
        <v/>
      </c>
      <c r="AT1149" s="32" t="str">
        <f t="shared" si="1227"/>
        <v/>
      </c>
      <c r="AU1149" s="32" t="str">
        <f t="shared" si="1227"/>
        <v/>
      </c>
      <c r="AV1149" s="32" t="e">
        <f t="shared" si="1227"/>
        <v>#REF!</v>
      </c>
      <c r="AW1149" s="32" t="str">
        <f t="shared" si="1227"/>
        <v/>
      </c>
      <c r="AX1149" s="32" t="str">
        <f t="shared" si="1227"/>
        <v/>
      </c>
      <c r="AZ1149" s="17" t="str">
        <f t="shared" si="1228"/>
        <v/>
      </c>
      <c r="BA1149" s="17" t="str">
        <f t="shared" si="1228"/>
        <v/>
      </c>
      <c r="BB1149" s="17" t="str">
        <f t="shared" si="1228"/>
        <v/>
      </c>
      <c r="BC1149" s="17" t="str">
        <f t="shared" si="1228"/>
        <v/>
      </c>
      <c r="BD1149" s="17" t="str">
        <f t="shared" si="1228"/>
        <v/>
      </c>
      <c r="BE1149" s="17" t="str">
        <f t="shared" si="1228"/>
        <v/>
      </c>
      <c r="BF1149" s="17" t="str">
        <f t="shared" si="1228"/>
        <v/>
      </c>
      <c r="BG1149" s="17" t="e">
        <f t="shared" si="1228"/>
        <v>#REF!</v>
      </c>
      <c r="BH1149" s="17" t="str">
        <f t="shared" si="1228"/>
        <v/>
      </c>
      <c r="BI1149" s="17" t="str">
        <f t="shared" si="1228"/>
        <v/>
      </c>
    </row>
    <row r="1150" spans="1:61" s="13" customFormat="1" ht="23.25" customHeight="1" x14ac:dyDescent="0.2">
      <c r="A1150" s="1">
        <f ca="1">IF(COUNTIF($D1150:$L1150," ")=10,"",IF(VLOOKUP(MAX($A$1:A1149),$A$1:C1149,3,FALSE)=0,"",MAX($A$1:A1149)+1))</f>
        <v>1118</v>
      </c>
      <c r="B1150" s="13" t="str">
        <f>$B1144</f>
        <v/>
      </c>
      <c r="C1150" s="2" t="str">
        <f>IF($B1150="","",$R$7)</f>
        <v/>
      </c>
      <c r="D1150" s="23" t="str">
        <f t="shared" ref="D1150:K1150" si="1240">IF($B1150&gt;"",IF(ISERROR(SEARCH($B1150,S$7))," ",MID(S$7,FIND("%курс ",S$7,FIND($B1150,S$7))+6,3)&amp;"
("&amp;MID(S$7,FIND("ауд.",S$7,FIND($B1150,S$7))+4,FIND("№",S$7,FIND("ауд.",S$7,FIND($B1150,S$7)))-(FIND("ауд.",S$7,FIND($B1150,S$7))+4))&amp;")"),"")</f>
        <v/>
      </c>
      <c r="E1150" s="23" t="str">
        <f t="shared" si="1240"/>
        <v/>
      </c>
      <c r="F1150" s="23" t="str">
        <f t="shared" si="1240"/>
        <v/>
      </c>
      <c r="G1150" s="23" t="str">
        <f t="shared" si="1240"/>
        <v/>
      </c>
      <c r="H1150" s="23" t="str">
        <f t="shared" si="1240"/>
        <v/>
      </c>
      <c r="I1150" s="23" t="str">
        <f t="shared" si="1240"/>
        <v/>
      </c>
      <c r="J1150" s="23" t="str">
        <f t="shared" si="1240"/>
        <v/>
      </c>
      <c r="K1150" s="23" t="str">
        <f t="shared" si="1240"/>
        <v/>
      </c>
      <c r="L1150" s="23"/>
      <c r="O1150" s="16"/>
      <c r="P1150" s="16"/>
      <c r="R1150" s="30"/>
      <c r="S1150" s="30"/>
      <c r="T1150" s="30"/>
      <c r="U1150" s="30"/>
      <c r="V1150" s="30"/>
      <c r="W1150" s="30"/>
      <c r="X1150" s="30"/>
      <c r="Y1150" s="30"/>
      <c r="Z1150" s="30"/>
      <c r="AA1150" s="30"/>
      <c r="AB1150" s="30"/>
      <c r="AD1150" s="31" t="str">
        <f t="shared" si="1234"/>
        <v/>
      </c>
      <c r="AE1150" s="31" t="str">
        <f t="shared" si="1234"/>
        <v/>
      </c>
      <c r="AF1150" s="31" t="str">
        <f t="shared" si="1234"/>
        <v/>
      </c>
      <c r="AG1150" s="31" t="str">
        <f t="shared" si="1234"/>
        <v/>
      </c>
      <c r="AH1150" s="31" t="str">
        <f t="shared" si="1234"/>
        <v/>
      </c>
      <c r="AI1150" s="31" t="str">
        <f t="shared" si="1234"/>
        <v/>
      </c>
      <c r="AJ1150" s="31" t="str">
        <f t="shared" si="1234"/>
        <v/>
      </c>
      <c r="AK1150" s="31" t="e">
        <f>IF(#REF!=" ","",IF(#REF!="","",CONCATENATE($C1150," ",#REF!," ",MID(#REF!,6,3))))</f>
        <v>#REF!</v>
      </c>
      <c r="AL1150" s="31" t="str">
        <f t="shared" si="1235"/>
        <v/>
      </c>
      <c r="AM1150" s="31" t="str">
        <f t="shared" si="1235"/>
        <v/>
      </c>
      <c r="AN1150" s="32" t="e">
        <f t="shared" si="1232"/>
        <v>#VALUE!</v>
      </c>
      <c r="AO1150" s="32" t="str">
        <f t="shared" si="1227"/>
        <v/>
      </c>
      <c r="AP1150" s="32" t="str">
        <f t="shared" si="1227"/>
        <v/>
      </c>
      <c r="AQ1150" s="32" t="str">
        <f t="shared" si="1227"/>
        <v/>
      </c>
      <c r="AR1150" s="32" t="str">
        <f t="shared" si="1227"/>
        <v/>
      </c>
      <c r="AS1150" s="32" t="str">
        <f t="shared" si="1227"/>
        <v/>
      </c>
      <c r="AT1150" s="32" t="str">
        <f t="shared" si="1227"/>
        <v/>
      </c>
      <c r="AU1150" s="32" t="str">
        <f t="shared" si="1227"/>
        <v/>
      </c>
      <c r="AV1150" s="32" t="e">
        <f t="shared" si="1227"/>
        <v>#REF!</v>
      </c>
      <c r="AW1150" s="32" t="str">
        <f t="shared" si="1227"/>
        <v/>
      </c>
      <c r="AX1150" s="32" t="str">
        <f t="shared" si="1227"/>
        <v/>
      </c>
      <c r="AZ1150" s="17" t="str">
        <f t="shared" si="1228"/>
        <v/>
      </c>
      <c r="BA1150" s="17" t="str">
        <f t="shared" si="1228"/>
        <v/>
      </c>
      <c r="BB1150" s="17" t="str">
        <f t="shared" si="1228"/>
        <v/>
      </c>
      <c r="BC1150" s="17" t="str">
        <f t="shared" si="1228"/>
        <v/>
      </c>
      <c r="BD1150" s="17" t="str">
        <f t="shared" si="1228"/>
        <v/>
      </c>
      <c r="BE1150" s="17" t="str">
        <f t="shared" si="1228"/>
        <v/>
      </c>
      <c r="BF1150" s="17" t="str">
        <f t="shared" si="1228"/>
        <v/>
      </c>
      <c r="BG1150" s="17" t="e">
        <f t="shared" si="1228"/>
        <v>#REF!</v>
      </c>
      <c r="BH1150" s="17" t="str">
        <f t="shared" si="1228"/>
        <v/>
      </c>
      <c r="BI1150" s="17" t="str">
        <f t="shared" si="1228"/>
        <v/>
      </c>
    </row>
    <row r="1151" spans="1:61" s="13" customFormat="1" ht="23.25" customHeight="1" x14ac:dyDescent="0.2">
      <c r="A1151" s="1">
        <f ca="1">IF(COUNTIF($D1151:$L1151," ")=10,"",IF(VLOOKUP(MAX($A$1:A1150),$A$1:C1150,3,FALSE)=0,"",MAX($A$1:A1150)+1))</f>
        <v>1119</v>
      </c>
      <c r="B1151" s="13" t="str">
        <f>$B1144</f>
        <v/>
      </c>
      <c r="C1151" s="2" t="str">
        <f>IF($B1151="","",$R$8)</f>
        <v/>
      </c>
      <c r="D1151" s="23" t="str">
        <f t="shared" ref="D1151:K1151" si="1241">IF($B1151&gt;"",IF(ISERROR(SEARCH($B1151,S$8))," ",MID(S$8,FIND("%курс ",S$8,FIND($B1151,S$8))+6,3)&amp;"
("&amp;MID(S$8,FIND("ауд.",S$8,FIND($B1151,S$8))+4,FIND("№",S$8,FIND("ауд.",S$8,FIND($B1151,S$8)))-(FIND("ауд.",S$8,FIND($B1151,S$8))+4))&amp;")"),"")</f>
        <v/>
      </c>
      <c r="E1151" s="23" t="str">
        <f t="shared" si="1241"/>
        <v/>
      </c>
      <c r="F1151" s="23" t="str">
        <f t="shared" si="1241"/>
        <v/>
      </c>
      <c r="G1151" s="23" t="str">
        <f t="shared" si="1241"/>
        <v/>
      </c>
      <c r="H1151" s="23" t="str">
        <f t="shared" si="1241"/>
        <v/>
      </c>
      <c r="I1151" s="23" t="str">
        <f t="shared" si="1241"/>
        <v/>
      </c>
      <c r="J1151" s="23" t="str">
        <f t="shared" si="1241"/>
        <v/>
      </c>
      <c r="K1151" s="23" t="str">
        <f t="shared" si="1241"/>
        <v/>
      </c>
      <c r="L1151" s="23"/>
      <c r="O1151" s="16"/>
      <c r="P1151" s="16"/>
      <c r="R1151" s="30"/>
      <c r="S1151" s="30"/>
      <c r="T1151" s="30"/>
      <c r="U1151" s="30"/>
      <c r="V1151" s="30"/>
      <c r="W1151" s="30"/>
      <c r="X1151" s="30"/>
      <c r="Y1151" s="30"/>
      <c r="Z1151" s="30"/>
      <c r="AA1151" s="30"/>
      <c r="AB1151" s="30"/>
      <c r="AD1151" s="31" t="str">
        <f t="shared" si="1234"/>
        <v/>
      </c>
      <c r="AE1151" s="31" t="str">
        <f t="shared" si="1234"/>
        <v/>
      </c>
      <c r="AF1151" s="31" t="str">
        <f t="shared" si="1234"/>
        <v/>
      </c>
      <c r="AG1151" s="31" t="str">
        <f t="shared" si="1234"/>
        <v/>
      </c>
      <c r="AH1151" s="31" t="str">
        <f t="shared" si="1234"/>
        <v/>
      </c>
      <c r="AI1151" s="31" t="str">
        <f t="shared" si="1234"/>
        <v/>
      </c>
      <c r="AJ1151" s="31" t="str">
        <f t="shared" si="1234"/>
        <v/>
      </c>
      <c r="AK1151" s="31" t="e">
        <f>IF(#REF!=" ","",IF(#REF!="","",CONCATENATE($C1151," ",#REF!," ",MID(#REF!,6,3))))</f>
        <v>#REF!</v>
      </c>
      <c r="AL1151" s="31" t="str">
        <f t="shared" si="1235"/>
        <v/>
      </c>
      <c r="AM1151" s="31" t="str">
        <f t="shared" si="1235"/>
        <v/>
      </c>
      <c r="AN1151" s="32" t="e">
        <f t="shared" si="1232"/>
        <v>#VALUE!</v>
      </c>
      <c r="AO1151" s="32" t="str">
        <f t="shared" si="1227"/>
        <v/>
      </c>
      <c r="AP1151" s="32" t="str">
        <f t="shared" si="1227"/>
        <v/>
      </c>
      <c r="AQ1151" s="32" t="str">
        <f t="shared" si="1227"/>
        <v/>
      </c>
      <c r="AR1151" s="32" t="str">
        <f t="shared" si="1227"/>
        <v/>
      </c>
      <c r="AS1151" s="32" t="str">
        <f t="shared" si="1227"/>
        <v/>
      </c>
      <c r="AT1151" s="32" t="str">
        <f t="shared" si="1227"/>
        <v/>
      </c>
      <c r="AU1151" s="32" t="str">
        <f t="shared" si="1227"/>
        <v/>
      </c>
      <c r="AV1151" s="32" t="e">
        <f t="shared" si="1227"/>
        <v>#REF!</v>
      </c>
      <c r="AW1151" s="32" t="str">
        <f t="shared" si="1227"/>
        <v/>
      </c>
      <c r="AX1151" s="32" t="str">
        <f t="shared" si="1227"/>
        <v/>
      </c>
      <c r="AZ1151" s="17" t="str">
        <f t="shared" si="1228"/>
        <v/>
      </c>
      <c r="BA1151" s="17" t="str">
        <f t="shared" si="1228"/>
        <v/>
      </c>
      <c r="BB1151" s="17" t="str">
        <f t="shared" si="1228"/>
        <v/>
      </c>
      <c r="BC1151" s="17" t="str">
        <f t="shared" si="1228"/>
        <v/>
      </c>
      <c r="BD1151" s="17" t="str">
        <f t="shared" si="1228"/>
        <v/>
      </c>
      <c r="BE1151" s="17" t="str">
        <f t="shared" si="1228"/>
        <v/>
      </c>
      <c r="BF1151" s="17" t="str">
        <f t="shared" si="1228"/>
        <v/>
      </c>
      <c r="BG1151" s="17" t="e">
        <f t="shared" si="1228"/>
        <v>#REF!</v>
      </c>
      <c r="BH1151" s="17" t="str">
        <f t="shared" si="1228"/>
        <v/>
      </c>
      <c r="BI1151" s="17" t="str">
        <f t="shared" si="1228"/>
        <v/>
      </c>
    </row>
    <row r="1152" spans="1:61" s="13" customFormat="1" ht="23.25" customHeight="1" x14ac:dyDescent="0.2">
      <c r="C1152" s="2" t="str">
        <f>IF($B1152="","",$R$2)</f>
        <v/>
      </c>
      <c r="D1152" s="14" t="str">
        <f t="shared" ref="D1152:K1152" si="1242">IF($B1152&gt;"",IF(ISERROR(SEARCH($B1152,S$2))," ",MID(S$2,FIND("%курс ",S$2,FIND($B1152,S$2))+6,3)&amp;"
("&amp;MID(S$2,FIND("ауд.",S$2,FIND($B1152,S$2))+4,FIND("№",S$2,FIND("ауд.",S$2,FIND($B1152,S$2)))-(FIND("ауд.",S$2,FIND($B1152,S$2))+4))&amp;")"),"")</f>
        <v/>
      </c>
      <c r="E1152" s="14" t="str">
        <f t="shared" si="1242"/>
        <v/>
      </c>
      <c r="F1152" s="14" t="str">
        <f t="shared" si="1242"/>
        <v/>
      </c>
      <c r="G1152" s="14" t="str">
        <f t="shared" si="1242"/>
        <v/>
      </c>
      <c r="H1152" s="14" t="str">
        <f t="shared" si="1242"/>
        <v/>
      </c>
      <c r="I1152" s="14" t="str">
        <f t="shared" si="1242"/>
        <v/>
      </c>
      <c r="J1152" s="14" t="str">
        <f t="shared" si="1242"/>
        <v/>
      </c>
      <c r="K1152" s="14" t="str">
        <f t="shared" si="1242"/>
        <v/>
      </c>
      <c r="L1152" s="14"/>
      <c r="O1152" s="16"/>
      <c r="P1152" s="16"/>
      <c r="R1152" s="30"/>
      <c r="S1152" s="30"/>
      <c r="T1152" s="30"/>
      <c r="U1152" s="30"/>
      <c r="V1152" s="30"/>
      <c r="W1152" s="30"/>
      <c r="X1152" s="30"/>
      <c r="Y1152" s="30"/>
      <c r="Z1152" s="30"/>
      <c r="AA1152" s="30"/>
      <c r="AB1152" s="30"/>
      <c r="AD1152" s="37"/>
      <c r="AE1152" s="37"/>
      <c r="AF1152" s="37"/>
      <c r="AG1152" s="37"/>
      <c r="AH1152" s="37"/>
      <c r="AI1152" s="37"/>
      <c r="AJ1152" s="37"/>
      <c r="AK1152" s="37"/>
      <c r="AL1152" s="37"/>
      <c r="AM1152" s="37"/>
      <c r="AN1152" s="37"/>
      <c r="AO1152" s="32" t="str">
        <f t="shared" si="1227"/>
        <v/>
      </c>
      <c r="AP1152" s="32" t="str">
        <f t="shared" si="1227"/>
        <v/>
      </c>
      <c r="AQ1152" s="32" t="str">
        <f t="shared" si="1227"/>
        <v/>
      </c>
      <c r="AR1152" s="32" t="str">
        <f t="shared" si="1227"/>
        <v/>
      </c>
      <c r="AS1152" s="32" t="str">
        <f t="shared" si="1227"/>
        <v/>
      </c>
      <c r="AT1152" s="32" t="str">
        <f t="shared" si="1227"/>
        <v/>
      </c>
      <c r="AU1152" s="32" t="str">
        <f t="shared" si="1227"/>
        <v/>
      </c>
      <c r="AV1152" s="32" t="str">
        <f t="shared" si="1227"/>
        <v/>
      </c>
      <c r="AW1152" s="32" t="str">
        <f t="shared" si="1227"/>
        <v/>
      </c>
      <c r="AX1152" s="32" t="str">
        <f t="shared" si="1227"/>
        <v/>
      </c>
      <c r="AZ1152" s="17" t="str">
        <f t="shared" si="1228"/>
        <v/>
      </c>
      <c r="BA1152" s="17" t="str">
        <f t="shared" si="1228"/>
        <v/>
      </c>
      <c r="BB1152" s="17" t="str">
        <f t="shared" si="1228"/>
        <v/>
      </c>
      <c r="BC1152" s="17" t="str">
        <f t="shared" si="1228"/>
        <v/>
      </c>
      <c r="BD1152" s="17" t="str">
        <f t="shared" si="1228"/>
        <v/>
      </c>
      <c r="BE1152" s="17" t="str">
        <f t="shared" si="1228"/>
        <v/>
      </c>
      <c r="BF1152" s="17" t="str">
        <f t="shared" si="1228"/>
        <v/>
      </c>
      <c r="BG1152" s="17" t="str">
        <f t="shared" si="1228"/>
        <v/>
      </c>
      <c r="BH1152" s="17" t="str">
        <f t="shared" si="1228"/>
        <v/>
      </c>
      <c r="BI1152" s="17" t="str">
        <f t="shared" si="1228"/>
        <v/>
      </c>
    </row>
    <row r="1153" spans="1:61" s="13" customFormat="1" ht="23.25" customHeight="1" x14ac:dyDescent="0.2">
      <c r="A1153" s="1">
        <f ca="1">IF(COUNTIF($D1154:$L1160," ")=70,"",MAX($A$1:A1152)+1)</f>
        <v>1120</v>
      </c>
      <c r="B1153" s="2" t="str">
        <f>IF($C1153="","",$C1153)</f>
        <v/>
      </c>
      <c r="C1153" s="3" t="str">
        <f>IF(ISERROR(VLOOKUP((ROW()-1)/9+1,'[1]Преподавательский состав'!$A$2:$B$181,2,FALSE)),"",VLOOKUP((ROW()-1)/9+1,'[1]Преподавательский состав'!$A$2:$B$181,2,FALSE))</f>
        <v/>
      </c>
      <c r="D1153" s="3" t="str">
        <f>IF($C1153="","",T(" 9.00"))</f>
        <v/>
      </c>
      <c r="E1153" s="3" t="str">
        <f>IF($C1153="","",T("10.40"))</f>
        <v/>
      </c>
      <c r="F1153" s="3" t="str">
        <f>IF($C1153="","",T("12.20"))</f>
        <v/>
      </c>
      <c r="G1153" s="3" t="str">
        <f>IF($C1153="","",T("14.00"))</f>
        <v/>
      </c>
      <c r="H1153" s="3" t="str">
        <f>IF($C1153="","",T("14.30"))</f>
        <v/>
      </c>
      <c r="I1153" s="3" t="str">
        <f>IF($C1153="","",T("16.10"))</f>
        <v/>
      </c>
      <c r="J1153" s="3" t="str">
        <f>IF($C1153="","",T("17.50"))</f>
        <v/>
      </c>
      <c r="K1153" s="3" t="str">
        <f>IF($C1153="","",T("17.50"))</f>
        <v/>
      </c>
      <c r="L1153" s="3"/>
      <c r="O1153" s="16"/>
      <c r="P1153" s="16"/>
      <c r="R1153" s="30"/>
      <c r="S1153" s="30"/>
      <c r="T1153" s="30"/>
      <c r="U1153" s="30"/>
      <c r="V1153" s="30"/>
      <c r="W1153" s="30"/>
      <c r="X1153" s="30"/>
      <c r="Y1153" s="30"/>
      <c r="Z1153" s="30"/>
      <c r="AA1153" s="30"/>
      <c r="AB1153" s="30"/>
      <c r="AD1153" s="32"/>
      <c r="AE1153" s="32"/>
      <c r="AF1153" s="32"/>
      <c r="AG1153" s="32"/>
      <c r="AH1153" s="32"/>
      <c r="AI1153" s="32"/>
      <c r="AJ1153" s="32"/>
      <c r="AK1153" s="32"/>
      <c r="AL1153" s="32"/>
      <c r="AM1153" s="32"/>
      <c r="AN1153" s="32" t="str">
        <f t="shared" ref="AN1153:AN1160" si="1243">IF(COUNTBLANK(AD1153:AM1153)=10,"",MID($B1153,1,FIND(" ",$B1153)-1))</f>
        <v/>
      </c>
      <c r="AO1153" s="32" t="str">
        <f t="shared" si="1227"/>
        <v/>
      </c>
      <c r="AP1153" s="32" t="str">
        <f t="shared" si="1227"/>
        <v/>
      </c>
      <c r="AQ1153" s="32" t="str">
        <f t="shared" si="1227"/>
        <v/>
      </c>
      <c r="AR1153" s="32" t="str">
        <f t="shared" si="1227"/>
        <v/>
      </c>
      <c r="AS1153" s="32" t="str">
        <f t="shared" si="1227"/>
        <v/>
      </c>
      <c r="AT1153" s="32" t="str">
        <f t="shared" si="1227"/>
        <v/>
      </c>
      <c r="AU1153" s="32" t="str">
        <f t="shared" si="1227"/>
        <v/>
      </c>
      <c r="AV1153" s="32" t="str">
        <f t="shared" si="1227"/>
        <v/>
      </c>
      <c r="AW1153" s="32" t="str">
        <f t="shared" si="1227"/>
        <v/>
      </c>
      <c r="AX1153" s="32" t="str">
        <f t="shared" si="1227"/>
        <v/>
      </c>
      <c r="AZ1153" s="17" t="str">
        <f t="shared" si="1228"/>
        <v/>
      </c>
      <c r="BA1153" s="17" t="str">
        <f t="shared" si="1228"/>
        <v/>
      </c>
      <c r="BB1153" s="17" t="str">
        <f t="shared" si="1228"/>
        <v/>
      </c>
      <c r="BC1153" s="17" t="str">
        <f t="shared" si="1228"/>
        <v/>
      </c>
      <c r="BD1153" s="17" t="str">
        <f t="shared" si="1228"/>
        <v/>
      </c>
      <c r="BE1153" s="17" t="str">
        <f t="shared" si="1228"/>
        <v/>
      </c>
      <c r="BF1153" s="17" t="str">
        <f t="shared" si="1228"/>
        <v/>
      </c>
      <c r="BG1153" s="17" t="str">
        <f t="shared" si="1228"/>
        <v/>
      </c>
      <c r="BH1153" s="17" t="str">
        <f t="shared" si="1228"/>
        <v/>
      </c>
      <c r="BI1153" s="17" t="str">
        <f t="shared" si="1228"/>
        <v/>
      </c>
    </row>
    <row r="1154" spans="1:61" s="13" customFormat="1" ht="23.25" customHeight="1" x14ac:dyDescent="0.2">
      <c r="A1154" s="1">
        <f ca="1">IF(COUNTIF($D1154:$L1154," ")=10,"",IF(VLOOKUP(MAX($A$1:A1153),$A$1:C1153,3,FALSE)=0,"",MAX($A$1:A1153)+1))</f>
        <v>1121</v>
      </c>
      <c r="B1154" s="13" t="str">
        <f>$B1153</f>
        <v/>
      </c>
      <c r="C1154" s="2" t="str">
        <f>IF($B1154="","",$R$2)</f>
        <v/>
      </c>
      <c r="D1154" s="14" t="str">
        <f t="shared" ref="D1154:K1154" si="1244">IF($B1154&gt;"",IF(ISERROR(SEARCH($B1154,S$2))," ",MID(S$2,FIND("%курс ",S$2,FIND($B1154,S$2))+6,3)&amp;"
("&amp;MID(S$2,FIND("ауд.",S$2,FIND($B1154,S$2))+4,FIND("№",S$2,FIND("ауд.",S$2,FIND($B1154,S$2)))-(FIND("ауд.",S$2,FIND($B1154,S$2))+4))&amp;")"),"")</f>
        <v/>
      </c>
      <c r="E1154" s="14" t="str">
        <f t="shared" si="1244"/>
        <v/>
      </c>
      <c r="F1154" s="14" t="str">
        <f t="shared" si="1244"/>
        <v/>
      </c>
      <c r="G1154" s="14" t="str">
        <f t="shared" si="1244"/>
        <v/>
      </c>
      <c r="H1154" s="14" t="str">
        <f t="shared" si="1244"/>
        <v/>
      </c>
      <c r="I1154" s="14" t="str">
        <f t="shared" si="1244"/>
        <v/>
      </c>
      <c r="J1154" s="14" t="str">
        <f t="shared" si="1244"/>
        <v/>
      </c>
      <c r="K1154" s="14" t="str">
        <f t="shared" si="1244"/>
        <v/>
      </c>
      <c r="L1154" s="14"/>
      <c r="O1154" s="16"/>
      <c r="P1154" s="16"/>
      <c r="R1154" s="30"/>
      <c r="S1154" s="30"/>
      <c r="T1154" s="30"/>
      <c r="U1154" s="30"/>
      <c r="V1154" s="30"/>
      <c r="W1154" s="30"/>
      <c r="X1154" s="30"/>
      <c r="Y1154" s="30"/>
      <c r="Z1154" s="30"/>
      <c r="AA1154" s="30"/>
      <c r="AB1154" s="30"/>
      <c r="AD1154" s="31" t="str">
        <f t="shared" ref="AD1154:AJ1160" si="1245">IF(D1154=" ","",IF(D1154="","",CONCATENATE($C1154," ",D$1," ",MID(D1154,6,3))))</f>
        <v/>
      </c>
      <c r="AE1154" s="31" t="str">
        <f t="shared" si="1245"/>
        <v/>
      </c>
      <c r="AF1154" s="31" t="str">
        <f t="shared" si="1245"/>
        <v/>
      </c>
      <c r="AG1154" s="31" t="str">
        <f t="shared" si="1245"/>
        <v/>
      </c>
      <c r="AH1154" s="31" t="str">
        <f t="shared" si="1245"/>
        <v/>
      </c>
      <c r="AI1154" s="31" t="str">
        <f t="shared" si="1245"/>
        <v/>
      </c>
      <c r="AJ1154" s="31" t="str">
        <f t="shared" si="1245"/>
        <v/>
      </c>
      <c r="AK1154" s="31" t="e">
        <f>IF(#REF!=" ","",IF(#REF!="","",CONCATENATE($C1154," ",#REF!," ",MID(#REF!,6,3))))</f>
        <v>#REF!</v>
      </c>
      <c r="AL1154" s="31" t="str">
        <f t="shared" ref="AL1154:AM1160" si="1246">IF(K1154=" ","",IF(K1154="","",CONCATENATE($C1154," ",K$1," ",MID(K1154,6,3))))</f>
        <v/>
      </c>
      <c r="AM1154" s="31" t="str">
        <f t="shared" si="1246"/>
        <v/>
      </c>
      <c r="AN1154" s="32" t="e">
        <f t="shared" si="1243"/>
        <v>#VALUE!</v>
      </c>
      <c r="AO1154" s="32" t="str">
        <f t="shared" si="1227"/>
        <v/>
      </c>
      <c r="AP1154" s="32" t="str">
        <f t="shared" si="1227"/>
        <v/>
      </c>
      <c r="AQ1154" s="32" t="str">
        <f t="shared" si="1227"/>
        <v/>
      </c>
      <c r="AR1154" s="32" t="str">
        <f t="shared" si="1227"/>
        <v/>
      </c>
      <c r="AS1154" s="32" t="str">
        <f t="shared" si="1227"/>
        <v/>
      </c>
      <c r="AT1154" s="32" t="str">
        <f t="shared" si="1227"/>
        <v/>
      </c>
      <c r="AU1154" s="32" t="str">
        <f t="shared" si="1227"/>
        <v/>
      </c>
      <c r="AV1154" s="32" t="e">
        <f t="shared" si="1227"/>
        <v>#REF!</v>
      </c>
      <c r="AW1154" s="32" t="str">
        <f t="shared" si="1227"/>
        <v/>
      </c>
      <c r="AX1154" s="32" t="str">
        <f t="shared" si="1227"/>
        <v/>
      </c>
      <c r="AZ1154" s="17" t="str">
        <f t="shared" si="1228"/>
        <v/>
      </c>
      <c r="BA1154" s="17" t="str">
        <f t="shared" si="1228"/>
        <v/>
      </c>
      <c r="BB1154" s="17" t="str">
        <f t="shared" si="1228"/>
        <v/>
      </c>
      <c r="BC1154" s="17" t="str">
        <f t="shared" si="1228"/>
        <v/>
      </c>
      <c r="BD1154" s="17" t="str">
        <f t="shared" si="1228"/>
        <v/>
      </c>
      <c r="BE1154" s="17" t="str">
        <f t="shared" si="1228"/>
        <v/>
      </c>
      <c r="BF1154" s="17" t="str">
        <f t="shared" si="1228"/>
        <v/>
      </c>
      <c r="BG1154" s="17" t="e">
        <f t="shared" si="1228"/>
        <v>#REF!</v>
      </c>
      <c r="BH1154" s="17" t="str">
        <f t="shared" si="1228"/>
        <v/>
      </c>
      <c r="BI1154" s="17" t="str">
        <f t="shared" si="1228"/>
        <v/>
      </c>
    </row>
    <row r="1155" spans="1:61" s="13" customFormat="1" ht="23.25" customHeight="1" x14ac:dyDescent="0.2">
      <c r="A1155" s="1">
        <f ca="1">IF(COUNTIF($D1155:$L1155," ")=10,"",IF(VLOOKUP(MAX($A$1:A1154),$A$1:C1154,3,FALSE)=0,"",MAX($A$1:A1154)+1))</f>
        <v>1122</v>
      </c>
      <c r="B1155" s="13" t="str">
        <f>$B1153</f>
        <v/>
      </c>
      <c r="C1155" s="2" t="str">
        <f>IF($B1155="","",$R$3)</f>
        <v/>
      </c>
      <c r="D1155" s="14" t="str">
        <f t="shared" ref="D1155:K1155" si="1247">IF($B1155&gt;"",IF(ISERROR(SEARCH($B1155,S$3))," ",MID(S$3,FIND("%курс ",S$3,FIND($B1155,S$3))+6,3)&amp;"
("&amp;MID(S$3,FIND("ауд.",S$3,FIND($B1155,S$3))+4,FIND("№",S$3,FIND("ауд.",S$3,FIND($B1155,S$3)))-(FIND("ауд.",S$3,FIND($B1155,S$3))+4))&amp;")"),"")</f>
        <v/>
      </c>
      <c r="E1155" s="14" t="str">
        <f t="shared" si="1247"/>
        <v/>
      </c>
      <c r="F1155" s="14" t="str">
        <f t="shared" si="1247"/>
        <v/>
      </c>
      <c r="G1155" s="14" t="str">
        <f t="shared" si="1247"/>
        <v/>
      </c>
      <c r="H1155" s="14" t="str">
        <f t="shared" si="1247"/>
        <v/>
      </c>
      <c r="I1155" s="14" t="str">
        <f t="shared" si="1247"/>
        <v/>
      </c>
      <c r="J1155" s="14" t="str">
        <f t="shared" si="1247"/>
        <v/>
      </c>
      <c r="K1155" s="14" t="str">
        <f t="shared" si="1247"/>
        <v/>
      </c>
      <c r="L1155" s="14"/>
      <c r="O1155" s="16"/>
      <c r="P1155" s="16"/>
      <c r="R1155" s="30"/>
      <c r="S1155" s="30"/>
      <c r="T1155" s="30"/>
      <c r="U1155" s="30"/>
      <c r="V1155" s="30"/>
      <c r="W1155" s="30"/>
      <c r="X1155" s="30"/>
      <c r="Y1155" s="30"/>
      <c r="Z1155" s="30"/>
      <c r="AA1155" s="30"/>
      <c r="AB1155" s="30"/>
      <c r="AD1155" s="31" t="str">
        <f t="shared" si="1245"/>
        <v/>
      </c>
      <c r="AE1155" s="31" t="str">
        <f t="shared" si="1245"/>
        <v/>
      </c>
      <c r="AF1155" s="31" t="str">
        <f t="shared" si="1245"/>
        <v/>
      </c>
      <c r="AG1155" s="31" t="str">
        <f t="shared" si="1245"/>
        <v/>
      </c>
      <c r="AH1155" s="31" t="str">
        <f t="shared" si="1245"/>
        <v/>
      </c>
      <c r="AI1155" s="31" t="str">
        <f t="shared" si="1245"/>
        <v/>
      </c>
      <c r="AJ1155" s="31" t="str">
        <f t="shared" si="1245"/>
        <v/>
      </c>
      <c r="AK1155" s="31" t="e">
        <f>IF(#REF!=" ","",IF(#REF!="","",CONCATENATE($C1155," ",#REF!," ",MID(#REF!,6,3))))</f>
        <v>#REF!</v>
      </c>
      <c r="AL1155" s="31" t="str">
        <f t="shared" si="1246"/>
        <v/>
      </c>
      <c r="AM1155" s="31" t="str">
        <f t="shared" si="1246"/>
        <v/>
      </c>
      <c r="AN1155" s="32" t="e">
        <f t="shared" si="1243"/>
        <v>#VALUE!</v>
      </c>
      <c r="AO1155" s="32" t="str">
        <f t="shared" si="1227"/>
        <v/>
      </c>
      <c r="AP1155" s="32" t="str">
        <f t="shared" si="1227"/>
        <v/>
      </c>
      <c r="AQ1155" s="32" t="str">
        <f t="shared" si="1227"/>
        <v/>
      </c>
      <c r="AR1155" s="32" t="str">
        <f t="shared" si="1227"/>
        <v/>
      </c>
      <c r="AS1155" s="32" t="str">
        <f t="shared" si="1227"/>
        <v/>
      </c>
      <c r="AT1155" s="32" t="str">
        <f t="shared" si="1227"/>
        <v/>
      </c>
      <c r="AU1155" s="32" t="str">
        <f t="shared" si="1227"/>
        <v/>
      </c>
      <c r="AV1155" s="32" t="e">
        <f t="shared" si="1227"/>
        <v>#REF!</v>
      </c>
      <c r="AW1155" s="32" t="str">
        <f t="shared" si="1227"/>
        <v/>
      </c>
      <c r="AX1155" s="32" t="str">
        <f t="shared" si="1227"/>
        <v/>
      </c>
      <c r="AZ1155" s="17" t="str">
        <f t="shared" si="1228"/>
        <v/>
      </c>
      <c r="BA1155" s="17" t="str">
        <f t="shared" si="1228"/>
        <v/>
      </c>
      <c r="BB1155" s="17" t="str">
        <f t="shared" si="1228"/>
        <v/>
      </c>
      <c r="BC1155" s="17" t="str">
        <f t="shared" si="1228"/>
        <v/>
      </c>
      <c r="BD1155" s="17" t="str">
        <f t="shared" si="1228"/>
        <v/>
      </c>
      <c r="BE1155" s="17" t="str">
        <f t="shared" si="1228"/>
        <v/>
      </c>
      <c r="BF1155" s="17" t="str">
        <f t="shared" si="1228"/>
        <v/>
      </c>
      <c r="BG1155" s="17" t="e">
        <f t="shared" si="1228"/>
        <v>#REF!</v>
      </c>
      <c r="BH1155" s="17" t="str">
        <f t="shared" si="1228"/>
        <v/>
      </c>
      <c r="BI1155" s="17" t="str">
        <f t="shared" si="1228"/>
        <v/>
      </c>
    </row>
    <row r="1156" spans="1:61" s="13" customFormat="1" ht="23.25" customHeight="1" x14ac:dyDescent="0.2">
      <c r="A1156" s="1">
        <f ca="1">IF(COUNTIF($D1156:$L1156," ")=10,"",IF(VLOOKUP(MAX($A$1:A1155),$A$1:C1155,3,FALSE)=0,"",MAX($A$1:A1155)+1))</f>
        <v>1123</v>
      </c>
      <c r="B1156" s="13" t="str">
        <f>$B1153</f>
        <v/>
      </c>
      <c r="C1156" s="2" t="str">
        <f>IF($B1156="","",$R$4)</f>
        <v/>
      </c>
      <c r="D1156" s="14" t="str">
        <f t="shared" ref="D1156:K1156" si="1248">IF($B1156&gt;"",IF(ISERROR(SEARCH($B1156,S$4))," ",MID(S$4,FIND("%курс ",S$4,FIND($B1156,S$4))+6,3)&amp;"
("&amp;MID(S$4,FIND("ауд.",S$4,FIND($B1156,S$4))+4,FIND("№",S$4,FIND("ауд.",S$4,FIND($B1156,S$4)))-(FIND("ауд.",S$4,FIND($B1156,S$4))+4))&amp;")"),"")</f>
        <v/>
      </c>
      <c r="E1156" s="14" t="str">
        <f t="shared" si="1248"/>
        <v/>
      </c>
      <c r="F1156" s="14" t="str">
        <f t="shared" si="1248"/>
        <v/>
      </c>
      <c r="G1156" s="14" t="str">
        <f t="shared" si="1248"/>
        <v/>
      </c>
      <c r="H1156" s="14" t="str">
        <f t="shared" si="1248"/>
        <v/>
      </c>
      <c r="I1156" s="14" t="str">
        <f t="shared" si="1248"/>
        <v/>
      </c>
      <c r="J1156" s="14" t="str">
        <f t="shared" si="1248"/>
        <v/>
      </c>
      <c r="K1156" s="14" t="str">
        <f t="shared" si="1248"/>
        <v/>
      </c>
      <c r="L1156" s="14"/>
      <c r="O1156" s="16"/>
      <c r="P1156" s="16"/>
      <c r="R1156" s="30"/>
      <c r="S1156" s="30"/>
      <c r="T1156" s="30"/>
      <c r="U1156" s="30"/>
      <c r="V1156" s="30"/>
      <c r="W1156" s="30"/>
      <c r="X1156" s="30"/>
      <c r="Y1156" s="30"/>
      <c r="Z1156" s="30"/>
      <c r="AA1156" s="30"/>
      <c r="AB1156" s="30"/>
      <c r="AD1156" s="31" t="str">
        <f t="shared" si="1245"/>
        <v/>
      </c>
      <c r="AE1156" s="31" t="str">
        <f t="shared" si="1245"/>
        <v/>
      </c>
      <c r="AF1156" s="31" t="str">
        <f t="shared" si="1245"/>
        <v/>
      </c>
      <c r="AG1156" s="31" t="str">
        <f t="shared" si="1245"/>
        <v/>
      </c>
      <c r="AH1156" s="31" t="str">
        <f t="shared" si="1245"/>
        <v/>
      </c>
      <c r="AI1156" s="31" t="str">
        <f t="shared" si="1245"/>
        <v/>
      </c>
      <c r="AJ1156" s="31" t="str">
        <f t="shared" si="1245"/>
        <v/>
      </c>
      <c r="AK1156" s="31" t="e">
        <f>IF(#REF!=" ","",IF(#REF!="","",CONCATENATE($C1156," ",#REF!," ",MID(#REF!,6,3))))</f>
        <v>#REF!</v>
      </c>
      <c r="AL1156" s="31" t="str">
        <f t="shared" si="1246"/>
        <v/>
      </c>
      <c r="AM1156" s="31" t="str">
        <f t="shared" si="1246"/>
        <v/>
      </c>
      <c r="AN1156" s="32" t="e">
        <f t="shared" si="1243"/>
        <v>#VALUE!</v>
      </c>
      <c r="AO1156" s="32" t="str">
        <f t="shared" si="1227"/>
        <v/>
      </c>
      <c r="AP1156" s="32" t="str">
        <f t="shared" si="1227"/>
        <v/>
      </c>
      <c r="AQ1156" s="32" t="str">
        <f t="shared" si="1227"/>
        <v/>
      </c>
      <c r="AR1156" s="32" t="str">
        <f t="shared" si="1227"/>
        <v/>
      </c>
      <c r="AS1156" s="32" t="str">
        <f t="shared" si="1227"/>
        <v/>
      </c>
      <c r="AT1156" s="32" t="str">
        <f t="shared" si="1227"/>
        <v/>
      </c>
      <c r="AU1156" s="32" t="str">
        <f t="shared" si="1227"/>
        <v/>
      </c>
      <c r="AV1156" s="32" t="e">
        <f t="shared" si="1227"/>
        <v>#REF!</v>
      </c>
      <c r="AW1156" s="32" t="str">
        <f t="shared" si="1227"/>
        <v/>
      </c>
      <c r="AX1156" s="32" t="str">
        <f t="shared" si="1227"/>
        <v/>
      </c>
      <c r="AZ1156" s="17" t="str">
        <f t="shared" si="1228"/>
        <v/>
      </c>
      <c r="BA1156" s="17" t="str">
        <f t="shared" si="1228"/>
        <v/>
      </c>
      <c r="BB1156" s="17" t="str">
        <f t="shared" si="1228"/>
        <v/>
      </c>
      <c r="BC1156" s="17" t="str">
        <f t="shared" si="1228"/>
        <v/>
      </c>
      <c r="BD1156" s="17" t="str">
        <f t="shared" si="1228"/>
        <v/>
      </c>
      <c r="BE1156" s="17" t="str">
        <f t="shared" si="1228"/>
        <v/>
      </c>
      <c r="BF1156" s="17" t="str">
        <f t="shared" si="1228"/>
        <v/>
      </c>
      <c r="BG1156" s="17" t="e">
        <f t="shared" si="1228"/>
        <v>#REF!</v>
      </c>
      <c r="BH1156" s="17" t="str">
        <f t="shared" si="1228"/>
        <v/>
      </c>
      <c r="BI1156" s="17" t="str">
        <f t="shared" si="1228"/>
        <v/>
      </c>
    </row>
    <row r="1157" spans="1:61" s="13" customFormat="1" ht="23.25" customHeight="1" x14ac:dyDescent="0.2">
      <c r="A1157" s="1">
        <f ca="1">IF(COUNTIF($D1157:$L1157," ")=10,"",IF(VLOOKUP(MAX($A$1:A1156),$A$1:C1156,3,FALSE)=0,"",MAX($A$1:A1156)+1))</f>
        <v>1124</v>
      </c>
      <c r="B1157" s="13" t="str">
        <f>$B1153</f>
        <v/>
      </c>
      <c r="C1157" s="2" t="str">
        <f>IF($B1157="","",$R$5)</f>
        <v/>
      </c>
      <c r="D1157" s="23" t="str">
        <f t="shared" ref="D1157:K1157" si="1249">IF($B1157&gt;"",IF(ISERROR(SEARCH($B1157,S$5))," ",MID(S$5,FIND("%курс ",S$5,FIND($B1157,S$5))+6,3)&amp;"
("&amp;MID(S$5,FIND("ауд.",S$5,FIND($B1157,S$5))+4,FIND("№",S$5,FIND("ауд.",S$5,FIND($B1157,S$5)))-(FIND("ауд.",S$5,FIND($B1157,S$5))+4))&amp;")"),"")</f>
        <v/>
      </c>
      <c r="E1157" s="23" t="str">
        <f t="shared" si="1249"/>
        <v/>
      </c>
      <c r="F1157" s="23" t="str">
        <f t="shared" si="1249"/>
        <v/>
      </c>
      <c r="G1157" s="23" t="str">
        <f t="shared" si="1249"/>
        <v/>
      </c>
      <c r="H1157" s="23" t="str">
        <f t="shared" si="1249"/>
        <v/>
      </c>
      <c r="I1157" s="23" t="str">
        <f t="shared" si="1249"/>
        <v/>
      </c>
      <c r="J1157" s="23" t="str">
        <f t="shared" si="1249"/>
        <v/>
      </c>
      <c r="K1157" s="23" t="str">
        <f t="shared" si="1249"/>
        <v/>
      </c>
      <c r="L1157" s="23"/>
      <c r="O1157" s="16"/>
      <c r="P1157" s="16"/>
      <c r="R1157" s="30"/>
      <c r="S1157" s="30"/>
      <c r="T1157" s="30"/>
      <c r="U1157" s="30"/>
      <c r="V1157" s="30"/>
      <c r="W1157" s="30"/>
      <c r="X1157" s="30"/>
      <c r="Y1157" s="30"/>
      <c r="Z1157" s="30"/>
      <c r="AA1157" s="30"/>
      <c r="AB1157" s="30"/>
      <c r="AD1157" s="31" t="str">
        <f t="shared" si="1245"/>
        <v/>
      </c>
      <c r="AE1157" s="31" t="str">
        <f t="shared" si="1245"/>
        <v/>
      </c>
      <c r="AF1157" s="31" t="str">
        <f t="shared" si="1245"/>
        <v/>
      </c>
      <c r="AG1157" s="31" t="str">
        <f t="shared" si="1245"/>
        <v/>
      </c>
      <c r="AH1157" s="31" t="str">
        <f t="shared" si="1245"/>
        <v/>
      </c>
      <c r="AI1157" s="31" t="str">
        <f t="shared" si="1245"/>
        <v/>
      </c>
      <c r="AJ1157" s="31" t="str">
        <f t="shared" si="1245"/>
        <v/>
      </c>
      <c r="AK1157" s="31" t="e">
        <f>IF(#REF!=" ","",IF(#REF!="","",CONCATENATE($C1157," ",#REF!," ",MID(#REF!,6,3))))</f>
        <v>#REF!</v>
      </c>
      <c r="AL1157" s="31" t="str">
        <f t="shared" si="1246"/>
        <v/>
      </c>
      <c r="AM1157" s="31" t="str">
        <f t="shared" si="1246"/>
        <v/>
      </c>
      <c r="AN1157" s="32" t="e">
        <f t="shared" si="1243"/>
        <v>#VALUE!</v>
      </c>
      <c r="AO1157" s="32" t="str">
        <f t="shared" si="1227"/>
        <v/>
      </c>
      <c r="AP1157" s="32" t="str">
        <f t="shared" si="1227"/>
        <v/>
      </c>
      <c r="AQ1157" s="32" t="str">
        <f t="shared" si="1227"/>
        <v/>
      </c>
      <c r="AR1157" s="32" t="str">
        <f t="shared" si="1227"/>
        <v/>
      </c>
      <c r="AS1157" s="32" t="str">
        <f t="shared" si="1227"/>
        <v/>
      </c>
      <c r="AT1157" s="32" t="str">
        <f t="shared" si="1227"/>
        <v/>
      </c>
      <c r="AU1157" s="32" t="str">
        <f t="shared" si="1227"/>
        <v/>
      </c>
      <c r="AV1157" s="32" t="e">
        <f t="shared" si="1227"/>
        <v>#REF!</v>
      </c>
      <c r="AW1157" s="32" t="str">
        <f t="shared" si="1227"/>
        <v/>
      </c>
      <c r="AX1157" s="32" t="str">
        <f t="shared" si="1227"/>
        <v/>
      </c>
      <c r="AZ1157" s="17" t="str">
        <f t="shared" si="1228"/>
        <v/>
      </c>
      <c r="BA1157" s="17" t="str">
        <f t="shared" si="1228"/>
        <v/>
      </c>
      <c r="BB1157" s="17" t="str">
        <f t="shared" si="1228"/>
        <v/>
      </c>
      <c r="BC1157" s="17" t="str">
        <f t="shared" si="1228"/>
        <v/>
      </c>
      <c r="BD1157" s="17" t="str">
        <f t="shared" si="1228"/>
        <v/>
      </c>
      <c r="BE1157" s="17" t="str">
        <f t="shared" si="1228"/>
        <v/>
      </c>
      <c r="BF1157" s="17" t="str">
        <f t="shared" si="1228"/>
        <v/>
      </c>
      <c r="BG1157" s="17" t="e">
        <f t="shared" si="1228"/>
        <v>#REF!</v>
      </c>
      <c r="BH1157" s="17" t="str">
        <f t="shared" si="1228"/>
        <v/>
      </c>
      <c r="BI1157" s="17" t="str">
        <f t="shared" si="1228"/>
        <v/>
      </c>
    </row>
    <row r="1158" spans="1:61" s="13" customFormat="1" ht="23.25" customHeight="1" x14ac:dyDescent="0.2">
      <c r="A1158" s="1">
        <f ca="1">IF(COUNTIF($D1158:$L1158," ")=10,"",IF(VLOOKUP(MAX($A$1:A1157),$A$1:C1157,3,FALSE)=0,"",MAX($A$1:A1157)+1))</f>
        <v>1125</v>
      </c>
      <c r="B1158" s="13" t="str">
        <f>$B1153</f>
        <v/>
      </c>
      <c r="C1158" s="2" t="str">
        <f>IF($B1158="","",$R$6)</f>
        <v/>
      </c>
      <c r="D1158" s="23" t="str">
        <f t="shared" ref="D1158:K1158" si="1250">IF($B1158&gt;"",IF(ISERROR(SEARCH($B1158,S$6))," ",MID(S$6,FIND("%курс ",S$6,FIND($B1158,S$6))+6,3)&amp;"
("&amp;MID(S$6,FIND("ауд.",S$6,FIND($B1158,S$6))+4,FIND("№",S$6,FIND("ауд.",S$6,FIND($B1158,S$6)))-(FIND("ауд.",S$6,FIND($B1158,S$6))+4))&amp;")"),"")</f>
        <v/>
      </c>
      <c r="E1158" s="23" t="str">
        <f t="shared" si="1250"/>
        <v/>
      </c>
      <c r="F1158" s="23" t="str">
        <f t="shared" si="1250"/>
        <v/>
      </c>
      <c r="G1158" s="23" t="str">
        <f t="shared" si="1250"/>
        <v/>
      </c>
      <c r="H1158" s="23" t="str">
        <f t="shared" si="1250"/>
        <v/>
      </c>
      <c r="I1158" s="23" t="str">
        <f t="shared" si="1250"/>
        <v/>
      </c>
      <c r="J1158" s="23" t="str">
        <f t="shared" si="1250"/>
        <v/>
      </c>
      <c r="K1158" s="23" t="str">
        <f t="shared" si="1250"/>
        <v/>
      </c>
      <c r="L1158" s="23"/>
      <c r="O1158" s="16"/>
      <c r="P1158" s="16"/>
      <c r="R1158" s="30"/>
      <c r="S1158" s="30"/>
      <c r="T1158" s="30"/>
      <c r="U1158" s="30"/>
      <c r="V1158" s="30"/>
      <c r="W1158" s="30"/>
      <c r="X1158" s="30"/>
      <c r="Y1158" s="30"/>
      <c r="Z1158" s="30"/>
      <c r="AA1158" s="30"/>
      <c r="AB1158" s="30"/>
      <c r="AD1158" s="31" t="str">
        <f t="shared" si="1245"/>
        <v/>
      </c>
      <c r="AE1158" s="31" t="str">
        <f t="shared" si="1245"/>
        <v/>
      </c>
      <c r="AF1158" s="31" t="str">
        <f t="shared" si="1245"/>
        <v/>
      </c>
      <c r="AG1158" s="31" t="str">
        <f t="shared" si="1245"/>
        <v/>
      </c>
      <c r="AH1158" s="31" t="str">
        <f t="shared" si="1245"/>
        <v/>
      </c>
      <c r="AI1158" s="31" t="str">
        <f t="shared" si="1245"/>
        <v/>
      </c>
      <c r="AJ1158" s="31" t="str">
        <f t="shared" si="1245"/>
        <v/>
      </c>
      <c r="AK1158" s="31" t="e">
        <f>IF(#REF!=" ","",IF(#REF!="","",CONCATENATE($C1158," ",#REF!," ",MID(#REF!,6,3))))</f>
        <v>#REF!</v>
      </c>
      <c r="AL1158" s="31" t="str">
        <f t="shared" si="1246"/>
        <v/>
      </c>
      <c r="AM1158" s="31" t="str">
        <f t="shared" si="1246"/>
        <v/>
      </c>
      <c r="AN1158" s="32" t="e">
        <f t="shared" si="1243"/>
        <v>#VALUE!</v>
      </c>
      <c r="AO1158" s="32" t="str">
        <f t="shared" si="1227"/>
        <v/>
      </c>
      <c r="AP1158" s="32" t="str">
        <f t="shared" si="1227"/>
        <v/>
      </c>
      <c r="AQ1158" s="32" t="str">
        <f t="shared" si="1227"/>
        <v/>
      </c>
      <c r="AR1158" s="32" t="str">
        <f t="shared" si="1227"/>
        <v/>
      </c>
      <c r="AS1158" s="32" t="str">
        <f t="shared" si="1227"/>
        <v/>
      </c>
      <c r="AT1158" s="32" t="str">
        <f t="shared" si="1227"/>
        <v/>
      </c>
      <c r="AU1158" s="32" t="str">
        <f t="shared" si="1227"/>
        <v/>
      </c>
      <c r="AV1158" s="32" t="e">
        <f t="shared" si="1227"/>
        <v>#REF!</v>
      </c>
      <c r="AW1158" s="32" t="str">
        <f t="shared" si="1227"/>
        <v/>
      </c>
      <c r="AX1158" s="32" t="str">
        <f t="shared" si="1227"/>
        <v/>
      </c>
      <c r="AZ1158" s="17" t="str">
        <f t="shared" si="1228"/>
        <v/>
      </c>
      <c r="BA1158" s="17" t="str">
        <f t="shared" si="1228"/>
        <v/>
      </c>
      <c r="BB1158" s="17" t="str">
        <f t="shared" si="1228"/>
        <v/>
      </c>
      <c r="BC1158" s="17" t="str">
        <f t="shared" si="1228"/>
        <v/>
      </c>
      <c r="BD1158" s="17" t="str">
        <f t="shared" si="1228"/>
        <v/>
      </c>
      <c r="BE1158" s="17" t="str">
        <f t="shared" si="1228"/>
        <v/>
      </c>
      <c r="BF1158" s="17" t="str">
        <f t="shared" si="1228"/>
        <v/>
      </c>
      <c r="BG1158" s="17" t="e">
        <f t="shared" si="1228"/>
        <v>#REF!</v>
      </c>
      <c r="BH1158" s="17" t="str">
        <f t="shared" si="1228"/>
        <v/>
      </c>
      <c r="BI1158" s="17" t="str">
        <f t="shared" si="1228"/>
        <v/>
      </c>
    </row>
    <row r="1159" spans="1:61" s="13" customFormat="1" ht="23.25" customHeight="1" x14ac:dyDescent="0.2">
      <c r="A1159" s="1">
        <f ca="1">IF(COUNTIF($D1159:$L1159," ")=10,"",IF(VLOOKUP(MAX($A$1:A1158),$A$1:C1158,3,FALSE)=0,"",MAX($A$1:A1158)+1))</f>
        <v>1126</v>
      </c>
      <c r="B1159" s="13" t="str">
        <f>$B1153</f>
        <v/>
      </c>
      <c r="C1159" s="2" t="str">
        <f>IF($B1159="","",$R$7)</f>
        <v/>
      </c>
      <c r="D1159" s="23" t="str">
        <f t="shared" ref="D1159:K1159" si="1251">IF($B1159&gt;"",IF(ISERROR(SEARCH($B1159,S$7))," ",MID(S$7,FIND("%курс ",S$7,FIND($B1159,S$7))+6,3)&amp;"
("&amp;MID(S$7,FIND("ауд.",S$7,FIND($B1159,S$7))+4,FIND("№",S$7,FIND("ауд.",S$7,FIND($B1159,S$7)))-(FIND("ауд.",S$7,FIND($B1159,S$7))+4))&amp;")"),"")</f>
        <v/>
      </c>
      <c r="E1159" s="23" t="str">
        <f t="shared" si="1251"/>
        <v/>
      </c>
      <c r="F1159" s="23" t="str">
        <f t="shared" si="1251"/>
        <v/>
      </c>
      <c r="G1159" s="23" t="str">
        <f t="shared" si="1251"/>
        <v/>
      </c>
      <c r="H1159" s="23" t="str">
        <f t="shared" si="1251"/>
        <v/>
      </c>
      <c r="I1159" s="23" t="str">
        <f t="shared" si="1251"/>
        <v/>
      </c>
      <c r="J1159" s="23" t="str">
        <f t="shared" si="1251"/>
        <v/>
      </c>
      <c r="K1159" s="23" t="str">
        <f t="shared" si="1251"/>
        <v/>
      </c>
      <c r="L1159" s="23"/>
      <c r="O1159" s="16"/>
      <c r="P1159" s="16"/>
      <c r="R1159" s="30"/>
      <c r="S1159" s="30"/>
      <c r="T1159" s="30"/>
      <c r="U1159" s="30"/>
      <c r="V1159" s="30"/>
      <c r="W1159" s="30"/>
      <c r="X1159" s="30"/>
      <c r="Y1159" s="30"/>
      <c r="Z1159" s="30"/>
      <c r="AA1159" s="30"/>
      <c r="AB1159" s="30"/>
      <c r="AD1159" s="31" t="str">
        <f t="shared" si="1245"/>
        <v/>
      </c>
      <c r="AE1159" s="31" t="str">
        <f t="shared" si="1245"/>
        <v/>
      </c>
      <c r="AF1159" s="31" t="str">
        <f t="shared" si="1245"/>
        <v/>
      </c>
      <c r="AG1159" s="31" t="str">
        <f t="shared" si="1245"/>
        <v/>
      </c>
      <c r="AH1159" s="31" t="str">
        <f t="shared" si="1245"/>
        <v/>
      </c>
      <c r="AI1159" s="31" t="str">
        <f t="shared" si="1245"/>
        <v/>
      </c>
      <c r="AJ1159" s="31" t="str">
        <f t="shared" si="1245"/>
        <v/>
      </c>
      <c r="AK1159" s="31" t="e">
        <f>IF(#REF!=" ","",IF(#REF!="","",CONCATENATE($C1159," ",#REF!," ",MID(#REF!,6,3))))</f>
        <v>#REF!</v>
      </c>
      <c r="AL1159" s="31" t="str">
        <f t="shared" si="1246"/>
        <v/>
      </c>
      <c r="AM1159" s="31" t="str">
        <f t="shared" si="1246"/>
        <v/>
      </c>
      <c r="AN1159" s="32" t="e">
        <f t="shared" si="1243"/>
        <v>#VALUE!</v>
      </c>
      <c r="AO1159" s="32" t="str">
        <f t="shared" si="1227"/>
        <v/>
      </c>
      <c r="AP1159" s="32" t="str">
        <f t="shared" si="1227"/>
        <v/>
      </c>
      <c r="AQ1159" s="32" t="str">
        <f t="shared" si="1227"/>
        <v/>
      </c>
      <c r="AR1159" s="32" t="str">
        <f t="shared" si="1227"/>
        <v/>
      </c>
      <c r="AS1159" s="32" t="str">
        <f t="shared" si="1227"/>
        <v/>
      </c>
      <c r="AT1159" s="32" t="str">
        <f t="shared" si="1227"/>
        <v/>
      </c>
      <c r="AU1159" s="32" t="str">
        <f t="shared" si="1227"/>
        <v/>
      </c>
      <c r="AV1159" s="32" t="e">
        <f t="shared" si="1227"/>
        <v>#REF!</v>
      </c>
      <c r="AW1159" s="32" t="str">
        <f t="shared" si="1227"/>
        <v/>
      </c>
      <c r="AX1159" s="32" t="str">
        <f t="shared" si="1227"/>
        <v/>
      </c>
      <c r="AZ1159" s="17" t="str">
        <f t="shared" si="1228"/>
        <v/>
      </c>
      <c r="BA1159" s="17" t="str">
        <f t="shared" si="1228"/>
        <v/>
      </c>
      <c r="BB1159" s="17" t="str">
        <f t="shared" si="1228"/>
        <v/>
      </c>
      <c r="BC1159" s="17" t="str">
        <f t="shared" si="1228"/>
        <v/>
      </c>
      <c r="BD1159" s="17" t="str">
        <f t="shared" si="1228"/>
        <v/>
      </c>
      <c r="BE1159" s="17" t="str">
        <f t="shared" si="1228"/>
        <v/>
      </c>
      <c r="BF1159" s="17" t="str">
        <f t="shared" si="1228"/>
        <v/>
      </c>
      <c r="BG1159" s="17" t="e">
        <f t="shared" si="1228"/>
        <v>#REF!</v>
      </c>
      <c r="BH1159" s="17" t="str">
        <f t="shared" si="1228"/>
        <v/>
      </c>
      <c r="BI1159" s="17" t="str">
        <f t="shared" si="1228"/>
        <v/>
      </c>
    </row>
    <row r="1160" spans="1:61" s="13" customFormat="1" ht="23.25" customHeight="1" x14ac:dyDescent="0.2">
      <c r="A1160" s="1">
        <f ca="1">IF(COUNTIF($D1160:$L1160," ")=10,"",IF(VLOOKUP(MAX($A$1:A1159),$A$1:C1159,3,FALSE)=0,"",MAX($A$1:A1159)+1))</f>
        <v>1127</v>
      </c>
      <c r="B1160" s="13" t="str">
        <f>$B1153</f>
        <v/>
      </c>
      <c r="C1160" s="2" t="str">
        <f>IF($B1160="","",$R$8)</f>
        <v/>
      </c>
      <c r="D1160" s="23" t="str">
        <f t="shared" ref="D1160:K1160" si="1252">IF($B1160&gt;"",IF(ISERROR(SEARCH($B1160,S$8))," ",MID(S$8,FIND("%курс ",S$8,FIND($B1160,S$8))+6,3)&amp;"
("&amp;MID(S$8,FIND("ауд.",S$8,FIND($B1160,S$8))+4,FIND("№",S$8,FIND("ауд.",S$8,FIND($B1160,S$8)))-(FIND("ауд.",S$8,FIND($B1160,S$8))+4))&amp;")"),"")</f>
        <v/>
      </c>
      <c r="E1160" s="23" t="str">
        <f t="shared" si="1252"/>
        <v/>
      </c>
      <c r="F1160" s="23" t="str">
        <f t="shared" si="1252"/>
        <v/>
      </c>
      <c r="G1160" s="23" t="str">
        <f t="shared" si="1252"/>
        <v/>
      </c>
      <c r="H1160" s="23" t="str">
        <f t="shared" si="1252"/>
        <v/>
      </c>
      <c r="I1160" s="23" t="str">
        <f t="shared" si="1252"/>
        <v/>
      </c>
      <c r="J1160" s="23" t="str">
        <f t="shared" si="1252"/>
        <v/>
      </c>
      <c r="K1160" s="23" t="str">
        <f t="shared" si="1252"/>
        <v/>
      </c>
      <c r="L1160" s="23"/>
      <c r="O1160" s="16"/>
      <c r="P1160" s="16"/>
      <c r="R1160" s="30"/>
      <c r="S1160" s="30"/>
      <c r="T1160" s="30"/>
      <c r="U1160" s="30"/>
      <c r="V1160" s="30"/>
      <c r="W1160" s="30"/>
      <c r="X1160" s="30"/>
      <c r="Y1160" s="30"/>
      <c r="Z1160" s="30"/>
      <c r="AA1160" s="30"/>
      <c r="AB1160" s="30"/>
      <c r="AD1160" s="31" t="str">
        <f t="shared" si="1245"/>
        <v/>
      </c>
      <c r="AE1160" s="31" t="str">
        <f t="shared" si="1245"/>
        <v/>
      </c>
      <c r="AF1160" s="31" t="str">
        <f t="shared" si="1245"/>
        <v/>
      </c>
      <c r="AG1160" s="31" t="str">
        <f t="shared" si="1245"/>
        <v/>
      </c>
      <c r="AH1160" s="31" t="str">
        <f t="shared" si="1245"/>
        <v/>
      </c>
      <c r="AI1160" s="31" t="str">
        <f t="shared" si="1245"/>
        <v/>
      </c>
      <c r="AJ1160" s="31" t="str">
        <f t="shared" si="1245"/>
        <v/>
      </c>
      <c r="AK1160" s="31" t="e">
        <f>IF(#REF!=" ","",IF(#REF!="","",CONCATENATE($C1160," ",#REF!," ",MID(#REF!,6,3))))</f>
        <v>#REF!</v>
      </c>
      <c r="AL1160" s="31" t="str">
        <f t="shared" si="1246"/>
        <v/>
      </c>
      <c r="AM1160" s="31" t="str">
        <f t="shared" si="1246"/>
        <v/>
      </c>
      <c r="AN1160" s="32" t="e">
        <f t="shared" si="1243"/>
        <v>#VALUE!</v>
      </c>
      <c r="AO1160" s="32" t="str">
        <f t="shared" si="1227"/>
        <v/>
      </c>
      <c r="AP1160" s="32" t="str">
        <f t="shared" si="1227"/>
        <v/>
      </c>
      <c r="AQ1160" s="32" t="str">
        <f t="shared" si="1227"/>
        <v/>
      </c>
      <c r="AR1160" s="32" t="str">
        <f t="shared" si="1227"/>
        <v/>
      </c>
      <c r="AS1160" s="32" t="str">
        <f t="shared" si="1227"/>
        <v/>
      </c>
      <c r="AT1160" s="32" t="str">
        <f t="shared" si="1227"/>
        <v/>
      </c>
      <c r="AU1160" s="32" t="str">
        <f t="shared" si="1227"/>
        <v/>
      </c>
      <c r="AV1160" s="32" t="e">
        <f t="shared" si="1227"/>
        <v>#REF!</v>
      </c>
      <c r="AW1160" s="32" t="str">
        <f t="shared" si="1227"/>
        <v/>
      </c>
      <c r="AX1160" s="32" t="str">
        <f t="shared" si="1227"/>
        <v/>
      </c>
      <c r="AZ1160" s="17" t="str">
        <f t="shared" si="1228"/>
        <v/>
      </c>
      <c r="BA1160" s="17" t="str">
        <f t="shared" si="1228"/>
        <v/>
      </c>
      <c r="BB1160" s="17" t="str">
        <f t="shared" si="1228"/>
        <v/>
      </c>
      <c r="BC1160" s="17" t="str">
        <f t="shared" si="1228"/>
        <v/>
      </c>
      <c r="BD1160" s="17" t="str">
        <f t="shared" si="1228"/>
        <v/>
      </c>
      <c r="BE1160" s="17" t="str">
        <f t="shared" si="1228"/>
        <v/>
      </c>
      <c r="BF1160" s="17" t="str">
        <f t="shared" si="1228"/>
        <v/>
      </c>
      <c r="BG1160" s="17" t="e">
        <f t="shared" si="1228"/>
        <v>#REF!</v>
      </c>
      <c r="BH1160" s="17" t="str">
        <f t="shared" si="1228"/>
        <v/>
      </c>
      <c r="BI1160" s="17" t="str">
        <f t="shared" si="1228"/>
        <v/>
      </c>
    </row>
    <row r="1161" spans="1:61" s="13" customFormat="1" ht="23.25" customHeight="1" x14ac:dyDescent="0.2">
      <c r="C1161" s="2" t="str">
        <f>IF($B1161="","",$R$2)</f>
        <v/>
      </c>
      <c r="D1161" s="14" t="str">
        <f t="shared" ref="D1161:K1161" si="1253">IF($B1161&gt;"",IF(ISERROR(SEARCH($B1161,S$2))," ",MID(S$2,FIND("%курс ",S$2,FIND($B1161,S$2))+6,3)&amp;"
("&amp;MID(S$2,FIND("ауд.",S$2,FIND($B1161,S$2))+4,FIND("№",S$2,FIND("ауд.",S$2,FIND($B1161,S$2)))-(FIND("ауд.",S$2,FIND($B1161,S$2))+4))&amp;")"),"")</f>
        <v/>
      </c>
      <c r="E1161" s="14" t="str">
        <f t="shared" si="1253"/>
        <v/>
      </c>
      <c r="F1161" s="14" t="str">
        <f t="shared" si="1253"/>
        <v/>
      </c>
      <c r="G1161" s="14" t="str">
        <f t="shared" si="1253"/>
        <v/>
      </c>
      <c r="H1161" s="14" t="str">
        <f t="shared" si="1253"/>
        <v/>
      </c>
      <c r="I1161" s="14" t="str">
        <f t="shared" si="1253"/>
        <v/>
      </c>
      <c r="J1161" s="14" t="str">
        <f t="shared" si="1253"/>
        <v/>
      </c>
      <c r="K1161" s="14" t="str">
        <f t="shared" si="1253"/>
        <v/>
      </c>
      <c r="L1161" s="14"/>
      <c r="O1161" s="16"/>
      <c r="P1161" s="16"/>
      <c r="R1161" s="30"/>
      <c r="S1161" s="30"/>
      <c r="T1161" s="30"/>
      <c r="U1161" s="30"/>
      <c r="V1161" s="30"/>
      <c r="W1161" s="30"/>
      <c r="X1161" s="30"/>
      <c r="Y1161" s="30"/>
      <c r="Z1161" s="30"/>
      <c r="AA1161" s="30"/>
      <c r="AB1161" s="30"/>
      <c r="AD1161" s="37"/>
      <c r="AE1161" s="37"/>
      <c r="AF1161" s="37"/>
      <c r="AG1161" s="37"/>
      <c r="AH1161" s="37"/>
      <c r="AI1161" s="37"/>
      <c r="AJ1161" s="37"/>
      <c r="AK1161" s="37"/>
      <c r="AL1161" s="37"/>
      <c r="AM1161" s="37"/>
      <c r="AN1161" s="37"/>
      <c r="AO1161" s="32" t="str">
        <f t="shared" si="1227"/>
        <v/>
      </c>
      <c r="AP1161" s="32" t="str">
        <f t="shared" si="1227"/>
        <v/>
      </c>
      <c r="AQ1161" s="32" t="str">
        <f t="shared" si="1227"/>
        <v/>
      </c>
      <c r="AR1161" s="32" t="str">
        <f t="shared" si="1227"/>
        <v/>
      </c>
      <c r="AS1161" s="32" t="str">
        <f t="shared" si="1227"/>
        <v/>
      </c>
      <c r="AT1161" s="32" t="str">
        <f t="shared" si="1227"/>
        <v/>
      </c>
      <c r="AU1161" s="32" t="str">
        <f t="shared" si="1227"/>
        <v/>
      </c>
      <c r="AV1161" s="32" t="str">
        <f t="shared" si="1227"/>
        <v/>
      </c>
      <c r="AW1161" s="32" t="str">
        <f t="shared" si="1227"/>
        <v/>
      </c>
      <c r="AX1161" s="32" t="str">
        <f t="shared" si="1227"/>
        <v/>
      </c>
      <c r="AZ1161" s="17" t="str">
        <f t="shared" si="1228"/>
        <v/>
      </c>
      <c r="BA1161" s="17" t="str">
        <f t="shared" si="1228"/>
        <v/>
      </c>
      <c r="BB1161" s="17" t="str">
        <f t="shared" si="1228"/>
        <v/>
      </c>
      <c r="BC1161" s="17" t="str">
        <f t="shared" si="1228"/>
        <v/>
      </c>
      <c r="BD1161" s="17" t="str">
        <f t="shared" si="1228"/>
        <v/>
      </c>
      <c r="BE1161" s="17" t="str">
        <f t="shared" si="1228"/>
        <v/>
      </c>
      <c r="BF1161" s="17" t="str">
        <f t="shared" si="1228"/>
        <v/>
      </c>
      <c r="BG1161" s="17" t="str">
        <f t="shared" si="1228"/>
        <v/>
      </c>
      <c r="BH1161" s="17" t="str">
        <f t="shared" si="1228"/>
        <v/>
      </c>
      <c r="BI1161" s="17" t="str">
        <f t="shared" si="1228"/>
        <v/>
      </c>
    </row>
    <row r="1162" spans="1:61" s="13" customFormat="1" ht="23.25" customHeight="1" x14ac:dyDescent="0.2">
      <c r="A1162" s="1">
        <f ca="1">IF(COUNTIF($D1163:$L1169," ")=70,"",MAX($A$1:A1161)+1)</f>
        <v>1128</v>
      </c>
      <c r="B1162" s="2" t="str">
        <f>IF($C1162="","",$C1162)</f>
        <v/>
      </c>
      <c r="C1162" s="3" t="str">
        <f>IF(ISERROR(VLOOKUP((ROW()-1)/9+1,'[1]Преподавательский состав'!$A$2:$B$181,2,FALSE)),"",VLOOKUP((ROW()-1)/9+1,'[1]Преподавательский состав'!$A$2:$B$181,2,FALSE))</f>
        <v/>
      </c>
      <c r="D1162" s="3" t="str">
        <f>IF($C1162="","",T(" 9.00"))</f>
        <v/>
      </c>
      <c r="E1162" s="3" t="str">
        <f>IF($C1162="","",T("10.40"))</f>
        <v/>
      </c>
      <c r="F1162" s="3" t="str">
        <f>IF($C1162="","",T("12.20"))</f>
        <v/>
      </c>
      <c r="G1162" s="3" t="str">
        <f>IF($C1162="","",T("14.00"))</f>
        <v/>
      </c>
      <c r="H1162" s="3" t="str">
        <f>IF($C1162="","",T("14.30"))</f>
        <v/>
      </c>
      <c r="I1162" s="3" t="str">
        <f>IF($C1162="","",T("16.10"))</f>
        <v/>
      </c>
      <c r="J1162" s="3" t="str">
        <f>IF($C1162="","",T("17.50"))</f>
        <v/>
      </c>
      <c r="K1162" s="3" t="str">
        <f>IF($C1162="","",T("17.50"))</f>
        <v/>
      </c>
      <c r="L1162" s="3"/>
      <c r="O1162" s="16"/>
      <c r="P1162" s="16"/>
      <c r="R1162" s="30"/>
      <c r="S1162" s="30"/>
      <c r="T1162" s="30"/>
      <c r="U1162" s="30"/>
      <c r="V1162" s="30"/>
      <c r="W1162" s="30"/>
      <c r="X1162" s="30"/>
      <c r="Y1162" s="30"/>
      <c r="Z1162" s="30"/>
      <c r="AA1162" s="30"/>
      <c r="AB1162" s="30"/>
      <c r="AD1162" s="32"/>
      <c r="AE1162" s="32"/>
      <c r="AF1162" s="32"/>
      <c r="AG1162" s="32"/>
      <c r="AH1162" s="32"/>
      <c r="AI1162" s="32"/>
      <c r="AJ1162" s="32"/>
      <c r="AK1162" s="32"/>
      <c r="AL1162" s="32"/>
      <c r="AM1162" s="32"/>
      <c r="AN1162" s="32" t="str">
        <f t="shared" ref="AN1162:AN1169" si="1254">IF(COUNTBLANK(AD1162:AM1162)=10,"",MID($B1162,1,FIND(" ",$B1162)-1))</f>
        <v/>
      </c>
      <c r="AO1162" s="32" t="str">
        <f t="shared" si="1227"/>
        <v/>
      </c>
      <c r="AP1162" s="32" t="str">
        <f t="shared" si="1227"/>
        <v/>
      </c>
      <c r="AQ1162" s="32" t="str">
        <f t="shared" si="1227"/>
        <v/>
      </c>
      <c r="AR1162" s="32" t="str">
        <f t="shared" si="1227"/>
        <v/>
      </c>
      <c r="AS1162" s="32" t="str">
        <f t="shared" si="1227"/>
        <v/>
      </c>
      <c r="AT1162" s="32" t="str">
        <f t="shared" si="1227"/>
        <v/>
      </c>
      <c r="AU1162" s="32" t="str">
        <f t="shared" si="1227"/>
        <v/>
      </c>
      <c r="AV1162" s="32" t="str">
        <f t="shared" si="1227"/>
        <v/>
      </c>
      <c r="AW1162" s="32" t="str">
        <f t="shared" si="1227"/>
        <v/>
      </c>
      <c r="AX1162" s="32" t="str">
        <f t="shared" si="1227"/>
        <v/>
      </c>
      <c r="AZ1162" s="17" t="str">
        <f t="shared" si="1228"/>
        <v/>
      </c>
      <c r="BA1162" s="17" t="str">
        <f t="shared" si="1228"/>
        <v/>
      </c>
      <c r="BB1162" s="17" t="str">
        <f t="shared" si="1228"/>
        <v/>
      </c>
      <c r="BC1162" s="17" t="str">
        <f t="shared" si="1228"/>
        <v/>
      </c>
      <c r="BD1162" s="17" t="str">
        <f t="shared" si="1228"/>
        <v/>
      </c>
      <c r="BE1162" s="17" t="str">
        <f t="shared" si="1228"/>
        <v/>
      </c>
      <c r="BF1162" s="17" t="str">
        <f t="shared" si="1228"/>
        <v/>
      </c>
      <c r="BG1162" s="17" t="str">
        <f t="shared" si="1228"/>
        <v/>
      </c>
      <c r="BH1162" s="17" t="str">
        <f t="shared" si="1228"/>
        <v/>
      </c>
      <c r="BI1162" s="17" t="str">
        <f t="shared" si="1228"/>
        <v/>
      </c>
    </row>
    <row r="1163" spans="1:61" s="13" customFormat="1" ht="23.25" customHeight="1" x14ac:dyDescent="0.2">
      <c r="A1163" s="1">
        <f ca="1">IF(COUNTIF($D1163:$L1163," ")=10,"",IF(VLOOKUP(MAX($A$1:A1162),$A$1:C1162,3,FALSE)=0,"",MAX($A$1:A1162)+1))</f>
        <v>1129</v>
      </c>
      <c r="B1163" s="13" t="str">
        <f>$B1162</f>
        <v/>
      </c>
      <c r="C1163" s="2" t="str">
        <f>IF($B1163="","",$R$2)</f>
        <v/>
      </c>
      <c r="D1163" s="14" t="str">
        <f t="shared" ref="D1163:K1163" si="1255">IF($B1163&gt;"",IF(ISERROR(SEARCH($B1163,S$2))," ",MID(S$2,FIND("%курс ",S$2,FIND($B1163,S$2))+6,3)&amp;"
("&amp;MID(S$2,FIND("ауд.",S$2,FIND($B1163,S$2))+4,FIND("№",S$2,FIND("ауд.",S$2,FIND($B1163,S$2)))-(FIND("ауд.",S$2,FIND($B1163,S$2))+4))&amp;")"),"")</f>
        <v/>
      </c>
      <c r="E1163" s="14" t="str">
        <f t="shared" si="1255"/>
        <v/>
      </c>
      <c r="F1163" s="14" t="str">
        <f t="shared" si="1255"/>
        <v/>
      </c>
      <c r="G1163" s="14" t="str">
        <f t="shared" si="1255"/>
        <v/>
      </c>
      <c r="H1163" s="14" t="str">
        <f t="shared" si="1255"/>
        <v/>
      </c>
      <c r="I1163" s="14" t="str">
        <f t="shared" si="1255"/>
        <v/>
      </c>
      <c r="J1163" s="14" t="str">
        <f t="shared" si="1255"/>
        <v/>
      </c>
      <c r="K1163" s="14" t="str">
        <f t="shared" si="1255"/>
        <v/>
      </c>
      <c r="L1163" s="14"/>
      <c r="O1163" s="16"/>
      <c r="P1163" s="16"/>
      <c r="R1163" s="30"/>
      <c r="S1163" s="30"/>
      <c r="T1163" s="30"/>
      <c r="U1163" s="30"/>
      <c r="V1163" s="30"/>
      <c r="W1163" s="30"/>
      <c r="X1163" s="30"/>
      <c r="Y1163" s="30"/>
      <c r="Z1163" s="30"/>
      <c r="AA1163" s="30"/>
      <c r="AB1163" s="30"/>
      <c r="AD1163" s="31" t="str">
        <f t="shared" ref="AD1163:AJ1169" si="1256">IF(D1163=" ","",IF(D1163="","",CONCATENATE($C1163," ",D$1," ",MID(D1163,6,3))))</f>
        <v/>
      </c>
      <c r="AE1163" s="31" t="str">
        <f t="shared" si="1256"/>
        <v/>
      </c>
      <c r="AF1163" s="31" t="str">
        <f t="shared" si="1256"/>
        <v/>
      </c>
      <c r="AG1163" s="31" t="str">
        <f t="shared" si="1256"/>
        <v/>
      </c>
      <c r="AH1163" s="31" t="str">
        <f t="shared" si="1256"/>
        <v/>
      </c>
      <c r="AI1163" s="31" t="str">
        <f t="shared" si="1256"/>
        <v/>
      </c>
      <c r="AJ1163" s="31" t="str">
        <f t="shared" si="1256"/>
        <v/>
      </c>
      <c r="AK1163" s="31" t="e">
        <f>IF(#REF!=" ","",IF(#REF!="","",CONCATENATE($C1163," ",#REF!," ",MID(#REF!,6,3))))</f>
        <v>#REF!</v>
      </c>
      <c r="AL1163" s="31" t="str">
        <f t="shared" ref="AL1163:AM1169" si="1257">IF(K1163=" ","",IF(K1163="","",CONCATENATE($C1163," ",K$1," ",MID(K1163,6,3))))</f>
        <v/>
      </c>
      <c r="AM1163" s="31" t="str">
        <f t="shared" si="1257"/>
        <v/>
      </c>
      <c r="AN1163" s="32" t="e">
        <f t="shared" si="1254"/>
        <v>#VALUE!</v>
      </c>
      <c r="AO1163" s="32" t="str">
        <f t="shared" si="1227"/>
        <v/>
      </c>
      <c r="AP1163" s="32" t="str">
        <f t="shared" si="1227"/>
        <v/>
      </c>
      <c r="AQ1163" s="32" t="str">
        <f t="shared" si="1227"/>
        <v/>
      </c>
      <c r="AR1163" s="32" t="str">
        <f t="shared" si="1227"/>
        <v/>
      </c>
      <c r="AS1163" s="32" t="str">
        <f t="shared" si="1227"/>
        <v/>
      </c>
      <c r="AT1163" s="32" t="str">
        <f t="shared" si="1227"/>
        <v/>
      </c>
      <c r="AU1163" s="32" t="str">
        <f t="shared" si="1227"/>
        <v/>
      </c>
      <c r="AV1163" s="32" t="e">
        <f t="shared" si="1227"/>
        <v>#REF!</v>
      </c>
      <c r="AW1163" s="32" t="str">
        <f t="shared" si="1227"/>
        <v/>
      </c>
      <c r="AX1163" s="32" t="str">
        <f t="shared" si="1227"/>
        <v/>
      </c>
      <c r="AZ1163" s="17" t="str">
        <f t="shared" si="1228"/>
        <v/>
      </c>
      <c r="BA1163" s="17" t="str">
        <f t="shared" si="1228"/>
        <v/>
      </c>
      <c r="BB1163" s="17" t="str">
        <f t="shared" si="1228"/>
        <v/>
      </c>
      <c r="BC1163" s="17" t="str">
        <f t="shared" si="1228"/>
        <v/>
      </c>
      <c r="BD1163" s="17" t="str">
        <f t="shared" si="1228"/>
        <v/>
      </c>
      <c r="BE1163" s="17" t="str">
        <f t="shared" si="1228"/>
        <v/>
      </c>
      <c r="BF1163" s="17" t="str">
        <f t="shared" si="1228"/>
        <v/>
      </c>
      <c r="BG1163" s="17" t="e">
        <f t="shared" si="1228"/>
        <v>#REF!</v>
      </c>
      <c r="BH1163" s="17" t="str">
        <f t="shared" si="1228"/>
        <v/>
      </c>
      <c r="BI1163" s="17" t="str">
        <f t="shared" si="1228"/>
        <v/>
      </c>
    </row>
    <row r="1164" spans="1:61" s="13" customFormat="1" ht="23.25" customHeight="1" x14ac:dyDescent="0.2">
      <c r="A1164" s="1">
        <f ca="1">IF(COUNTIF($D1164:$L1164," ")=10,"",IF(VLOOKUP(MAX($A$1:A1163),$A$1:C1163,3,FALSE)=0,"",MAX($A$1:A1163)+1))</f>
        <v>1130</v>
      </c>
      <c r="B1164" s="13" t="str">
        <f>$B1162</f>
        <v/>
      </c>
      <c r="C1164" s="2" t="str">
        <f>IF($B1164="","",$R$3)</f>
        <v/>
      </c>
      <c r="D1164" s="14" t="str">
        <f t="shared" ref="D1164:K1164" si="1258">IF($B1164&gt;"",IF(ISERROR(SEARCH($B1164,S$3))," ",MID(S$3,FIND("%курс ",S$3,FIND($B1164,S$3))+6,3)&amp;"
("&amp;MID(S$3,FIND("ауд.",S$3,FIND($B1164,S$3))+4,FIND("№",S$3,FIND("ауд.",S$3,FIND($B1164,S$3)))-(FIND("ауд.",S$3,FIND($B1164,S$3))+4))&amp;")"),"")</f>
        <v/>
      </c>
      <c r="E1164" s="14" t="str">
        <f t="shared" si="1258"/>
        <v/>
      </c>
      <c r="F1164" s="14" t="str">
        <f t="shared" si="1258"/>
        <v/>
      </c>
      <c r="G1164" s="14" t="str">
        <f t="shared" si="1258"/>
        <v/>
      </c>
      <c r="H1164" s="14" t="str">
        <f t="shared" si="1258"/>
        <v/>
      </c>
      <c r="I1164" s="14" t="str">
        <f t="shared" si="1258"/>
        <v/>
      </c>
      <c r="J1164" s="14" t="str">
        <f t="shared" si="1258"/>
        <v/>
      </c>
      <c r="K1164" s="14" t="str">
        <f t="shared" si="1258"/>
        <v/>
      </c>
      <c r="L1164" s="14"/>
      <c r="O1164" s="16"/>
      <c r="P1164" s="16"/>
      <c r="R1164" s="30"/>
      <c r="S1164" s="30"/>
      <c r="T1164" s="30"/>
      <c r="U1164" s="30"/>
      <c r="V1164" s="30"/>
      <c r="W1164" s="30"/>
      <c r="X1164" s="30"/>
      <c r="Y1164" s="30"/>
      <c r="Z1164" s="30"/>
      <c r="AA1164" s="30"/>
      <c r="AB1164" s="30"/>
      <c r="AD1164" s="31" t="str">
        <f t="shared" si="1256"/>
        <v/>
      </c>
      <c r="AE1164" s="31" t="str">
        <f t="shared" si="1256"/>
        <v/>
      </c>
      <c r="AF1164" s="31" t="str">
        <f t="shared" si="1256"/>
        <v/>
      </c>
      <c r="AG1164" s="31" t="str">
        <f t="shared" si="1256"/>
        <v/>
      </c>
      <c r="AH1164" s="31" t="str">
        <f t="shared" si="1256"/>
        <v/>
      </c>
      <c r="AI1164" s="31" t="str">
        <f t="shared" si="1256"/>
        <v/>
      </c>
      <c r="AJ1164" s="31" t="str">
        <f t="shared" si="1256"/>
        <v/>
      </c>
      <c r="AK1164" s="31" t="e">
        <f>IF(#REF!=" ","",IF(#REF!="","",CONCATENATE($C1164," ",#REF!," ",MID(#REF!,6,3))))</f>
        <v>#REF!</v>
      </c>
      <c r="AL1164" s="31" t="str">
        <f t="shared" si="1257"/>
        <v/>
      </c>
      <c r="AM1164" s="31" t="str">
        <f t="shared" si="1257"/>
        <v/>
      </c>
      <c r="AN1164" s="32" t="e">
        <f t="shared" si="1254"/>
        <v>#VALUE!</v>
      </c>
      <c r="AO1164" s="32" t="str">
        <f t="shared" si="1227"/>
        <v/>
      </c>
      <c r="AP1164" s="32" t="str">
        <f t="shared" si="1227"/>
        <v/>
      </c>
      <c r="AQ1164" s="32" t="str">
        <f t="shared" si="1227"/>
        <v/>
      </c>
      <c r="AR1164" s="32" t="str">
        <f t="shared" si="1227"/>
        <v/>
      </c>
      <c r="AS1164" s="32" t="str">
        <f t="shared" si="1227"/>
        <v/>
      </c>
      <c r="AT1164" s="32" t="str">
        <f t="shared" si="1227"/>
        <v/>
      </c>
      <c r="AU1164" s="32" t="str">
        <f t="shared" si="1227"/>
        <v/>
      </c>
      <c r="AV1164" s="32" t="e">
        <f t="shared" si="1227"/>
        <v>#REF!</v>
      </c>
      <c r="AW1164" s="32" t="str">
        <f t="shared" si="1227"/>
        <v/>
      </c>
      <c r="AX1164" s="32" t="str">
        <f t="shared" si="1227"/>
        <v/>
      </c>
      <c r="AZ1164" s="17" t="str">
        <f t="shared" si="1228"/>
        <v/>
      </c>
      <c r="BA1164" s="17" t="str">
        <f t="shared" si="1228"/>
        <v/>
      </c>
      <c r="BB1164" s="17" t="str">
        <f t="shared" si="1228"/>
        <v/>
      </c>
      <c r="BC1164" s="17" t="str">
        <f t="shared" si="1228"/>
        <v/>
      </c>
      <c r="BD1164" s="17" t="str">
        <f t="shared" si="1228"/>
        <v/>
      </c>
      <c r="BE1164" s="17" t="str">
        <f t="shared" si="1228"/>
        <v/>
      </c>
      <c r="BF1164" s="17" t="str">
        <f t="shared" si="1228"/>
        <v/>
      </c>
      <c r="BG1164" s="17" t="e">
        <f t="shared" si="1228"/>
        <v>#REF!</v>
      </c>
      <c r="BH1164" s="17" t="str">
        <f t="shared" si="1228"/>
        <v/>
      </c>
      <c r="BI1164" s="17" t="str">
        <f t="shared" si="1228"/>
        <v/>
      </c>
    </row>
    <row r="1165" spans="1:61" s="13" customFormat="1" ht="23.25" customHeight="1" x14ac:dyDescent="0.2">
      <c r="A1165" s="1">
        <f ca="1">IF(COUNTIF($D1165:$L1165," ")=10,"",IF(VLOOKUP(MAX($A$1:A1164),$A$1:C1164,3,FALSE)=0,"",MAX($A$1:A1164)+1))</f>
        <v>1131</v>
      </c>
      <c r="B1165" s="13" t="str">
        <f>$B1162</f>
        <v/>
      </c>
      <c r="C1165" s="2" t="str">
        <f>IF($B1165="","",$R$4)</f>
        <v/>
      </c>
      <c r="D1165" s="14" t="str">
        <f t="shared" ref="D1165:K1165" si="1259">IF($B1165&gt;"",IF(ISERROR(SEARCH($B1165,S$4))," ",MID(S$4,FIND("%курс ",S$4,FIND($B1165,S$4))+6,3)&amp;"
("&amp;MID(S$4,FIND("ауд.",S$4,FIND($B1165,S$4))+4,FIND("№",S$4,FIND("ауд.",S$4,FIND($B1165,S$4)))-(FIND("ауд.",S$4,FIND($B1165,S$4))+4))&amp;")"),"")</f>
        <v/>
      </c>
      <c r="E1165" s="14" t="str">
        <f t="shared" si="1259"/>
        <v/>
      </c>
      <c r="F1165" s="14" t="str">
        <f t="shared" si="1259"/>
        <v/>
      </c>
      <c r="G1165" s="14" t="str">
        <f t="shared" si="1259"/>
        <v/>
      </c>
      <c r="H1165" s="14" t="str">
        <f t="shared" si="1259"/>
        <v/>
      </c>
      <c r="I1165" s="14" t="str">
        <f t="shared" si="1259"/>
        <v/>
      </c>
      <c r="J1165" s="14" t="str">
        <f t="shared" si="1259"/>
        <v/>
      </c>
      <c r="K1165" s="14" t="str">
        <f t="shared" si="1259"/>
        <v/>
      </c>
      <c r="L1165" s="14"/>
      <c r="O1165" s="16"/>
      <c r="P1165" s="16"/>
      <c r="R1165" s="30"/>
      <c r="S1165" s="30"/>
      <c r="T1165" s="30"/>
      <c r="U1165" s="30"/>
      <c r="V1165" s="30"/>
      <c r="W1165" s="30"/>
      <c r="X1165" s="30"/>
      <c r="Y1165" s="30"/>
      <c r="Z1165" s="30"/>
      <c r="AA1165" s="30"/>
      <c r="AB1165" s="30"/>
      <c r="AD1165" s="31" t="str">
        <f t="shared" si="1256"/>
        <v/>
      </c>
      <c r="AE1165" s="31" t="str">
        <f t="shared" si="1256"/>
        <v/>
      </c>
      <c r="AF1165" s="31" t="str">
        <f t="shared" si="1256"/>
        <v/>
      </c>
      <c r="AG1165" s="31" t="str">
        <f t="shared" si="1256"/>
        <v/>
      </c>
      <c r="AH1165" s="31" t="str">
        <f t="shared" si="1256"/>
        <v/>
      </c>
      <c r="AI1165" s="31" t="str">
        <f t="shared" si="1256"/>
        <v/>
      </c>
      <c r="AJ1165" s="31" t="str">
        <f t="shared" si="1256"/>
        <v/>
      </c>
      <c r="AK1165" s="31" t="e">
        <f>IF(#REF!=" ","",IF(#REF!="","",CONCATENATE($C1165," ",#REF!," ",MID(#REF!,6,3))))</f>
        <v>#REF!</v>
      </c>
      <c r="AL1165" s="31" t="str">
        <f t="shared" si="1257"/>
        <v/>
      </c>
      <c r="AM1165" s="31" t="str">
        <f t="shared" si="1257"/>
        <v/>
      </c>
      <c r="AN1165" s="32" t="e">
        <f t="shared" si="1254"/>
        <v>#VALUE!</v>
      </c>
      <c r="AO1165" s="32" t="str">
        <f t="shared" si="1227"/>
        <v/>
      </c>
      <c r="AP1165" s="32" t="str">
        <f t="shared" si="1227"/>
        <v/>
      </c>
      <c r="AQ1165" s="32" t="str">
        <f t="shared" si="1227"/>
        <v/>
      </c>
      <c r="AR1165" s="32" t="str">
        <f t="shared" si="1227"/>
        <v/>
      </c>
      <c r="AS1165" s="32" t="str">
        <f t="shared" si="1227"/>
        <v/>
      </c>
      <c r="AT1165" s="32" t="str">
        <f t="shared" ref="AT1165:AX1180" si="1260">IF(AI1165="","",CONCATENATE(AI1165," ",$AN1165))</f>
        <v/>
      </c>
      <c r="AU1165" s="32" t="str">
        <f t="shared" si="1260"/>
        <v/>
      </c>
      <c r="AV1165" s="32" t="e">
        <f t="shared" si="1260"/>
        <v>#REF!</v>
      </c>
      <c r="AW1165" s="32" t="str">
        <f t="shared" si="1260"/>
        <v/>
      </c>
      <c r="AX1165" s="32" t="str">
        <f t="shared" si="1260"/>
        <v/>
      </c>
      <c r="AZ1165" s="17" t="str">
        <f t="shared" si="1228"/>
        <v/>
      </c>
      <c r="BA1165" s="17" t="str">
        <f t="shared" si="1228"/>
        <v/>
      </c>
      <c r="BB1165" s="17" t="str">
        <f t="shared" si="1228"/>
        <v/>
      </c>
      <c r="BC1165" s="17" t="str">
        <f t="shared" si="1228"/>
        <v/>
      </c>
      <c r="BD1165" s="17" t="str">
        <f t="shared" si="1228"/>
        <v/>
      </c>
      <c r="BE1165" s="17" t="str">
        <f t="shared" ref="BE1165:BI1180" si="1261">IF(AI1165="","",ROW())</f>
        <v/>
      </c>
      <c r="BF1165" s="17" t="str">
        <f t="shared" si="1261"/>
        <v/>
      </c>
      <c r="BG1165" s="17" t="e">
        <f t="shared" si="1261"/>
        <v>#REF!</v>
      </c>
      <c r="BH1165" s="17" t="str">
        <f t="shared" si="1261"/>
        <v/>
      </c>
      <c r="BI1165" s="17" t="str">
        <f t="shared" si="1261"/>
        <v/>
      </c>
    </row>
    <row r="1166" spans="1:61" s="13" customFormat="1" ht="23.25" customHeight="1" x14ac:dyDescent="0.2">
      <c r="A1166" s="1">
        <f ca="1">IF(COUNTIF($D1166:$L1166," ")=10,"",IF(VLOOKUP(MAX($A$1:A1165),$A$1:C1165,3,FALSE)=0,"",MAX($A$1:A1165)+1))</f>
        <v>1132</v>
      </c>
      <c r="B1166" s="13" t="str">
        <f>$B1162</f>
        <v/>
      </c>
      <c r="C1166" s="2" t="str">
        <f>IF($B1166="","",$R$5)</f>
        <v/>
      </c>
      <c r="D1166" s="23" t="str">
        <f t="shared" ref="D1166:K1166" si="1262">IF($B1166&gt;"",IF(ISERROR(SEARCH($B1166,S$5))," ",MID(S$5,FIND("%курс ",S$5,FIND($B1166,S$5))+6,3)&amp;"
("&amp;MID(S$5,FIND("ауд.",S$5,FIND($B1166,S$5))+4,FIND("№",S$5,FIND("ауд.",S$5,FIND($B1166,S$5)))-(FIND("ауд.",S$5,FIND($B1166,S$5))+4))&amp;")"),"")</f>
        <v/>
      </c>
      <c r="E1166" s="23" t="str">
        <f t="shared" si="1262"/>
        <v/>
      </c>
      <c r="F1166" s="23" t="str">
        <f t="shared" si="1262"/>
        <v/>
      </c>
      <c r="G1166" s="23" t="str">
        <f t="shared" si="1262"/>
        <v/>
      </c>
      <c r="H1166" s="23" t="str">
        <f t="shared" si="1262"/>
        <v/>
      </c>
      <c r="I1166" s="23" t="str">
        <f t="shared" si="1262"/>
        <v/>
      </c>
      <c r="J1166" s="23" t="str">
        <f t="shared" si="1262"/>
        <v/>
      </c>
      <c r="K1166" s="23" t="str">
        <f t="shared" si="1262"/>
        <v/>
      </c>
      <c r="L1166" s="23"/>
      <c r="O1166" s="16"/>
      <c r="P1166" s="16"/>
      <c r="R1166" s="30"/>
      <c r="S1166" s="30"/>
      <c r="T1166" s="30"/>
      <c r="U1166" s="30"/>
      <c r="V1166" s="30"/>
      <c r="W1166" s="30"/>
      <c r="X1166" s="30"/>
      <c r="Y1166" s="30"/>
      <c r="Z1166" s="30"/>
      <c r="AA1166" s="30"/>
      <c r="AB1166" s="30"/>
      <c r="AD1166" s="31" t="str">
        <f t="shared" si="1256"/>
        <v/>
      </c>
      <c r="AE1166" s="31" t="str">
        <f t="shared" si="1256"/>
        <v/>
      </c>
      <c r="AF1166" s="31" t="str">
        <f t="shared" si="1256"/>
        <v/>
      </c>
      <c r="AG1166" s="31" t="str">
        <f t="shared" si="1256"/>
        <v/>
      </c>
      <c r="AH1166" s="31" t="str">
        <f t="shared" si="1256"/>
        <v/>
      </c>
      <c r="AI1166" s="31" t="str">
        <f t="shared" si="1256"/>
        <v/>
      </c>
      <c r="AJ1166" s="31" t="str">
        <f t="shared" si="1256"/>
        <v/>
      </c>
      <c r="AK1166" s="31" t="e">
        <f>IF(#REF!=" ","",IF(#REF!="","",CONCATENATE($C1166," ",#REF!," ",MID(#REF!,6,3))))</f>
        <v>#REF!</v>
      </c>
      <c r="AL1166" s="31" t="str">
        <f t="shared" si="1257"/>
        <v/>
      </c>
      <c r="AM1166" s="31" t="str">
        <f t="shared" si="1257"/>
        <v/>
      </c>
      <c r="AN1166" s="32" t="e">
        <f t="shared" si="1254"/>
        <v>#VALUE!</v>
      </c>
      <c r="AO1166" s="32" t="str">
        <f t="shared" ref="AO1166:AX1181" si="1263">IF(AD1166="","",CONCATENATE(AD1166," ",$AN1166))</f>
        <v/>
      </c>
      <c r="AP1166" s="32" t="str">
        <f t="shared" si="1263"/>
        <v/>
      </c>
      <c r="AQ1166" s="32" t="str">
        <f t="shared" si="1263"/>
        <v/>
      </c>
      <c r="AR1166" s="32" t="str">
        <f t="shared" si="1263"/>
        <v/>
      </c>
      <c r="AS1166" s="32" t="str">
        <f t="shared" si="1263"/>
        <v/>
      </c>
      <c r="AT1166" s="32" t="str">
        <f t="shared" si="1260"/>
        <v/>
      </c>
      <c r="AU1166" s="32" t="str">
        <f t="shared" si="1260"/>
        <v/>
      </c>
      <c r="AV1166" s="32" t="e">
        <f t="shared" si="1260"/>
        <v>#REF!</v>
      </c>
      <c r="AW1166" s="32" t="str">
        <f t="shared" si="1260"/>
        <v/>
      </c>
      <c r="AX1166" s="32" t="str">
        <f t="shared" si="1260"/>
        <v/>
      </c>
      <c r="AZ1166" s="17" t="str">
        <f t="shared" ref="AZ1166:BI1181" si="1264">IF(AD1166="","",ROW())</f>
        <v/>
      </c>
      <c r="BA1166" s="17" t="str">
        <f t="shared" si="1264"/>
        <v/>
      </c>
      <c r="BB1166" s="17" t="str">
        <f t="shared" si="1264"/>
        <v/>
      </c>
      <c r="BC1166" s="17" t="str">
        <f t="shared" si="1264"/>
        <v/>
      </c>
      <c r="BD1166" s="17" t="str">
        <f t="shared" si="1264"/>
        <v/>
      </c>
      <c r="BE1166" s="17" t="str">
        <f t="shared" si="1261"/>
        <v/>
      </c>
      <c r="BF1166" s="17" t="str">
        <f t="shared" si="1261"/>
        <v/>
      </c>
      <c r="BG1166" s="17" t="e">
        <f t="shared" si="1261"/>
        <v>#REF!</v>
      </c>
      <c r="BH1166" s="17" t="str">
        <f t="shared" si="1261"/>
        <v/>
      </c>
      <c r="BI1166" s="17" t="str">
        <f t="shared" si="1261"/>
        <v/>
      </c>
    </row>
    <row r="1167" spans="1:61" s="13" customFormat="1" ht="23.25" customHeight="1" x14ac:dyDescent="0.2">
      <c r="A1167" s="1">
        <f ca="1">IF(COUNTIF($D1167:$L1167," ")=10,"",IF(VLOOKUP(MAX($A$1:A1166),$A$1:C1166,3,FALSE)=0,"",MAX($A$1:A1166)+1))</f>
        <v>1133</v>
      </c>
      <c r="B1167" s="13" t="str">
        <f>$B1162</f>
        <v/>
      </c>
      <c r="C1167" s="2" t="str">
        <f>IF($B1167="","",$R$6)</f>
        <v/>
      </c>
      <c r="D1167" s="23" t="str">
        <f t="shared" ref="D1167:K1167" si="1265">IF($B1167&gt;"",IF(ISERROR(SEARCH($B1167,S$6))," ",MID(S$6,FIND("%курс ",S$6,FIND($B1167,S$6))+6,3)&amp;"
("&amp;MID(S$6,FIND("ауд.",S$6,FIND($B1167,S$6))+4,FIND("№",S$6,FIND("ауд.",S$6,FIND($B1167,S$6)))-(FIND("ауд.",S$6,FIND($B1167,S$6))+4))&amp;")"),"")</f>
        <v/>
      </c>
      <c r="E1167" s="23" t="str">
        <f t="shared" si="1265"/>
        <v/>
      </c>
      <c r="F1167" s="23" t="str">
        <f t="shared" si="1265"/>
        <v/>
      </c>
      <c r="G1167" s="23" t="str">
        <f t="shared" si="1265"/>
        <v/>
      </c>
      <c r="H1167" s="23" t="str">
        <f t="shared" si="1265"/>
        <v/>
      </c>
      <c r="I1167" s="23" t="str">
        <f t="shared" si="1265"/>
        <v/>
      </c>
      <c r="J1167" s="23" t="str">
        <f t="shared" si="1265"/>
        <v/>
      </c>
      <c r="K1167" s="23" t="str">
        <f t="shared" si="1265"/>
        <v/>
      </c>
      <c r="L1167" s="23"/>
      <c r="O1167" s="16"/>
      <c r="P1167" s="16"/>
      <c r="R1167" s="30"/>
      <c r="S1167" s="30"/>
      <c r="T1167" s="30"/>
      <c r="U1167" s="30"/>
      <c r="V1167" s="30"/>
      <c r="W1167" s="30"/>
      <c r="X1167" s="30"/>
      <c r="Y1167" s="30"/>
      <c r="Z1167" s="30"/>
      <c r="AA1167" s="30"/>
      <c r="AB1167" s="30"/>
      <c r="AD1167" s="31" t="str">
        <f t="shared" si="1256"/>
        <v/>
      </c>
      <c r="AE1167" s="31" t="str">
        <f t="shared" si="1256"/>
        <v/>
      </c>
      <c r="AF1167" s="31" t="str">
        <f t="shared" si="1256"/>
        <v/>
      </c>
      <c r="AG1167" s="31" t="str">
        <f t="shared" si="1256"/>
        <v/>
      </c>
      <c r="AH1167" s="31" t="str">
        <f t="shared" si="1256"/>
        <v/>
      </c>
      <c r="AI1167" s="31" t="str">
        <f t="shared" si="1256"/>
        <v/>
      </c>
      <c r="AJ1167" s="31" t="str">
        <f t="shared" si="1256"/>
        <v/>
      </c>
      <c r="AK1167" s="31" t="e">
        <f>IF(#REF!=" ","",IF(#REF!="","",CONCATENATE($C1167," ",#REF!," ",MID(#REF!,6,3))))</f>
        <v>#REF!</v>
      </c>
      <c r="AL1167" s="31" t="str">
        <f t="shared" si="1257"/>
        <v/>
      </c>
      <c r="AM1167" s="31" t="str">
        <f t="shared" si="1257"/>
        <v/>
      </c>
      <c r="AN1167" s="32" t="e">
        <f t="shared" si="1254"/>
        <v>#VALUE!</v>
      </c>
      <c r="AO1167" s="32" t="str">
        <f t="shared" si="1263"/>
        <v/>
      </c>
      <c r="AP1167" s="32" t="str">
        <f t="shared" si="1263"/>
        <v/>
      </c>
      <c r="AQ1167" s="32" t="str">
        <f t="shared" si="1263"/>
        <v/>
      </c>
      <c r="AR1167" s="32" t="str">
        <f t="shared" si="1263"/>
        <v/>
      </c>
      <c r="AS1167" s="32" t="str">
        <f t="shared" si="1263"/>
        <v/>
      </c>
      <c r="AT1167" s="32" t="str">
        <f t="shared" si="1260"/>
        <v/>
      </c>
      <c r="AU1167" s="32" t="str">
        <f t="shared" si="1260"/>
        <v/>
      </c>
      <c r="AV1167" s="32" t="e">
        <f t="shared" si="1260"/>
        <v>#REF!</v>
      </c>
      <c r="AW1167" s="32" t="str">
        <f t="shared" si="1260"/>
        <v/>
      </c>
      <c r="AX1167" s="32" t="str">
        <f t="shared" si="1260"/>
        <v/>
      </c>
      <c r="AZ1167" s="17" t="str">
        <f t="shared" si="1264"/>
        <v/>
      </c>
      <c r="BA1167" s="17" t="str">
        <f t="shared" si="1264"/>
        <v/>
      </c>
      <c r="BB1167" s="17" t="str">
        <f t="shared" si="1264"/>
        <v/>
      </c>
      <c r="BC1167" s="17" t="str">
        <f t="shared" si="1264"/>
        <v/>
      </c>
      <c r="BD1167" s="17" t="str">
        <f t="shared" si="1264"/>
        <v/>
      </c>
      <c r="BE1167" s="17" t="str">
        <f t="shared" si="1261"/>
        <v/>
      </c>
      <c r="BF1167" s="17" t="str">
        <f t="shared" si="1261"/>
        <v/>
      </c>
      <c r="BG1167" s="17" t="e">
        <f t="shared" si="1261"/>
        <v>#REF!</v>
      </c>
      <c r="BH1167" s="17" t="str">
        <f t="shared" si="1261"/>
        <v/>
      </c>
      <c r="BI1167" s="17" t="str">
        <f t="shared" si="1261"/>
        <v/>
      </c>
    </row>
    <row r="1168" spans="1:61" s="13" customFormat="1" ht="23.25" customHeight="1" x14ac:dyDescent="0.2">
      <c r="A1168" s="1">
        <f ca="1">IF(COUNTIF($D1168:$L1168," ")=10,"",IF(VLOOKUP(MAX($A$1:A1167),$A$1:C1167,3,FALSE)=0,"",MAX($A$1:A1167)+1))</f>
        <v>1134</v>
      </c>
      <c r="B1168" s="13" t="str">
        <f>$B1162</f>
        <v/>
      </c>
      <c r="C1168" s="2" t="str">
        <f>IF($B1168="","",$R$7)</f>
        <v/>
      </c>
      <c r="D1168" s="23" t="str">
        <f t="shared" ref="D1168:K1168" si="1266">IF($B1168&gt;"",IF(ISERROR(SEARCH($B1168,S$7))," ",MID(S$7,FIND("%курс ",S$7,FIND($B1168,S$7))+6,3)&amp;"
("&amp;MID(S$7,FIND("ауд.",S$7,FIND($B1168,S$7))+4,FIND("№",S$7,FIND("ауд.",S$7,FIND($B1168,S$7)))-(FIND("ауд.",S$7,FIND($B1168,S$7))+4))&amp;")"),"")</f>
        <v/>
      </c>
      <c r="E1168" s="23" t="str">
        <f t="shared" si="1266"/>
        <v/>
      </c>
      <c r="F1168" s="23" t="str">
        <f t="shared" si="1266"/>
        <v/>
      </c>
      <c r="G1168" s="23" t="str">
        <f t="shared" si="1266"/>
        <v/>
      </c>
      <c r="H1168" s="23" t="str">
        <f t="shared" si="1266"/>
        <v/>
      </c>
      <c r="I1168" s="23" t="str">
        <f t="shared" si="1266"/>
        <v/>
      </c>
      <c r="J1168" s="23" t="str">
        <f t="shared" si="1266"/>
        <v/>
      </c>
      <c r="K1168" s="23" t="str">
        <f t="shared" si="1266"/>
        <v/>
      </c>
      <c r="L1168" s="23"/>
      <c r="O1168" s="16"/>
      <c r="P1168" s="16"/>
      <c r="R1168" s="30"/>
      <c r="S1168" s="30"/>
      <c r="T1168" s="30"/>
      <c r="U1168" s="30"/>
      <c r="V1168" s="30"/>
      <c r="W1168" s="30"/>
      <c r="X1168" s="30"/>
      <c r="Y1168" s="30"/>
      <c r="Z1168" s="30"/>
      <c r="AA1168" s="30"/>
      <c r="AB1168" s="30"/>
      <c r="AD1168" s="31" t="str">
        <f t="shared" si="1256"/>
        <v/>
      </c>
      <c r="AE1168" s="31" t="str">
        <f t="shared" si="1256"/>
        <v/>
      </c>
      <c r="AF1168" s="31" t="str">
        <f t="shared" si="1256"/>
        <v/>
      </c>
      <c r="AG1168" s="31" t="str">
        <f t="shared" si="1256"/>
        <v/>
      </c>
      <c r="AH1168" s="31" t="str">
        <f t="shared" si="1256"/>
        <v/>
      </c>
      <c r="AI1168" s="31" t="str">
        <f t="shared" si="1256"/>
        <v/>
      </c>
      <c r="AJ1168" s="31" t="str">
        <f t="shared" si="1256"/>
        <v/>
      </c>
      <c r="AK1168" s="31" t="e">
        <f>IF(#REF!=" ","",IF(#REF!="","",CONCATENATE($C1168," ",#REF!," ",MID(#REF!,6,3))))</f>
        <v>#REF!</v>
      </c>
      <c r="AL1168" s="31" t="str">
        <f t="shared" si="1257"/>
        <v/>
      </c>
      <c r="AM1168" s="31" t="str">
        <f t="shared" si="1257"/>
        <v/>
      </c>
      <c r="AN1168" s="32" t="e">
        <f t="shared" si="1254"/>
        <v>#VALUE!</v>
      </c>
      <c r="AO1168" s="32" t="str">
        <f t="shared" si="1263"/>
        <v/>
      </c>
      <c r="AP1168" s="32" t="str">
        <f t="shared" si="1263"/>
        <v/>
      </c>
      <c r="AQ1168" s="32" t="str">
        <f t="shared" si="1263"/>
        <v/>
      </c>
      <c r="AR1168" s="32" t="str">
        <f t="shared" si="1263"/>
        <v/>
      </c>
      <c r="AS1168" s="32" t="str">
        <f t="shared" si="1263"/>
        <v/>
      </c>
      <c r="AT1168" s="32" t="str">
        <f t="shared" si="1260"/>
        <v/>
      </c>
      <c r="AU1168" s="32" t="str">
        <f t="shared" si="1260"/>
        <v/>
      </c>
      <c r="AV1168" s="32" t="e">
        <f t="shared" si="1260"/>
        <v>#REF!</v>
      </c>
      <c r="AW1168" s="32" t="str">
        <f t="shared" si="1260"/>
        <v/>
      </c>
      <c r="AX1168" s="32" t="str">
        <f t="shared" si="1260"/>
        <v/>
      </c>
      <c r="AZ1168" s="17" t="str">
        <f t="shared" si="1264"/>
        <v/>
      </c>
      <c r="BA1168" s="17" t="str">
        <f t="shared" si="1264"/>
        <v/>
      </c>
      <c r="BB1168" s="17" t="str">
        <f t="shared" si="1264"/>
        <v/>
      </c>
      <c r="BC1168" s="17" t="str">
        <f t="shared" si="1264"/>
        <v/>
      </c>
      <c r="BD1168" s="17" t="str">
        <f t="shared" si="1264"/>
        <v/>
      </c>
      <c r="BE1168" s="17" t="str">
        <f t="shared" si="1261"/>
        <v/>
      </c>
      <c r="BF1168" s="17" t="str">
        <f t="shared" si="1261"/>
        <v/>
      </c>
      <c r="BG1168" s="17" t="e">
        <f t="shared" si="1261"/>
        <v>#REF!</v>
      </c>
      <c r="BH1168" s="17" t="str">
        <f t="shared" si="1261"/>
        <v/>
      </c>
      <c r="BI1168" s="17" t="str">
        <f t="shared" si="1261"/>
        <v/>
      </c>
    </row>
    <row r="1169" spans="1:61" s="13" customFormat="1" ht="23.25" customHeight="1" x14ac:dyDescent="0.2">
      <c r="A1169" s="1">
        <f ca="1">IF(COUNTIF($D1169:$L1169," ")=10,"",IF(VLOOKUP(MAX($A$1:A1168),$A$1:C1168,3,FALSE)=0,"",MAX($A$1:A1168)+1))</f>
        <v>1135</v>
      </c>
      <c r="B1169" s="13" t="str">
        <f>$B1162</f>
        <v/>
      </c>
      <c r="C1169" s="2" t="str">
        <f>IF($B1169="","",$R$8)</f>
        <v/>
      </c>
      <c r="D1169" s="23" t="str">
        <f t="shared" ref="D1169:K1169" si="1267">IF($B1169&gt;"",IF(ISERROR(SEARCH($B1169,S$8))," ",MID(S$8,FIND("%курс ",S$8,FIND($B1169,S$8))+6,3)&amp;"
("&amp;MID(S$8,FIND("ауд.",S$8,FIND($B1169,S$8))+4,FIND("№",S$8,FIND("ауд.",S$8,FIND($B1169,S$8)))-(FIND("ауд.",S$8,FIND($B1169,S$8))+4))&amp;")"),"")</f>
        <v/>
      </c>
      <c r="E1169" s="23" t="str">
        <f t="shared" si="1267"/>
        <v/>
      </c>
      <c r="F1169" s="23" t="str">
        <f t="shared" si="1267"/>
        <v/>
      </c>
      <c r="G1169" s="23" t="str">
        <f t="shared" si="1267"/>
        <v/>
      </c>
      <c r="H1169" s="23" t="str">
        <f t="shared" si="1267"/>
        <v/>
      </c>
      <c r="I1169" s="23" t="str">
        <f t="shared" si="1267"/>
        <v/>
      </c>
      <c r="J1169" s="23" t="str">
        <f t="shared" si="1267"/>
        <v/>
      </c>
      <c r="K1169" s="23" t="str">
        <f t="shared" si="1267"/>
        <v/>
      </c>
      <c r="L1169" s="23"/>
      <c r="O1169" s="16"/>
      <c r="P1169" s="16"/>
      <c r="R1169" s="30"/>
      <c r="S1169" s="30"/>
      <c r="T1169" s="30"/>
      <c r="U1169" s="30"/>
      <c r="V1169" s="30"/>
      <c r="W1169" s="30"/>
      <c r="X1169" s="30"/>
      <c r="Y1169" s="30"/>
      <c r="Z1169" s="30"/>
      <c r="AA1169" s="30"/>
      <c r="AB1169" s="30"/>
      <c r="AD1169" s="31" t="str">
        <f t="shared" si="1256"/>
        <v/>
      </c>
      <c r="AE1169" s="31" t="str">
        <f t="shared" si="1256"/>
        <v/>
      </c>
      <c r="AF1169" s="31" t="str">
        <f t="shared" si="1256"/>
        <v/>
      </c>
      <c r="AG1169" s="31" t="str">
        <f t="shared" si="1256"/>
        <v/>
      </c>
      <c r="AH1169" s="31" t="str">
        <f t="shared" si="1256"/>
        <v/>
      </c>
      <c r="AI1169" s="31" t="str">
        <f t="shared" si="1256"/>
        <v/>
      </c>
      <c r="AJ1169" s="31" t="str">
        <f t="shared" si="1256"/>
        <v/>
      </c>
      <c r="AK1169" s="31" t="e">
        <f>IF(#REF!=" ","",IF(#REF!="","",CONCATENATE($C1169," ",#REF!," ",MID(#REF!,6,3))))</f>
        <v>#REF!</v>
      </c>
      <c r="AL1169" s="31" t="str">
        <f t="shared" si="1257"/>
        <v/>
      </c>
      <c r="AM1169" s="31" t="str">
        <f t="shared" si="1257"/>
        <v/>
      </c>
      <c r="AN1169" s="32" t="e">
        <f t="shared" si="1254"/>
        <v>#VALUE!</v>
      </c>
      <c r="AO1169" s="32" t="str">
        <f t="shared" si="1263"/>
        <v/>
      </c>
      <c r="AP1169" s="32" t="str">
        <f t="shared" si="1263"/>
        <v/>
      </c>
      <c r="AQ1169" s="32" t="str">
        <f t="shared" si="1263"/>
        <v/>
      </c>
      <c r="AR1169" s="32" t="str">
        <f t="shared" si="1263"/>
        <v/>
      </c>
      <c r="AS1169" s="32" t="str">
        <f t="shared" si="1263"/>
        <v/>
      </c>
      <c r="AT1169" s="32" t="str">
        <f t="shared" si="1260"/>
        <v/>
      </c>
      <c r="AU1169" s="32" t="str">
        <f t="shared" si="1260"/>
        <v/>
      </c>
      <c r="AV1169" s="32" t="e">
        <f t="shared" si="1260"/>
        <v>#REF!</v>
      </c>
      <c r="AW1169" s="32" t="str">
        <f t="shared" si="1260"/>
        <v/>
      </c>
      <c r="AX1169" s="32" t="str">
        <f t="shared" si="1260"/>
        <v/>
      </c>
      <c r="AZ1169" s="17" t="str">
        <f t="shared" si="1264"/>
        <v/>
      </c>
      <c r="BA1169" s="17" t="str">
        <f t="shared" si="1264"/>
        <v/>
      </c>
      <c r="BB1169" s="17" t="str">
        <f t="shared" si="1264"/>
        <v/>
      </c>
      <c r="BC1169" s="17" t="str">
        <f t="shared" si="1264"/>
        <v/>
      </c>
      <c r="BD1169" s="17" t="str">
        <f t="shared" si="1264"/>
        <v/>
      </c>
      <c r="BE1169" s="17" t="str">
        <f t="shared" si="1261"/>
        <v/>
      </c>
      <c r="BF1169" s="17" t="str">
        <f t="shared" si="1261"/>
        <v/>
      </c>
      <c r="BG1169" s="17" t="e">
        <f t="shared" si="1261"/>
        <v>#REF!</v>
      </c>
      <c r="BH1169" s="17" t="str">
        <f t="shared" si="1261"/>
        <v/>
      </c>
      <c r="BI1169" s="17" t="str">
        <f t="shared" si="1261"/>
        <v/>
      </c>
    </row>
    <row r="1170" spans="1:61" s="13" customFormat="1" ht="23.25" customHeight="1" x14ac:dyDescent="0.2">
      <c r="C1170" s="2" t="str">
        <f>IF($B1170="","",$R$2)</f>
        <v/>
      </c>
      <c r="D1170" s="14" t="str">
        <f t="shared" ref="D1170:K1170" si="1268">IF($B1170&gt;"",IF(ISERROR(SEARCH($B1170,S$2))," ",MID(S$2,FIND("%курс ",S$2,FIND($B1170,S$2))+6,3)&amp;"
("&amp;MID(S$2,FIND("ауд.",S$2,FIND($B1170,S$2))+4,FIND("№",S$2,FIND("ауд.",S$2,FIND($B1170,S$2)))-(FIND("ауд.",S$2,FIND($B1170,S$2))+4))&amp;")"),"")</f>
        <v/>
      </c>
      <c r="E1170" s="14" t="str">
        <f t="shared" si="1268"/>
        <v/>
      </c>
      <c r="F1170" s="14" t="str">
        <f t="shared" si="1268"/>
        <v/>
      </c>
      <c r="G1170" s="14" t="str">
        <f t="shared" si="1268"/>
        <v/>
      </c>
      <c r="H1170" s="14" t="str">
        <f t="shared" si="1268"/>
        <v/>
      </c>
      <c r="I1170" s="14" t="str">
        <f t="shared" si="1268"/>
        <v/>
      </c>
      <c r="J1170" s="14" t="str">
        <f t="shared" si="1268"/>
        <v/>
      </c>
      <c r="K1170" s="14" t="str">
        <f t="shared" si="1268"/>
        <v/>
      </c>
      <c r="L1170" s="14"/>
      <c r="O1170" s="16"/>
      <c r="P1170" s="16"/>
      <c r="R1170" s="30"/>
      <c r="S1170" s="30"/>
      <c r="T1170" s="30"/>
      <c r="U1170" s="30"/>
      <c r="V1170" s="30"/>
      <c r="W1170" s="30"/>
      <c r="X1170" s="30"/>
      <c r="Y1170" s="30"/>
      <c r="Z1170" s="30"/>
      <c r="AA1170" s="30"/>
      <c r="AB1170" s="30"/>
      <c r="AD1170" s="37"/>
      <c r="AE1170" s="37"/>
      <c r="AF1170" s="37"/>
      <c r="AG1170" s="37"/>
      <c r="AH1170" s="37"/>
      <c r="AI1170" s="37"/>
      <c r="AJ1170" s="37"/>
      <c r="AK1170" s="37"/>
      <c r="AL1170" s="37"/>
      <c r="AM1170" s="37"/>
      <c r="AN1170" s="37"/>
      <c r="AO1170" s="32" t="str">
        <f t="shared" si="1263"/>
        <v/>
      </c>
      <c r="AP1170" s="32" t="str">
        <f t="shared" si="1263"/>
        <v/>
      </c>
      <c r="AQ1170" s="32" t="str">
        <f t="shared" si="1263"/>
        <v/>
      </c>
      <c r="AR1170" s="32" t="str">
        <f t="shared" si="1263"/>
        <v/>
      </c>
      <c r="AS1170" s="32" t="str">
        <f t="shared" si="1263"/>
        <v/>
      </c>
      <c r="AT1170" s="32" t="str">
        <f t="shared" si="1260"/>
        <v/>
      </c>
      <c r="AU1170" s="32" t="str">
        <f t="shared" si="1260"/>
        <v/>
      </c>
      <c r="AV1170" s="32" t="str">
        <f t="shared" si="1260"/>
        <v/>
      </c>
      <c r="AW1170" s="32" t="str">
        <f t="shared" si="1260"/>
        <v/>
      </c>
      <c r="AX1170" s="32" t="str">
        <f t="shared" si="1260"/>
        <v/>
      </c>
      <c r="AZ1170" s="17" t="str">
        <f t="shared" si="1264"/>
        <v/>
      </c>
      <c r="BA1170" s="17" t="str">
        <f t="shared" si="1264"/>
        <v/>
      </c>
      <c r="BB1170" s="17" t="str">
        <f t="shared" si="1264"/>
        <v/>
      </c>
      <c r="BC1170" s="17" t="str">
        <f t="shared" si="1264"/>
        <v/>
      </c>
      <c r="BD1170" s="17" t="str">
        <f t="shared" si="1264"/>
        <v/>
      </c>
      <c r="BE1170" s="17" t="str">
        <f t="shared" si="1261"/>
        <v/>
      </c>
      <c r="BF1170" s="17" t="str">
        <f t="shared" si="1261"/>
        <v/>
      </c>
      <c r="BG1170" s="17" t="str">
        <f t="shared" si="1261"/>
        <v/>
      </c>
      <c r="BH1170" s="17" t="str">
        <f t="shared" si="1261"/>
        <v/>
      </c>
      <c r="BI1170" s="17" t="str">
        <f t="shared" si="1261"/>
        <v/>
      </c>
    </row>
    <row r="1171" spans="1:61" s="13" customFormat="1" ht="23.25" customHeight="1" x14ac:dyDescent="0.2">
      <c r="A1171" s="1">
        <f ca="1">IF(COUNTIF($D1172:$L1178," ")=70,"",MAX($A$1:A1170)+1)</f>
        <v>1136</v>
      </c>
      <c r="B1171" s="2" t="str">
        <f>IF($C1171="","",$C1171)</f>
        <v/>
      </c>
      <c r="C1171" s="3" t="str">
        <f>IF(ISERROR(VLOOKUP((ROW()-1)/9+1,'[1]Преподавательский состав'!$A$2:$B$181,2,FALSE)),"",VLOOKUP((ROW()-1)/9+1,'[1]Преподавательский состав'!$A$2:$B$181,2,FALSE))</f>
        <v/>
      </c>
      <c r="D1171" s="3" t="str">
        <f>IF($C1171="","",T(" 9.00"))</f>
        <v/>
      </c>
      <c r="E1171" s="3" t="str">
        <f>IF($C1171="","",T("10.40"))</f>
        <v/>
      </c>
      <c r="F1171" s="3" t="str">
        <f>IF($C1171="","",T("12.20"))</f>
        <v/>
      </c>
      <c r="G1171" s="3" t="str">
        <f>IF($C1171="","",T("14.00"))</f>
        <v/>
      </c>
      <c r="H1171" s="3" t="str">
        <f>IF($C1171="","",T("14.30"))</f>
        <v/>
      </c>
      <c r="I1171" s="3" t="str">
        <f>IF($C1171="","",T("16.10"))</f>
        <v/>
      </c>
      <c r="J1171" s="3" t="str">
        <f>IF($C1171="","",T("17.50"))</f>
        <v/>
      </c>
      <c r="K1171" s="3" t="str">
        <f>IF($C1171="","",T("17.50"))</f>
        <v/>
      </c>
      <c r="L1171" s="3"/>
      <c r="O1171" s="16"/>
      <c r="P1171" s="16"/>
      <c r="R1171" s="30"/>
      <c r="S1171" s="30"/>
      <c r="T1171" s="30"/>
      <c r="U1171" s="30"/>
      <c r="V1171" s="30"/>
      <c r="W1171" s="30"/>
      <c r="X1171" s="30"/>
      <c r="Y1171" s="30"/>
      <c r="Z1171" s="30"/>
      <c r="AA1171" s="30"/>
      <c r="AB1171" s="30"/>
      <c r="AD1171" s="32"/>
      <c r="AE1171" s="32"/>
      <c r="AF1171" s="32"/>
      <c r="AG1171" s="32"/>
      <c r="AH1171" s="32"/>
      <c r="AI1171" s="32"/>
      <c r="AJ1171" s="32"/>
      <c r="AK1171" s="32"/>
      <c r="AL1171" s="32"/>
      <c r="AM1171" s="32"/>
      <c r="AN1171" s="32" t="str">
        <f t="shared" ref="AN1171:AN1178" si="1269">IF(COUNTBLANK(AD1171:AM1171)=10,"",MID($B1171,1,FIND(" ",$B1171)-1))</f>
        <v/>
      </c>
      <c r="AO1171" s="32" t="str">
        <f t="shared" si="1263"/>
        <v/>
      </c>
      <c r="AP1171" s="32" t="str">
        <f t="shared" si="1263"/>
        <v/>
      </c>
      <c r="AQ1171" s="32" t="str">
        <f t="shared" si="1263"/>
        <v/>
      </c>
      <c r="AR1171" s="32" t="str">
        <f t="shared" si="1263"/>
        <v/>
      </c>
      <c r="AS1171" s="32" t="str">
        <f t="shared" si="1263"/>
        <v/>
      </c>
      <c r="AT1171" s="32" t="str">
        <f t="shared" si="1260"/>
        <v/>
      </c>
      <c r="AU1171" s="32" t="str">
        <f t="shared" si="1260"/>
        <v/>
      </c>
      <c r="AV1171" s="32" t="str">
        <f t="shared" si="1260"/>
        <v/>
      </c>
      <c r="AW1171" s="32" t="str">
        <f t="shared" si="1260"/>
        <v/>
      </c>
      <c r="AX1171" s="32" t="str">
        <f t="shared" si="1260"/>
        <v/>
      </c>
      <c r="AZ1171" s="17" t="str">
        <f t="shared" si="1264"/>
        <v/>
      </c>
      <c r="BA1171" s="17" t="str">
        <f t="shared" si="1264"/>
        <v/>
      </c>
      <c r="BB1171" s="17" t="str">
        <f t="shared" si="1264"/>
        <v/>
      </c>
      <c r="BC1171" s="17" t="str">
        <f t="shared" si="1264"/>
        <v/>
      </c>
      <c r="BD1171" s="17" t="str">
        <f t="shared" si="1264"/>
        <v/>
      </c>
      <c r="BE1171" s="17" t="str">
        <f t="shared" si="1261"/>
        <v/>
      </c>
      <c r="BF1171" s="17" t="str">
        <f t="shared" si="1261"/>
        <v/>
      </c>
      <c r="BG1171" s="17" t="str">
        <f t="shared" si="1261"/>
        <v/>
      </c>
      <c r="BH1171" s="17" t="str">
        <f t="shared" si="1261"/>
        <v/>
      </c>
      <c r="BI1171" s="17" t="str">
        <f t="shared" si="1261"/>
        <v/>
      </c>
    </row>
    <row r="1172" spans="1:61" s="13" customFormat="1" ht="23.25" customHeight="1" x14ac:dyDescent="0.2">
      <c r="A1172" s="1">
        <f ca="1">IF(COUNTIF($D1172:$L1172," ")=10,"",IF(VLOOKUP(MAX($A$1:A1171),$A$1:C1171,3,FALSE)=0,"",MAX($A$1:A1171)+1))</f>
        <v>1137</v>
      </c>
      <c r="B1172" s="13" t="str">
        <f>$B1171</f>
        <v/>
      </c>
      <c r="C1172" s="2" t="str">
        <f>IF($B1172="","",$R$2)</f>
        <v/>
      </c>
      <c r="D1172" s="14" t="str">
        <f t="shared" ref="D1172:K1172" si="1270">IF($B1172&gt;"",IF(ISERROR(SEARCH($B1172,S$2))," ",MID(S$2,FIND("%курс ",S$2,FIND($B1172,S$2))+6,3)&amp;"
("&amp;MID(S$2,FIND("ауд.",S$2,FIND($B1172,S$2))+4,FIND("№",S$2,FIND("ауд.",S$2,FIND($B1172,S$2)))-(FIND("ауд.",S$2,FIND($B1172,S$2))+4))&amp;")"),"")</f>
        <v/>
      </c>
      <c r="E1172" s="14" t="str">
        <f t="shared" si="1270"/>
        <v/>
      </c>
      <c r="F1172" s="14" t="str">
        <f t="shared" si="1270"/>
        <v/>
      </c>
      <c r="G1172" s="14" t="str">
        <f t="shared" si="1270"/>
        <v/>
      </c>
      <c r="H1172" s="14" t="str">
        <f t="shared" si="1270"/>
        <v/>
      </c>
      <c r="I1172" s="14" t="str">
        <f t="shared" si="1270"/>
        <v/>
      </c>
      <c r="J1172" s="14" t="str">
        <f t="shared" si="1270"/>
        <v/>
      </c>
      <c r="K1172" s="14" t="str">
        <f t="shared" si="1270"/>
        <v/>
      </c>
      <c r="L1172" s="14"/>
      <c r="O1172" s="16"/>
      <c r="P1172" s="16"/>
      <c r="R1172" s="30"/>
      <c r="S1172" s="30"/>
      <c r="T1172" s="30"/>
      <c r="U1172" s="30"/>
      <c r="V1172" s="30"/>
      <c r="W1172" s="30"/>
      <c r="X1172" s="30"/>
      <c r="Y1172" s="30"/>
      <c r="Z1172" s="30"/>
      <c r="AA1172" s="30"/>
      <c r="AB1172" s="30"/>
      <c r="AD1172" s="31" t="str">
        <f t="shared" ref="AD1172:AJ1178" si="1271">IF(D1172=" ","",IF(D1172="","",CONCATENATE($C1172," ",D$1," ",MID(D1172,6,3))))</f>
        <v/>
      </c>
      <c r="AE1172" s="31" t="str">
        <f t="shared" si="1271"/>
        <v/>
      </c>
      <c r="AF1172" s="31" t="str">
        <f t="shared" si="1271"/>
        <v/>
      </c>
      <c r="AG1172" s="31" t="str">
        <f t="shared" si="1271"/>
        <v/>
      </c>
      <c r="AH1172" s="31" t="str">
        <f t="shared" si="1271"/>
        <v/>
      </c>
      <c r="AI1172" s="31" t="str">
        <f t="shared" si="1271"/>
        <v/>
      </c>
      <c r="AJ1172" s="31" t="str">
        <f t="shared" si="1271"/>
        <v/>
      </c>
      <c r="AK1172" s="31" t="e">
        <f>IF(#REF!=" ","",IF(#REF!="","",CONCATENATE($C1172," ",#REF!," ",MID(#REF!,6,3))))</f>
        <v>#REF!</v>
      </c>
      <c r="AL1172" s="31" t="str">
        <f t="shared" ref="AL1172:AM1178" si="1272">IF(K1172=" ","",IF(K1172="","",CONCATENATE($C1172," ",K$1," ",MID(K1172,6,3))))</f>
        <v/>
      </c>
      <c r="AM1172" s="31" t="str">
        <f t="shared" si="1272"/>
        <v/>
      </c>
      <c r="AN1172" s="32" t="e">
        <f t="shared" si="1269"/>
        <v>#VALUE!</v>
      </c>
      <c r="AO1172" s="32" t="str">
        <f t="shared" si="1263"/>
        <v/>
      </c>
      <c r="AP1172" s="32" t="str">
        <f t="shared" si="1263"/>
        <v/>
      </c>
      <c r="AQ1172" s="32" t="str">
        <f t="shared" si="1263"/>
        <v/>
      </c>
      <c r="AR1172" s="32" t="str">
        <f t="shared" si="1263"/>
        <v/>
      </c>
      <c r="AS1172" s="32" t="str">
        <f t="shared" si="1263"/>
        <v/>
      </c>
      <c r="AT1172" s="32" t="str">
        <f t="shared" si="1260"/>
        <v/>
      </c>
      <c r="AU1172" s="32" t="str">
        <f t="shared" si="1260"/>
        <v/>
      </c>
      <c r="AV1172" s="32" t="e">
        <f t="shared" si="1260"/>
        <v>#REF!</v>
      </c>
      <c r="AW1172" s="32" t="str">
        <f t="shared" si="1260"/>
        <v/>
      </c>
      <c r="AX1172" s="32" t="str">
        <f t="shared" si="1260"/>
        <v/>
      </c>
      <c r="AZ1172" s="17" t="str">
        <f t="shared" si="1264"/>
        <v/>
      </c>
      <c r="BA1172" s="17" t="str">
        <f t="shared" si="1264"/>
        <v/>
      </c>
      <c r="BB1172" s="17" t="str">
        <f t="shared" si="1264"/>
        <v/>
      </c>
      <c r="BC1172" s="17" t="str">
        <f t="shared" si="1264"/>
        <v/>
      </c>
      <c r="BD1172" s="17" t="str">
        <f t="shared" si="1264"/>
        <v/>
      </c>
      <c r="BE1172" s="17" t="str">
        <f t="shared" si="1261"/>
        <v/>
      </c>
      <c r="BF1172" s="17" t="str">
        <f t="shared" si="1261"/>
        <v/>
      </c>
      <c r="BG1172" s="17" t="e">
        <f t="shared" si="1261"/>
        <v>#REF!</v>
      </c>
      <c r="BH1172" s="17" t="str">
        <f t="shared" si="1261"/>
        <v/>
      </c>
      <c r="BI1172" s="17" t="str">
        <f t="shared" si="1261"/>
        <v/>
      </c>
    </row>
    <row r="1173" spans="1:61" s="13" customFormat="1" ht="23.25" customHeight="1" x14ac:dyDescent="0.2">
      <c r="A1173" s="1">
        <f ca="1">IF(COUNTIF($D1173:$L1173," ")=10,"",IF(VLOOKUP(MAX($A$1:A1172),$A$1:C1172,3,FALSE)=0,"",MAX($A$1:A1172)+1))</f>
        <v>1138</v>
      </c>
      <c r="B1173" s="13" t="str">
        <f>$B1171</f>
        <v/>
      </c>
      <c r="C1173" s="2" t="str">
        <f>IF($B1173="","",$R$3)</f>
        <v/>
      </c>
      <c r="D1173" s="14" t="str">
        <f t="shared" ref="D1173:K1173" si="1273">IF($B1173&gt;"",IF(ISERROR(SEARCH($B1173,S$3))," ",MID(S$3,FIND("%курс ",S$3,FIND($B1173,S$3))+6,3)&amp;"
("&amp;MID(S$3,FIND("ауд.",S$3,FIND($B1173,S$3))+4,FIND("№",S$3,FIND("ауд.",S$3,FIND($B1173,S$3)))-(FIND("ауд.",S$3,FIND($B1173,S$3))+4))&amp;")"),"")</f>
        <v/>
      </c>
      <c r="E1173" s="14" t="str">
        <f t="shared" si="1273"/>
        <v/>
      </c>
      <c r="F1173" s="14" t="str">
        <f t="shared" si="1273"/>
        <v/>
      </c>
      <c r="G1173" s="14" t="str">
        <f t="shared" si="1273"/>
        <v/>
      </c>
      <c r="H1173" s="14" t="str">
        <f t="shared" si="1273"/>
        <v/>
      </c>
      <c r="I1173" s="14" t="str">
        <f t="shared" si="1273"/>
        <v/>
      </c>
      <c r="J1173" s="14" t="str">
        <f t="shared" si="1273"/>
        <v/>
      </c>
      <c r="K1173" s="14" t="str">
        <f t="shared" si="1273"/>
        <v/>
      </c>
      <c r="L1173" s="14"/>
      <c r="O1173" s="16"/>
      <c r="P1173" s="16"/>
      <c r="R1173" s="30"/>
      <c r="S1173" s="30"/>
      <c r="T1173" s="30"/>
      <c r="U1173" s="30"/>
      <c r="V1173" s="30"/>
      <c r="W1173" s="30"/>
      <c r="X1173" s="30"/>
      <c r="Y1173" s="30"/>
      <c r="Z1173" s="30"/>
      <c r="AA1173" s="30"/>
      <c r="AB1173" s="30"/>
      <c r="AD1173" s="31" t="str">
        <f t="shared" si="1271"/>
        <v/>
      </c>
      <c r="AE1173" s="31" t="str">
        <f t="shared" si="1271"/>
        <v/>
      </c>
      <c r="AF1173" s="31" t="str">
        <f t="shared" si="1271"/>
        <v/>
      </c>
      <c r="AG1173" s="31" t="str">
        <f t="shared" si="1271"/>
        <v/>
      </c>
      <c r="AH1173" s="31" t="str">
        <f t="shared" si="1271"/>
        <v/>
      </c>
      <c r="AI1173" s="31" t="str">
        <f t="shared" si="1271"/>
        <v/>
      </c>
      <c r="AJ1173" s="31" t="str">
        <f t="shared" si="1271"/>
        <v/>
      </c>
      <c r="AK1173" s="31" t="e">
        <f>IF(#REF!=" ","",IF(#REF!="","",CONCATENATE($C1173," ",#REF!," ",MID(#REF!,6,3))))</f>
        <v>#REF!</v>
      </c>
      <c r="AL1173" s="31" t="str">
        <f t="shared" si="1272"/>
        <v/>
      </c>
      <c r="AM1173" s="31" t="str">
        <f t="shared" si="1272"/>
        <v/>
      </c>
      <c r="AN1173" s="32" t="e">
        <f t="shared" si="1269"/>
        <v>#VALUE!</v>
      </c>
      <c r="AO1173" s="32" t="str">
        <f t="shared" si="1263"/>
        <v/>
      </c>
      <c r="AP1173" s="32" t="str">
        <f t="shared" si="1263"/>
        <v/>
      </c>
      <c r="AQ1173" s="32" t="str">
        <f t="shared" si="1263"/>
        <v/>
      </c>
      <c r="AR1173" s="32" t="str">
        <f t="shared" si="1263"/>
        <v/>
      </c>
      <c r="AS1173" s="32" t="str">
        <f t="shared" si="1263"/>
        <v/>
      </c>
      <c r="AT1173" s="32" t="str">
        <f t="shared" si="1260"/>
        <v/>
      </c>
      <c r="AU1173" s="32" t="str">
        <f t="shared" si="1260"/>
        <v/>
      </c>
      <c r="AV1173" s="32" t="e">
        <f t="shared" si="1260"/>
        <v>#REF!</v>
      </c>
      <c r="AW1173" s="32" t="str">
        <f t="shared" si="1260"/>
        <v/>
      </c>
      <c r="AX1173" s="32" t="str">
        <f t="shared" si="1260"/>
        <v/>
      </c>
      <c r="AZ1173" s="17" t="str">
        <f t="shared" si="1264"/>
        <v/>
      </c>
      <c r="BA1173" s="17" t="str">
        <f t="shared" si="1264"/>
        <v/>
      </c>
      <c r="BB1173" s="17" t="str">
        <f t="shared" si="1264"/>
        <v/>
      </c>
      <c r="BC1173" s="17" t="str">
        <f t="shared" si="1264"/>
        <v/>
      </c>
      <c r="BD1173" s="17" t="str">
        <f t="shared" si="1264"/>
        <v/>
      </c>
      <c r="BE1173" s="17" t="str">
        <f t="shared" si="1261"/>
        <v/>
      </c>
      <c r="BF1173" s="17" t="str">
        <f t="shared" si="1261"/>
        <v/>
      </c>
      <c r="BG1173" s="17" t="e">
        <f t="shared" si="1261"/>
        <v>#REF!</v>
      </c>
      <c r="BH1173" s="17" t="str">
        <f t="shared" si="1261"/>
        <v/>
      </c>
      <c r="BI1173" s="17" t="str">
        <f t="shared" si="1261"/>
        <v/>
      </c>
    </row>
    <row r="1174" spans="1:61" s="13" customFormat="1" ht="23.25" customHeight="1" x14ac:dyDescent="0.2">
      <c r="A1174" s="1">
        <f ca="1">IF(COUNTIF($D1174:$L1174," ")=10,"",IF(VLOOKUP(MAX($A$1:A1173),$A$1:C1173,3,FALSE)=0,"",MAX($A$1:A1173)+1))</f>
        <v>1139</v>
      </c>
      <c r="B1174" s="13" t="str">
        <f>$B1171</f>
        <v/>
      </c>
      <c r="C1174" s="2" t="str">
        <f>IF($B1174="","",$R$4)</f>
        <v/>
      </c>
      <c r="D1174" s="14" t="str">
        <f t="shared" ref="D1174:K1174" si="1274">IF($B1174&gt;"",IF(ISERROR(SEARCH($B1174,S$4))," ",MID(S$4,FIND("%курс ",S$4,FIND($B1174,S$4))+6,3)&amp;"
("&amp;MID(S$4,FIND("ауд.",S$4,FIND($B1174,S$4))+4,FIND("№",S$4,FIND("ауд.",S$4,FIND($B1174,S$4)))-(FIND("ауд.",S$4,FIND($B1174,S$4))+4))&amp;")"),"")</f>
        <v/>
      </c>
      <c r="E1174" s="14" t="str">
        <f t="shared" si="1274"/>
        <v/>
      </c>
      <c r="F1174" s="14" t="str">
        <f t="shared" si="1274"/>
        <v/>
      </c>
      <c r="G1174" s="14" t="str">
        <f t="shared" si="1274"/>
        <v/>
      </c>
      <c r="H1174" s="14" t="str">
        <f t="shared" si="1274"/>
        <v/>
      </c>
      <c r="I1174" s="14" t="str">
        <f t="shared" si="1274"/>
        <v/>
      </c>
      <c r="J1174" s="14" t="str">
        <f t="shared" si="1274"/>
        <v/>
      </c>
      <c r="K1174" s="14" t="str">
        <f t="shared" si="1274"/>
        <v/>
      </c>
      <c r="L1174" s="14"/>
      <c r="O1174" s="16"/>
      <c r="P1174" s="16"/>
      <c r="R1174" s="30"/>
      <c r="S1174" s="30"/>
      <c r="T1174" s="30"/>
      <c r="U1174" s="30"/>
      <c r="V1174" s="30"/>
      <c r="W1174" s="30"/>
      <c r="X1174" s="30"/>
      <c r="Y1174" s="30"/>
      <c r="Z1174" s="30"/>
      <c r="AA1174" s="30"/>
      <c r="AB1174" s="30"/>
      <c r="AD1174" s="31" t="str">
        <f t="shared" si="1271"/>
        <v/>
      </c>
      <c r="AE1174" s="31" t="str">
        <f t="shared" si="1271"/>
        <v/>
      </c>
      <c r="AF1174" s="31" t="str">
        <f t="shared" si="1271"/>
        <v/>
      </c>
      <c r="AG1174" s="31" t="str">
        <f t="shared" si="1271"/>
        <v/>
      </c>
      <c r="AH1174" s="31" t="str">
        <f t="shared" si="1271"/>
        <v/>
      </c>
      <c r="AI1174" s="31" t="str">
        <f t="shared" si="1271"/>
        <v/>
      </c>
      <c r="AJ1174" s="31" t="str">
        <f t="shared" si="1271"/>
        <v/>
      </c>
      <c r="AK1174" s="31" t="e">
        <f>IF(#REF!=" ","",IF(#REF!="","",CONCATENATE($C1174," ",#REF!," ",MID(#REF!,6,3))))</f>
        <v>#REF!</v>
      </c>
      <c r="AL1174" s="31" t="str">
        <f t="shared" si="1272"/>
        <v/>
      </c>
      <c r="AM1174" s="31" t="str">
        <f t="shared" si="1272"/>
        <v/>
      </c>
      <c r="AN1174" s="32" t="e">
        <f t="shared" si="1269"/>
        <v>#VALUE!</v>
      </c>
      <c r="AO1174" s="32" t="str">
        <f t="shared" si="1263"/>
        <v/>
      </c>
      <c r="AP1174" s="32" t="str">
        <f t="shared" si="1263"/>
        <v/>
      </c>
      <c r="AQ1174" s="32" t="str">
        <f t="shared" si="1263"/>
        <v/>
      </c>
      <c r="AR1174" s="32" t="str">
        <f t="shared" si="1263"/>
        <v/>
      </c>
      <c r="AS1174" s="32" t="str">
        <f t="shared" si="1263"/>
        <v/>
      </c>
      <c r="AT1174" s="32" t="str">
        <f t="shared" si="1260"/>
        <v/>
      </c>
      <c r="AU1174" s="32" t="str">
        <f t="shared" si="1260"/>
        <v/>
      </c>
      <c r="AV1174" s="32" t="e">
        <f t="shared" si="1260"/>
        <v>#REF!</v>
      </c>
      <c r="AW1174" s="32" t="str">
        <f t="shared" si="1260"/>
        <v/>
      </c>
      <c r="AX1174" s="32" t="str">
        <f t="shared" si="1260"/>
        <v/>
      </c>
      <c r="AZ1174" s="17" t="str">
        <f t="shared" si="1264"/>
        <v/>
      </c>
      <c r="BA1174" s="17" t="str">
        <f t="shared" si="1264"/>
        <v/>
      </c>
      <c r="BB1174" s="17" t="str">
        <f t="shared" si="1264"/>
        <v/>
      </c>
      <c r="BC1174" s="17" t="str">
        <f t="shared" si="1264"/>
        <v/>
      </c>
      <c r="BD1174" s="17" t="str">
        <f t="shared" si="1264"/>
        <v/>
      </c>
      <c r="BE1174" s="17" t="str">
        <f t="shared" si="1261"/>
        <v/>
      </c>
      <c r="BF1174" s="17" t="str">
        <f t="shared" si="1261"/>
        <v/>
      </c>
      <c r="BG1174" s="17" t="e">
        <f t="shared" si="1261"/>
        <v>#REF!</v>
      </c>
      <c r="BH1174" s="17" t="str">
        <f t="shared" si="1261"/>
        <v/>
      </c>
      <c r="BI1174" s="17" t="str">
        <f t="shared" si="1261"/>
        <v/>
      </c>
    </row>
    <row r="1175" spans="1:61" s="13" customFormat="1" ht="23.25" customHeight="1" x14ac:dyDescent="0.2">
      <c r="A1175" s="1">
        <f ca="1">IF(COUNTIF($D1175:$L1175," ")=10,"",IF(VLOOKUP(MAX($A$1:A1174),$A$1:C1174,3,FALSE)=0,"",MAX($A$1:A1174)+1))</f>
        <v>1140</v>
      </c>
      <c r="B1175" s="13" t="str">
        <f>$B1171</f>
        <v/>
      </c>
      <c r="C1175" s="2" t="str">
        <f>IF($B1175="","",$R$5)</f>
        <v/>
      </c>
      <c r="D1175" s="23" t="str">
        <f t="shared" ref="D1175:K1175" si="1275">IF($B1175&gt;"",IF(ISERROR(SEARCH($B1175,S$5))," ",MID(S$5,FIND("%курс ",S$5,FIND($B1175,S$5))+6,3)&amp;"
("&amp;MID(S$5,FIND("ауд.",S$5,FIND($B1175,S$5))+4,FIND("№",S$5,FIND("ауд.",S$5,FIND($B1175,S$5)))-(FIND("ауд.",S$5,FIND($B1175,S$5))+4))&amp;")"),"")</f>
        <v/>
      </c>
      <c r="E1175" s="23" t="str">
        <f t="shared" si="1275"/>
        <v/>
      </c>
      <c r="F1175" s="23" t="str">
        <f t="shared" si="1275"/>
        <v/>
      </c>
      <c r="G1175" s="23" t="str">
        <f t="shared" si="1275"/>
        <v/>
      </c>
      <c r="H1175" s="23" t="str">
        <f t="shared" si="1275"/>
        <v/>
      </c>
      <c r="I1175" s="23" t="str">
        <f t="shared" si="1275"/>
        <v/>
      </c>
      <c r="J1175" s="23" t="str">
        <f t="shared" si="1275"/>
        <v/>
      </c>
      <c r="K1175" s="23" t="str">
        <f t="shared" si="1275"/>
        <v/>
      </c>
      <c r="L1175" s="23"/>
      <c r="O1175" s="16"/>
      <c r="P1175" s="16"/>
      <c r="R1175" s="30"/>
      <c r="S1175" s="30"/>
      <c r="T1175" s="30"/>
      <c r="U1175" s="30"/>
      <c r="V1175" s="30"/>
      <c r="W1175" s="30"/>
      <c r="X1175" s="30"/>
      <c r="Y1175" s="30"/>
      <c r="Z1175" s="30"/>
      <c r="AA1175" s="30"/>
      <c r="AB1175" s="30"/>
      <c r="AD1175" s="31" t="str">
        <f t="shared" si="1271"/>
        <v/>
      </c>
      <c r="AE1175" s="31" t="str">
        <f t="shared" si="1271"/>
        <v/>
      </c>
      <c r="AF1175" s="31" t="str">
        <f t="shared" si="1271"/>
        <v/>
      </c>
      <c r="AG1175" s="31" t="str">
        <f t="shared" si="1271"/>
        <v/>
      </c>
      <c r="AH1175" s="31" t="str">
        <f t="shared" si="1271"/>
        <v/>
      </c>
      <c r="AI1175" s="31" t="str">
        <f t="shared" si="1271"/>
        <v/>
      </c>
      <c r="AJ1175" s="31" t="str">
        <f t="shared" si="1271"/>
        <v/>
      </c>
      <c r="AK1175" s="31" t="e">
        <f>IF(#REF!=" ","",IF(#REF!="","",CONCATENATE($C1175," ",#REF!," ",MID(#REF!,6,3))))</f>
        <v>#REF!</v>
      </c>
      <c r="AL1175" s="31" t="str">
        <f t="shared" si="1272"/>
        <v/>
      </c>
      <c r="AM1175" s="31" t="str">
        <f t="shared" si="1272"/>
        <v/>
      </c>
      <c r="AN1175" s="32" t="e">
        <f t="shared" si="1269"/>
        <v>#VALUE!</v>
      </c>
      <c r="AO1175" s="32" t="str">
        <f t="shared" si="1263"/>
        <v/>
      </c>
      <c r="AP1175" s="32" t="str">
        <f t="shared" si="1263"/>
        <v/>
      </c>
      <c r="AQ1175" s="32" t="str">
        <f t="shared" si="1263"/>
        <v/>
      </c>
      <c r="AR1175" s="32" t="str">
        <f t="shared" si="1263"/>
        <v/>
      </c>
      <c r="AS1175" s="32" t="str">
        <f t="shared" si="1263"/>
        <v/>
      </c>
      <c r="AT1175" s="32" t="str">
        <f t="shared" si="1260"/>
        <v/>
      </c>
      <c r="AU1175" s="32" t="str">
        <f t="shared" si="1260"/>
        <v/>
      </c>
      <c r="AV1175" s="32" t="e">
        <f t="shared" si="1260"/>
        <v>#REF!</v>
      </c>
      <c r="AW1175" s="32" t="str">
        <f t="shared" si="1260"/>
        <v/>
      </c>
      <c r="AX1175" s="32" t="str">
        <f t="shared" si="1260"/>
        <v/>
      </c>
      <c r="AZ1175" s="17" t="str">
        <f t="shared" si="1264"/>
        <v/>
      </c>
      <c r="BA1175" s="17" t="str">
        <f t="shared" si="1264"/>
        <v/>
      </c>
      <c r="BB1175" s="17" t="str">
        <f t="shared" si="1264"/>
        <v/>
      </c>
      <c r="BC1175" s="17" t="str">
        <f t="shared" si="1264"/>
        <v/>
      </c>
      <c r="BD1175" s="17" t="str">
        <f t="shared" si="1264"/>
        <v/>
      </c>
      <c r="BE1175" s="17" t="str">
        <f t="shared" si="1261"/>
        <v/>
      </c>
      <c r="BF1175" s="17" t="str">
        <f t="shared" si="1261"/>
        <v/>
      </c>
      <c r="BG1175" s="17" t="e">
        <f t="shared" si="1261"/>
        <v>#REF!</v>
      </c>
      <c r="BH1175" s="17" t="str">
        <f t="shared" si="1261"/>
        <v/>
      </c>
      <c r="BI1175" s="17" t="str">
        <f t="shared" si="1261"/>
        <v/>
      </c>
    </row>
    <row r="1176" spans="1:61" s="13" customFormat="1" ht="23.25" customHeight="1" x14ac:dyDescent="0.2">
      <c r="A1176" s="1">
        <f ca="1">IF(COUNTIF($D1176:$L1176," ")=10,"",IF(VLOOKUP(MAX($A$1:A1175),$A$1:C1175,3,FALSE)=0,"",MAX($A$1:A1175)+1))</f>
        <v>1141</v>
      </c>
      <c r="B1176" s="13" t="str">
        <f>$B1171</f>
        <v/>
      </c>
      <c r="C1176" s="2" t="str">
        <f>IF($B1176="","",$R$6)</f>
        <v/>
      </c>
      <c r="D1176" s="23" t="str">
        <f t="shared" ref="D1176:K1176" si="1276">IF($B1176&gt;"",IF(ISERROR(SEARCH($B1176,S$6))," ",MID(S$6,FIND("%курс ",S$6,FIND($B1176,S$6))+6,3)&amp;"
("&amp;MID(S$6,FIND("ауд.",S$6,FIND($B1176,S$6))+4,FIND("№",S$6,FIND("ауд.",S$6,FIND($B1176,S$6)))-(FIND("ауд.",S$6,FIND($B1176,S$6))+4))&amp;")"),"")</f>
        <v/>
      </c>
      <c r="E1176" s="23" t="str">
        <f t="shared" si="1276"/>
        <v/>
      </c>
      <c r="F1176" s="23" t="str">
        <f t="shared" si="1276"/>
        <v/>
      </c>
      <c r="G1176" s="23" t="str">
        <f t="shared" si="1276"/>
        <v/>
      </c>
      <c r="H1176" s="23" t="str">
        <f t="shared" si="1276"/>
        <v/>
      </c>
      <c r="I1176" s="23" t="str">
        <f t="shared" si="1276"/>
        <v/>
      </c>
      <c r="J1176" s="23" t="str">
        <f t="shared" si="1276"/>
        <v/>
      </c>
      <c r="K1176" s="23" t="str">
        <f t="shared" si="1276"/>
        <v/>
      </c>
      <c r="L1176" s="23"/>
      <c r="O1176" s="16"/>
      <c r="P1176" s="16"/>
      <c r="R1176" s="30"/>
      <c r="S1176" s="30"/>
      <c r="T1176" s="30"/>
      <c r="U1176" s="30"/>
      <c r="V1176" s="30"/>
      <c r="W1176" s="30"/>
      <c r="X1176" s="30"/>
      <c r="Y1176" s="30"/>
      <c r="Z1176" s="30"/>
      <c r="AA1176" s="30"/>
      <c r="AB1176" s="30"/>
      <c r="AD1176" s="31" t="str">
        <f t="shared" si="1271"/>
        <v/>
      </c>
      <c r="AE1176" s="31" t="str">
        <f t="shared" si="1271"/>
        <v/>
      </c>
      <c r="AF1176" s="31" t="str">
        <f t="shared" si="1271"/>
        <v/>
      </c>
      <c r="AG1176" s="31" t="str">
        <f t="shared" si="1271"/>
        <v/>
      </c>
      <c r="AH1176" s="31" t="str">
        <f t="shared" si="1271"/>
        <v/>
      </c>
      <c r="AI1176" s="31" t="str">
        <f t="shared" si="1271"/>
        <v/>
      </c>
      <c r="AJ1176" s="31" t="str">
        <f t="shared" si="1271"/>
        <v/>
      </c>
      <c r="AK1176" s="31" t="e">
        <f>IF(#REF!=" ","",IF(#REF!="","",CONCATENATE($C1176," ",#REF!," ",MID(#REF!,6,3))))</f>
        <v>#REF!</v>
      </c>
      <c r="AL1176" s="31" t="str">
        <f t="shared" si="1272"/>
        <v/>
      </c>
      <c r="AM1176" s="31" t="str">
        <f t="shared" si="1272"/>
        <v/>
      </c>
      <c r="AN1176" s="32" t="e">
        <f t="shared" si="1269"/>
        <v>#VALUE!</v>
      </c>
      <c r="AO1176" s="32" t="str">
        <f t="shared" si="1263"/>
        <v/>
      </c>
      <c r="AP1176" s="32" t="str">
        <f t="shared" si="1263"/>
        <v/>
      </c>
      <c r="AQ1176" s="32" t="str">
        <f t="shared" si="1263"/>
        <v/>
      </c>
      <c r="AR1176" s="32" t="str">
        <f t="shared" si="1263"/>
        <v/>
      </c>
      <c r="AS1176" s="32" t="str">
        <f t="shared" si="1263"/>
        <v/>
      </c>
      <c r="AT1176" s="32" t="str">
        <f t="shared" si="1260"/>
        <v/>
      </c>
      <c r="AU1176" s="32" t="str">
        <f t="shared" si="1260"/>
        <v/>
      </c>
      <c r="AV1176" s="32" t="e">
        <f t="shared" si="1260"/>
        <v>#REF!</v>
      </c>
      <c r="AW1176" s="32" t="str">
        <f t="shared" si="1260"/>
        <v/>
      </c>
      <c r="AX1176" s="32" t="str">
        <f t="shared" si="1260"/>
        <v/>
      </c>
      <c r="AZ1176" s="17" t="str">
        <f t="shared" si="1264"/>
        <v/>
      </c>
      <c r="BA1176" s="17" t="str">
        <f t="shared" si="1264"/>
        <v/>
      </c>
      <c r="BB1176" s="17" t="str">
        <f t="shared" si="1264"/>
        <v/>
      </c>
      <c r="BC1176" s="17" t="str">
        <f t="shared" si="1264"/>
        <v/>
      </c>
      <c r="BD1176" s="17" t="str">
        <f t="shared" si="1264"/>
        <v/>
      </c>
      <c r="BE1176" s="17" t="str">
        <f t="shared" si="1261"/>
        <v/>
      </c>
      <c r="BF1176" s="17" t="str">
        <f t="shared" si="1261"/>
        <v/>
      </c>
      <c r="BG1176" s="17" t="e">
        <f t="shared" si="1261"/>
        <v>#REF!</v>
      </c>
      <c r="BH1176" s="17" t="str">
        <f t="shared" si="1261"/>
        <v/>
      </c>
      <c r="BI1176" s="17" t="str">
        <f t="shared" si="1261"/>
        <v/>
      </c>
    </row>
    <row r="1177" spans="1:61" s="13" customFormat="1" ht="23.25" customHeight="1" x14ac:dyDescent="0.2">
      <c r="A1177" s="1">
        <f ca="1">IF(COUNTIF($D1177:$L1177," ")=10,"",IF(VLOOKUP(MAX($A$1:A1176),$A$1:C1176,3,FALSE)=0,"",MAX($A$1:A1176)+1))</f>
        <v>1142</v>
      </c>
      <c r="B1177" s="13" t="str">
        <f>$B1171</f>
        <v/>
      </c>
      <c r="C1177" s="2" t="str">
        <f>IF($B1177="","",$R$7)</f>
        <v/>
      </c>
      <c r="D1177" s="23" t="str">
        <f t="shared" ref="D1177:K1177" si="1277">IF($B1177&gt;"",IF(ISERROR(SEARCH($B1177,S$7))," ",MID(S$7,FIND("%курс ",S$7,FIND($B1177,S$7))+6,3)&amp;"
("&amp;MID(S$7,FIND("ауд.",S$7,FIND($B1177,S$7))+4,FIND("№",S$7,FIND("ауд.",S$7,FIND($B1177,S$7)))-(FIND("ауд.",S$7,FIND($B1177,S$7))+4))&amp;")"),"")</f>
        <v/>
      </c>
      <c r="E1177" s="23" t="str">
        <f t="shared" si="1277"/>
        <v/>
      </c>
      <c r="F1177" s="23" t="str">
        <f t="shared" si="1277"/>
        <v/>
      </c>
      <c r="G1177" s="23" t="str">
        <f t="shared" si="1277"/>
        <v/>
      </c>
      <c r="H1177" s="23" t="str">
        <f t="shared" si="1277"/>
        <v/>
      </c>
      <c r="I1177" s="23" t="str">
        <f t="shared" si="1277"/>
        <v/>
      </c>
      <c r="J1177" s="23" t="str">
        <f t="shared" si="1277"/>
        <v/>
      </c>
      <c r="K1177" s="23" t="str">
        <f t="shared" si="1277"/>
        <v/>
      </c>
      <c r="L1177" s="23"/>
      <c r="O1177" s="16"/>
      <c r="P1177" s="16"/>
      <c r="R1177" s="30"/>
      <c r="S1177" s="30"/>
      <c r="T1177" s="30"/>
      <c r="U1177" s="30"/>
      <c r="V1177" s="30"/>
      <c r="W1177" s="30"/>
      <c r="X1177" s="30"/>
      <c r="Y1177" s="30"/>
      <c r="Z1177" s="30"/>
      <c r="AA1177" s="30"/>
      <c r="AB1177" s="30"/>
      <c r="AD1177" s="31" t="str">
        <f t="shared" si="1271"/>
        <v/>
      </c>
      <c r="AE1177" s="31" t="str">
        <f t="shared" si="1271"/>
        <v/>
      </c>
      <c r="AF1177" s="31" t="str">
        <f t="shared" si="1271"/>
        <v/>
      </c>
      <c r="AG1177" s="31" t="str">
        <f t="shared" si="1271"/>
        <v/>
      </c>
      <c r="AH1177" s="31" t="str">
        <f t="shared" si="1271"/>
        <v/>
      </c>
      <c r="AI1177" s="31" t="str">
        <f t="shared" si="1271"/>
        <v/>
      </c>
      <c r="AJ1177" s="31" t="str">
        <f t="shared" si="1271"/>
        <v/>
      </c>
      <c r="AK1177" s="31" t="e">
        <f>IF(#REF!=" ","",IF(#REF!="","",CONCATENATE($C1177," ",#REF!," ",MID(#REF!,6,3))))</f>
        <v>#REF!</v>
      </c>
      <c r="AL1177" s="31" t="str">
        <f t="shared" si="1272"/>
        <v/>
      </c>
      <c r="AM1177" s="31" t="str">
        <f t="shared" si="1272"/>
        <v/>
      </c>
      <c r="AN1177" s="32" t="e">
        <f t="shared" si="1269"/>
        <v>#VALUE!</v>
      </c>
      <c r="AO1177" s="32" t="str">
        <f t="shared" si="1263"/>
        <v/>
      </c>
      <c r="AP1177" s="32" t="str">
        <f t="shared" si="1263"/>
        <v/>
      </c>
      <c r="AQ1177" s="32" t="str">
        <f t="shared" si="1263"/>
        <v/>
      </c>
      <c r="AR1177" s="32" t="str">
        <f t="shared" si="1263"/>
        <v/>
      </c>
      <c r="AS1177" s="32" t="str">
        <f t="shared" si="1263"/>
        <v/>
      </c>
      <c r="AT1177" s="32" t="str">
        <f t="shared" si="1260"/>
        <v/>
      </c>
      <c r="AU1177" s="32" t="str">
        <f t="shared" si="1260"/>
        <v/>
      </c>
      <c r="AV1177" s="32" t="e">
        <f t="shared" si="1260"/>
        <v>#REF!</v>
      </c>
      <c r="AW1177" s="32" t="str">
        <f t="shared" si="1260"/>
        <v/>
      </c>
      <c r="AX1177" s="32" t="str">
        <f t="shared" si="1260"/>
        <v/>
      </c>
      <c r="AZ1177" s="17" t="str">
        <f t="shared" si="1264"/>
        <v/>
      </c>
      <c r="BA1177" s="17" t="str">
        <f t="shared" si="1264"/>
        <v/>
      </c>
      <c r="BB1177" s="17" t="str">
        <f t="shared" si="1264"/>
        <v/>
      </c>
      <c r="BC1177" s="17" t="str">
        <f t="shared" si="1264"/>
        <v/>
      </c>
      <c r="BD1177" s="17" t="str">
        <f t="shared" si="1264"/>
        <v/>
      </c>
      <c r="BE1177" s="17" t="str">
        <f t="shared" si="1261"/>
        <v/>
      </c>
      <c r="BF1177" s="17" t="str">
        <f t="shared" si="1261"/>
        <v/>
      </c>
      <c r="BG1177" s="17" t="e">
        <f t="shared" si="1261"/>
        <v>#REF!</v>
      </c>
      <c r="BH1177" s="17" t="str">
        <f t="shared" si="1261"/>
        <v/>
      </c>
      <c r="BI1177" s="17" t="str">
        <f t="shared" si="1261"/>
        <v/>
      </c>
    </row>
    <row r="1178" spans="1:61" s="13" customFormat="1" ht="23.25" customHeight="1" x14ac:dyDescent="0.2">
      <c r="A1178" s="1">
        <f ca="1">IF(COUNTIF($D1178:$L1178," ")=10,"",IF(VLOOKUP(MAX($A$1:A1177),$A$1:C1177,3,FALSE)=0,"",MAX($A$1:A1177)+1))</f>
        <v>1143</v>
      </c>
      <c r="B1178" s="13" t="str">
        <f>$B1171</f>
        <v/>
      </c>
      <c r="C1178" s="2" t="str">
        <f>IF($B1178="","",$R$8)</f>
        <v/>
      </c>
      <c r="D1178" s="23" t="str">
        <f t="shared" ref="D1178:K1178" si="1278">IF($B1178&gt;"",IF(ISERROR(SEARCH($B1178,S$8))," ",MID(S$8,FIND("%курс ",S$8,FIND($B1178,S$8))+6,3)&amp;"
("&amp;MID(S$8,FIND("ауд.",S$8,FIND($B1178,S$8))+4,FIND("№",S$8,FIND("ауд.",S$8,FIND($B1178,S$8)))-(FIND("ауд.",S$8,FIND($B1178,S$8))+4))&amp;")"),"")</f>
        <v/>
      </c>
      <c r="E1178" s="23" t="str">
        <f t="shared" si="1278"/>
        <v/>
      </c>
      <c r="F1178" s="23" t="str">
        <f t="shared" si="1278"/>
        <v/>
      </c>
      <c r="G1178" s="23" t="str">
        <f t="shared" si="1278"/>
        <v/>
      </c>
      <c r="H1178" s="23" t="str">
        <f t="shared" si="1278"/>
        <v/>
      </c>
      <c r="I1178" s="23" t="str">
        <f t="shared" si="1278"/>
        <v/>
      </c>
      <c r="J1178" s="23" t="str">
        <f t="shared" si="1278"/>
        <v/>
      </c>
      <c r="K1178" s="23" t="str">
        <f t="shared" si="1278"/>
        <v/>
      </c>
      <c r="L1178" s="23"/>
      <c r="O1178" s="16"/>
      <c r="P1178" s="16"/>
      <c r="R1178" s="30"/>
      <c r="S1178" s="30"/>
      <c r="T1178" s="30"/>
      <c r="U1178" s="30"/>
      <c r="V1178" s="30"/>
      <c r="W1178" s="30"/>
      <c r="X1178" s="30"/>
      <c r="Y1178" s="30"/>
      <c r="Z1178" s="30"/>
      <c r="AA1178" s="30"/>
      <c r="AB1178" s="30"/>
      <c r="AD1178" s="31" t="str">
        <f t="shared" si="1271"/>
        <v/>
      </c>
      <c r="AE1178" s="31" t="str">
        <f t="shared" si="1271"/>
        <v/>
      </c>
      <c r="AF1178" s="31" t="str">
        <f t="shared" si="1271"/>
        <v/>
      </c>
      <c r="AG1178" s="31" t="str">
        <f t="shared" si="1271"/>
        <v/>
      </c>
      <c r="AH1178" s="31" t="str">
        <f t="shared" si="1271"/>
        <v/>
      </c>
      <c r="AI1178" s="31" t="str">
        <f t="shared" si="1271"/>
        <v/>
      </c>
      <c r="AJ1178" s="31" t="str">
        <f t="shared" si="1271"/>
        <v/>
      </c>
      <c r="AK1178" s="31" t="e">
        <f>IF(#REF!=" ","",IF(#REF!="","",CONCATENATE($C1178," ",#REF!," ",MID(#REF!,6,3))))</f>
        <v>#REF!</v>
      </c>
      <c r="AL1178" s="31" t="str">
        <f t="shared" si="1272"/>
        <v/>
      </c>
      <c r="AM1178" s="31" t="str">
        <f t="shared" si="1272"/>
        <v/>
      </c>
      <c r="AN1178" s="32" t="e">
        <f t="shared" si="1269"/>
        <v>#VALUE!</v>
      </c>
      <c r="AO1178" s="32" t="str">
        <f t="shared" si="1263"/>
        <v/>
      </c>
      <c r="AP1178" s="32" t="str">
        <f t="shared" si="1263"/>
        <v/>
      </c>
      <c r="AQ1178" s="32" t="str">
        <f t="shared" si="1263"/>
        <v/>
      </c>
      <c r="AR1178" s="32" t="str">
        <f t="shared" si="1263"/>
        <v/>
      </c>
      <c r="AS1178" s="32" t="str">
        <f t="shared" si="1263"/>
        <v/>
      </c>
      <c r="AT1178" s="32" t="str">
        <f t="shared" si="1260"/>
        <v/>
      </c>
      <c r="AU1178" s="32" t="str">
        <f t="shared" si="1260"/>
        <v/>
      </c>
      <c r="AV1178" s="32" t="e">
        <f t="shared" si="1260"/>
        <v>#REF!</v>
      </c>
      <c r="AW1178" s="32" t="str">
        <f t="shared" si="1260"/>
        <v/>
      </c>
      <c r="AX1178" s="32" t="str">
        <f t="shared" si="1260"/>
        <v/>
      </c>
      <c r="AZ1178" s="17" t="str">
        <f t="shared" si="1264"/>
        <v/>
      </c>
      <c r="BA1178" s="17" t="str">
        <f t="shared" si="1264"/>
        <v/>
      </c>
      <c r="BB1178" s="17" t="str">
        <f t="shared" si="1264"/>
        <v/>
      </c>
      <c r="BC1178" s="17" t="str">
        <f t="shared" si="1264"/>
        <v/>
      </c>
      <c r="BD1178" s="17" t="str">
        <f t="shared" si="1264"/>
        <v/>
      </c>
      <c r="BE1178" s="17" t="str">
        <f t="shared" si="1261"/>
        <v/>
      </c>
      <c r="BF1178" s="17" t="str">
        <f t="shared" si="1261"/>
        <v/>
      </c>
      <c r="BG1178" s="17" t="e">
        <f t="shared" si="1261"/>
        <v>#REF!</v>
      </c>
      <c r="BH1178" s="17" t="str">
        <f t="shared" si="1261"/>
        <v/>
      </c>
      <c r="BI1178" s="17" t="str">
        <f t="shared" si="1261"/>
        <v/>
      </c>
    </row>
    <row r="1179" spans="1:61" s="13" customFormat="1" ht="23.25" customHeight="1" x14ac:dyDescent="0.2">
      <c r="C1179" s="2" t="str">
        <f>IF($B1179="","",$R$2)</f>
        <v/>
      </c>
      <c r="D1179" s="14" t="str">
        <f t="shared" ref="D1179:K1179" si="1279">IF($B1179&gt;"",IF(ISERROR(SEARCH($B1179,S$2))," ",MID(S$2,FIND("%курс ",S$2,FIND($B1179,S$2))+6,3)&amp;"
("&amp;MID(S$2,FIND("ауд.",S$2,FIND($B1179,S$2))+4,FIND("№",S$2,FIND("ауд.",S$2,FIND($B1179,S$2)))-(FIND("ауд.",S$2,FIND($B1179,S$2))+4))&amp;")"),"")</f>
        <v/>
      </c>
      <c r="E1179" s="14" t="str">
        <f t="shared" si="1279"/>
        <v/>
      </c>
      <c r="F1179" s="14" t="str">
        <f t="shared" si="1279"/>
        <v/>
      </c>
      <c r="G1179" s="14" t="str">
        <f t="shared" si="1279"/>
        <v/>
      </c>
      <c r="H1179" s="14" t="str">
        <f t="shared" si="1279"/>
        <v/>
      </c>
      <c r="I1179" s="14" t="str">
        <f t="shared" si="1279"/>
        <v/>
      </c>
      <c r="J1179" s="14" t="str">
        <f t="shared" si="1279"/>
        <v/>
      </c>
      <c r="K1179" s="14" t="str">
        <f t="shared" si="1279"/>
        <v/>
      </c>
      <c r="L1179" s="14"/>
      <c r="O1179" s="16"/>
      <c r="P1179" s="16"/>
      <c r="R1179" s="30"/>
      <c r="S1179" s="30"/>
      <c r="T1179" s="30"/>
      <c r="U1179" s="30"/>
      <c r="V1179" s="30"/>
      <c r="W1179" s="30"/>
      <c r="X1179" s="30"/>
      <c r="Y1179" s="30"/>
      <c r="Z1179" s="30"/>
      <c r="AA1179" s="30"/>
      <c r="AB1179" s="30"/>
      <c r="AD1179" s="37"/>
      <c r="AE1179" s="37"/>
      <c r="AF1179" s="37"/>
      <c r="AG1179" s="37"/>
      <c r="AH1179" s="37"/>
      <c r="AI1179" s="37"/>
      <c r="AJ1179" s="37"/>
      <c r="AK1179" s="37"/>
      <c r="AL1179" s="37"/>
      <c r="AM1179" s="37"/>
      <c r="AN1179" s="37"/>
      <c r="AO1179" s="32" t="str">
        <f t="shared" si="1263"/>
        <v/>
      </c>
      <c r="AP1179" s="32" t="str">
        <f t="shared" si="1263"/>
        <v/>
      </c>
      <c r="AQ1179" s="32" t="str">
        <f t="shared" si="1263"/>
        <v/>
      </c>
      <c r="AR1179" s="32" t="str">
        <f t="shared" si="1263"/>
        <v/>
      </c>
      <c r="AS1179" s="32" t="str">
        <f t="shared" si="1263"/>
        <v/>
      </c>
      <c r="AT1179" s="32" t="str">
        <f t="shared" si="1260"/>
        <v/>
      </c>
      <c r="AU1179" s="32" t="str">
        <f t="shared" si="1260"/>
        <v/>
      </c>
      <c r="AV1179" s="32" t="str">
        <f t="shared" si="1260"/>
        <v/>
      </c>
      <c r="AW1179" s="32" t="str">
        <f t="shared" si="1260"/>
        <v/>
      </c>
      <c r="AX1179" s="32" t="str">
        <f t="shared" si="1260"/>
        <v/>
      </c>
      <c r="AZ1179" s="17" t="str">
        <f t="shared" si="1264"/>
        <v/>
      </c>
      <c r="BA1179" s="17" t="str">
        <f t="shared" si="1264"/>
        <v/>
      </c>
      <c r="BB1179" s="17" t="str">
        <f t="shared" si="1264"/>
        <v/>
      </c>
      <c r="BC1179" s="17" t="str">
        <f t="shared" si="1264"/>
        <v/>
      </c>
      <c r="BD1179" s="17" t="str">
        <f t="shared" si="1264"/>
        <v/>
      </c>
      <c r="BE1179" s="17" t="str">
        <f t="shared" si="1261"/>
        <v/>
      </c>
      <c r="BF1179" s="17" t="str">
        <f t="shared" si="1261"/>
        <v/>
      </c>
      <c r="BG1179" s="17" t="str">
        <f t="shared" si="1261"/>
        <v/>
      </c>
      <c r="BH1179" s="17" t="str">
        <f t="shared" si="1261"/>
        <v/>
      </c>
      <c r="BI1179" s="17" t="str">
        <f t="shared" si="1261"/>
        <v/>
      </c>
    </row>
    <row r="1180" spans="1:61" s="13" customFormat="1" ht="23.25" customHeight="1" x14ac:dyDescent="0.2">
      <c r="A1180" s="1">
        <f ca="1">IF(COUNTIF($D1181:$L1187," ")=70,"",MAX($A$1:A1179)+1)</f>
        <v>1144</v>
      </c>
      <c r="B1180" s="2" t="str">
        <f>IF($C1180="","",$C1180)</f>
        <v/>
      </c>
      <c r="C1180" s="3" t="str">
        <f>IF(ISERROR(VLOOKUP((ROW()-1)/9+1,'[1]Преподавательский состав'!$A$2:$B$181,2,FALSE)),"",VLOOKUP((ROW()-1)/9+1,'[1]Преподавательский состав'!$A$2:$B$181,2,FALSE))</f>
        <v/>
      </c>
      <c r="D1180" s="3" t="str">
        <f>IF($C1180="","",T(" 9.00"))</f>
        <v/>
      </c>
      <c r="E1180" s="3" t="str">
        <f>IF($C1180="","",T("10.40"))</f>
        <v/>
      </c>
      <c r="F1180" s="3" t="str">
        <f>IF($C1180="","",T("12.20"))</f>
        <v/>
      </c>
      <c r="G1180" s="3" t="str">
        <f>IF($C1180="","",T("14.00"))</f>
        <v/>
      </c>
      <c r="H1180" s="3" t="str">
        <f>IF($C1180="","",T("14.30"))</f>
        <v/>
      </c>
      <c r="I1180" s="3" t="str">
        <f>IF($C1180="","",T("16.10"))</f>
        <v/>
      </c>
      <c r="J1180" s="3" t="str">
        <f>IF($C1180="","",T("17.50"))</f>
        <v/>
      </c>
      <c r="K1180" s="3" t="str">
        <f>IF($C1180="","",T("17.50"))</f>
        <v/>
      </c>
      <c r="L1180" s="3"/>
      <c r="O1180" s="16"/>
      <c r="P1180" s="16"/>
      <c r="R1180" s="30"/>
      <c r="S1180" s="30"/>
      <c r="T1180" s="30"/>
      <c r="U1180" s="30"/>
      <c r="V1180" s="30"/>
      <c r="W1180" s="30"/>
      <c r="X1180" s="30"/>
      <c r="Y1180" s="30"/>
      <c r="Z1180" s="30"/>
      <c r="AA1180" s="30"/>
      <c r="AB1180" s="30"/>
      <c r="AD1180" s="32"/>
      <c r="AE1180" s="32"/>
      <c r="AF1180" s="32"/>
      <c r="AG1180" s="32"/>
      <c r="AH1180" s="32"/>
      <c r="AI1180" s="32"/>
      <c r="AJ1180" s="32"/>
      <c r="AK1180" s="32"/>
      <c r="AL1180" s="32"/>
      <c r="AM1180" s="32"/>
      <c r="AN1180" s="32" t="str">
        <f t="shared" ref="AN1180:AN1187" si="1280">IF(COUNTBLANK(AD1180:AM1180)=10,"",MID($B1180,1,FIND(" ",$B1180)-1))</f>
        <v/>
      </c>
      <c r="AO1180" s="32" t="str">
        <f t="shared" si="1263"/>
        <v/>
      </c>
      <c r="AP1180" s="32" t="str">
        <f t="shared" si="1263"/>
        <v/>
      </c>
      <c r="AQ1180" s="32" t="str">
        <f t="shared" si="1263"/>
        <v/>
      </c>
      <c r="AR1180" s="32" t="str">
        <f t="shared" si="1263"/>
        <v/>
      </c>
      <c r="AS1180" s="32" t="str">
        <f t="shared" si="1263"/>
        <v/>
      </c>
      <c r="AT1180" s="32" t="str">
        <f t="shared" si="1260"/>
        <v/>
      </c>
      <c r="AU1180" s="32" t="str">
        <f t="shared" si="1260"/>
        <v/>
      </c>
      <c r="AV1180" s="32" t="str">
        <f t="shared" si="1260"/>
        <v/>
      </c>
      <c r="AW1180" s="32" t="str">
        <f t="shared" si="1260"/>
        <v/>
      </c>
      <c r="AX1180" s="32" t="str">
        <f t="shared" si="1260"/>
        <v/>
      </c>
      <c r="AZ1180" s="17" t="str">
        <f t="shared" si="1264"/>
        <v/>
      </c>
      <c r="BA1180" s="17" t="str">
        <f t="shared" si="1264"/>
        <v/>
      </c>
      <c r="BB1180" s="17" t="str">
        <f t="shared" si="1264"/>
        <v/>
      </c>
      <c r="BC1180" s="17" t="str">
        <f t="shared" si="1264"/>
        <v/>
      </c>
      <c r="BD1180" s="17" t="str">
        <f t="shared" si="1264"/>
        <v/>
      </c>
      <c r="BE1180" s="17" t="str">
        <f t="shared" si="1261"/>
        <v/>
      </c>
      <c r="BF1180" s="17" t="str">
        <f t="shared" si="1261"/>
        <v/>
      </c>
      <c r="BG1180" s="17" t="str">
        <f t="shared" si="1261"/>
        <v/>
      </c>
      <c r="BH1180" s="17" t="str">
        <f t="shared" si="1261"/>
        <v/>
      </c>
      <c r="BI1180" s="17" t="str">
        <f t="shared" si="1261"/>
        <v/>
      </c>
    </row>
    <row r="1181" spans="1:61" s="13" customFormat="1" ht="23.25" customHeight="1" x14ac:dyDescent="0.2">
      <c r="A1181" s="1">
        <f ca="1">IF(COUNTIF($D1181:$L1181," ")=10,"",IF(VLOOKUP(MAX($A$1:A1180),$A$1:C1180,3,FALSE)=0,"",MAX($A$1:A1180)+1))</f>
        <v>1145</v>
      </c>
      <c r="B1181" s="13" t="str">
        <f>$B1180</f>
        <v/>
      </c>
      <c r="C1181" s="2" t="str">
        <f>IF($B1181="","",$R$2)</f>
        <v/>
      </c>
      <c r="D1181" s="14" t="str">
        <f t="shared" ref="D1181:K1181" si="1281">IF($B1181&gt;"",IF(ISERROR(SEARCH($B1181,S$2))," ",MID(S$2,FIND("%курс ",S$2,FIND($B1181,S$2))+6,3)&amp;"
("&amp;MID(S$2,FIND("ауд.",S$2,FIND($B1181,S$2))+4,FIND("№",S$2,FIND("ауд.",S$2,FIND($B1181,S$2)))-(FIND("ауд.",S$2,FIND($B1181,S$2))+4))&amp;")"),"")</f>
        <v/>
      </c>
      <c r="E1181" s="14" t="str">
        <f t="shared" si="1281"/>
        <v/>
      </c>
      <c r="F1181" s="14" t="str">
        <f t="shared" si="1281"/>
        <v/>
      </c>
      <c r="G1181" s="14" t="str">
        <f t="shared" si="1281"/>
        <v/>
      </c>
      <c r="H1181" s="14" t="str">
        <f t="shared" si="1281"/>
        <v/>
      </c>
      <c r="I1181" s="14" t="str">
        <f t="shared" si="1281"/>
        <v/>
      </c>
      <c r="J1181" s="14" t="str">
        <f t="shared" si="1281"/>
        <v/>
      </c>
      <c r="K1181" s="14" t="str">
        <f t="shared" si="1281"/>
        <v/>
      </c>
      <c r="L1181" s="14"/>
      <c r="O1181" s="16"/>
      <c r="P1181" s="16"/>
      <c r="R1181" s="30"/>
      <c r="S1181" s="30"/>
      <c r="T1181" s="30"/>
      <c r="U1181" s="30"/>
      <c r="V1181" s="30"/>
      <c r="W1181" s="30"/>
      <c r="X1181" s="30"/>
      <c r="Y1181" s="30"/>
      <c r="Z1181" s="30"/>
      <c r="AA1181" s="30"/>
      <c r="AB1181" s="30"/>
      <c r="AD1181" s="31" t="str">
        <f t="shared" ref="AD1181:AJ1187" si="1282">IF(D1181=" ","",IF(D1181="","",CONCATENATE($C1181," ",D$1," ",MID(D1181,6,3))))</f>
        <v/>
      </c>
      <c r="AE1181" s="31" t="str">
        <f t="shared" si="1282"/>
        <v/>
      </c>
      <c r="AF1181" s="31" t="str">
        <f t="shared" si="1282"/>
        <v/>
      </c>
      <c r="AG1181" s="31" t="str">
        <f t="shared" si="1282"/>
        <v/>
      </c>
      <c r="AH1181" s="31" t="str">
        <f t="shared" si="1282"/>
        <v/>
      </c>
      <c r="AI1181" s="31" t="str">
        <f t="shared" si="1282"/>
        <v/>
      </c>
      <c r="AJ1181" s="31" t="str">
        <f t="shared" si="1282"/>
        <v/>
      </c>
      <c r="AK1181" s="31" t="e">
        <f>IF(#REF!=" ","",IF(#REF!="","",CONCATENATE($C1181," ",#REF!," ",MID(#REF!,6,3))))</f>
        <v>#REF!</v>
      </c>
      <c r="AL1181" s="31" t="str">
        <f t="shared" ref="AL1181:AM1187" si="1283">IF(K1181=" ","",IF(K1181="","",CONCATENATE($C1181," ",K$1," ",MID(K1181,6,3))))</f>
        <v/>
      </c>
      <c r="AM1181" s="31" t="str">
        <f t="shared" si="1283"/>
        <v/>
      </c>
      <c r="AN1181" s="32" t="e">
        <f t="shared" si="1280"/>
        <v>#VALUE!</v>
      </c>
      <c r="AO1181" s="32" t="str">
        <f t="shared" si="1263"/>
        <v/>
      </c>
      <c r="AP1181" s="32" t="str">
        <f t="shared" si="1263"/>
        <v/>
      </c>
      <c r="AQ1181" s="32" t="str">
        <f t="shared" si="1263"/>
        <v/>
      </c>
      <c r="AR1181" s="32" t="str">
        <f t="shared" si="1263"/>
        <v/>
      </c>
      <c r="AS1181" s="32" t="str">
        <f t="shared" si="1263"/>
        <v/>
      </c>
      <c r="AT1181" s="32" t="str">
        <f t="shared" si="1263"/>
        <v/>
      </c>
      <c r="AU1181" s="32" t="str">
        <f t="shared" si="1263"/>
        <v/>
      </c>
      <c r="AV1181" s="32" t="e">
        <f t="shared" si="1263"/>
        <v>#REF!</v>
      </c>
      <c r="AW1181" s="32" t="str">
        <f t="shared" si="1263"/>
        <v/>
      </c>
      <c r="AX1181" s="32" t="str">
        <f t="shared" si="1263"/>
        <v/>
      </c>
      <c r="AZ1181" s="17" t="str">
        <f t="shared" si="1264"/>
        <v/>
      </c>
      <c r="BA1181" s="17" t="str">
        <f t="shared" si="1264"/>
        <v/>
      </c>
      <c r="BB1181" s="17" t="str">
        <f t="shared" si="1264"/>
        <v/>
      </c>
      <c r="BC1181" s="17" t="str">
        <f t="shared" si="1264"/>
        <v/>
      </c>
      <c r="BD1181" s="17" t="str">
        <f t="shared" si="1264"/>
        <v/>
      </c>
      <c r="BE1181" s="17" t="str">
        <f t="shared" si="1264"/>
        <v/>
      </c>
      <c r="BF1181" s="17" t="str">
        <f t="shared" si="1264"/>
        <v/>
      </c>
      <c r="BG1181" s="17" t="e">
        <f t="shared" si="1264"/>
        <v>#REF!</v>
      </c>
      <c r="BH1181" s="17" t="str">
        <f t="shared" si="1264"/>
        <v/>
      </c>
      <c r="BI1181" s="17" t="str">
        <f t="shared" si="1264"/>
        <v/>
      </c>
    </row>
    <row r="1182" spans="1:61" s="13" customFormat="1" ht="23.25" customHeight="1" x14ac:dyDescent="0.2">
      <c r="A1182" s="1">
        <f ca="1">IF(COUNTIF($D1182:$L1182," ")=10,"",IF(VLOOKUP(MAX($A$1:A1181),$A$1:C1181,3,FALSE)=0,"",MAX($A$1:A1181)+1))</f>
        <v>1146</v>
      </c>
      <c r="B1182" s="13" t="str">
        <f>$B1180</f>
        <v/>
      </c>
      <c r="C1182" s="2" t="str">
        <f>IF($B1182="","",$R$3)</f>
        <v/>
      </c>
      <c r="D1182" s="14" t="str">
        <f t="shared" ref="D1182:K1182" si="1284">IF($B1182&gt;"",IF(ISERROR(SEARCH($B1182,S$3))," ",MID(S$3,FIND("%курс ",S$3,FIND($B1182,S$3))+6,3)&amp;"
("&amp;MID(S$3,FIND("ауд.",S$3,FIND($B1182,S$3))+4,FIND("№",S$3,FIND("ауд.",S$3,FIND($B1182,S$3)))-(FIND("ауд.",S$3,FIND($B1182,S$3))+4))&amp;")"),"")</f>
        <v/>
      </c>
      <c r="E1182" s="14" t="str">
        <f t="shared" si="1284"/>
        <v/>
      </c>
      <c r="F1182" s="14" t="str">
        <f t="shared" si="1284"/>
        <v/>
      </c>
      <c r="G1182" s="14" t="str">
        <f t="shared" si="1284"/>
        <v/>
      </c>
      <c r="H1182" s="14" t="str">
        <f t="shared" si="1284"/>
        <v/>
      </c>
      <c r="I1182" s="14" t="str">
        <f t="shared" si="1284"/>
        <v/>
      </c>
      <c r="J1182" s="14" t="str">
        <f t="shared" si="1284"/>
        <v/>
      </c>
      <c r="K1182" s="14" t="str">
        <f t="shared" si="1284"/>
        <v/>
      </c>
      <c r="L1182" s="14"/>
      <c r="O1182" s="16"/>
      <c r="P1182" s="16"/>
      <c r="R1182" s="30"/>
      <c r="S1182" s="30"/>
      <c r="T1182" s="30"/>
      <c r="U1182" s="30"/>
      <c r="V1182" s="30"/>
      <c r="W1182" s="30"/>
      <c r="X1182" s="30"/>
      <c r="Y1182" s="30"/>
      <c r="Z1182" s="30"/>
      <c r="AA1182" s="30"/>
      <c r="AB1182" s="30"/>
      <c r="AD1182" s="31" t="str">
        <f t="shared" si="1282"/>
        <v/>
      </c>
      <c r="AE1182" s="31" t="str">
        <f t="shared" si="1282"/>
        <v/>
      </c>
      <c r="AF1182" s="31" t="str">
        <f t="shared" si="1282"/>
        <v/>
      </c>
      <c r="AG1182" s="31" t="str">
        <f t="shared" si="1282"/>
        <v/>
      </c>
      <c r="AH1182" s="31" t="str">
        <f t="shared" si="1282"/>
        <v/>
      </c>
      <c r="AI1182" s="31" t="str">
        <f t="shared" si="1282"/>
        <v/>
      </c>
      <c r="AJ1182" s="31" t="str">
        <f t="shared" si="1282"/>
        <v/>
      </c>
      <c r="AK1182" s="31" t="e">
        <f>IF(#REF!=" ","",IF(#REF!="","",CONCATENATE($C1182," ",#REF!," ",MID(#REF!,6,3))))</f>
        <v>#REF!</v>
      </c>
      <c r="AL1182" s="31" t="str">
        <f t="shared" si="1283"/>
        <v/>
      </c>
      <c r="AM1182" s="31" t="str">
        <f t="shared" si="1283"/>
        <v/>
      </c>
      <c r="AN1182" s="32" t="e">
        <f t="shared" si="1280"/>
        <v>#VALUE!</v>
      </c>
      <c r="AO1182" s="32" t="str">
        <f t="shared" ref="AO1182:AX1235" si="1285">IF(AD1182="","",CONCATENATE(AD1182," ",$AN1182))</f>
        <v/>
      </c>
      <c r="AP1182" s="32" t="str">
        <f t="shared" si="1285"/>
        <v/>
      </c>
      <c r="AQ1182" s="32" t="str">
        <f t="shared" si="1285"/>
        <v/>
      </c>
      <c r="AR1182" s="32" t="str">
        <f t="shared" si="1285"/>
        <v/>
      </c>
      <c r="AS1182" s="32" t="str">
        <f t="shared" si="1285"/>
        <v/>
      </c>
      <c r="AT1182" s="32" t="str">
        <f t="shared" si="1285"/>
        <v/>
      </c>
      <c r="AU1182" s="32" t="str">
        <f t="shared" si="1285"/>
        <v/>
      </c>
      <c r="AV1182" s="32" t="e">
        <f t="shared" si="1285"/>
        <v>#REF!</v>
      </c>
      <c r="AW1182" s="32" t="str">
        <f t="shared" si="1285"/>
        <v/>
      </c>
      <c r="AX1182" s="32" t="str">
        <f t="shared" si="1285"/>
        <v/>
      </c>
      <c r="AZ1182" s="17" t="str">
        <f t="shared" ref="AZ1182:BI1235" si="1286">IF(AD1182="","",ROW())</f>
        <v/>
      </c>
      <c r="BA1182" s="17" t="str">
        <f t="shared" si="1286"/>
        <v/>
      </c>
      <c r="BB1182" s="17" t="str">
        <f t="shared" si="1286"/>
        <v/>
      </c>
      <c r="BC1182" s="17" t="str">
        <f t="shared" si="1286"/>
        <v/>
      </c>
      <c r="BD1182" s="17" t="str">
        <f t="shared" si="1286"/>
        <v/>
      </c>
      <c r="BE1182" s="17" t="str">
        <f t="shared" si="1286"/>
        <v/>
      </c>
      <c r="BF1182" s="17" t="str">
        <f t="shared" si="1286"/>
        <v/>
      </c>
      <c r="BG1182" s="17" t="e">
        <f t="shared" si="1286"/>
        <v>#REF!</v>
      </c>
      <c r="BH1182" s="17" t="str">
        <f t="shared" si="1286"/>
        <v/>
      </c>
      <c r="BI1182" s="17" t="str">
        <f t="shared" si="1286"/>
        <v/>
      </c>
    </row>
    <row r="1183" spans="1:61" s="13" customFormat="1" ht="23.25" customHeight="1" x14ac:dyDescent="0.2">
      <c r="A1183" s="1">
        <f ca="1">IF(COUNTIF($D1183:$L1183," ")=10,"",IF(VLOOKUP(MAX($A$1:A1182),$A$1:C1182,3,FALSE)=0,"",MAX($A$1:A1182)+1))</f>
        <v>1147</v>
      </c>
      <c r="B1183" s="13" t="str">
        <f>$B1180</f>
        <v/>
      </c>
      <c r="C1183" s="2" t="str">
        <f>IF($B1183="","",$R$4)</f>
        <v/>
      </c>
      <c r="D1183" s="14" t="str">
        <f t="shared" ref="D1183:K1183" si="1287">IF($B1183&gt;"",IF(ISERROR(SEARCH($B1183,S$4))," ",MID(S$4,FIND("%курс ",S$4,FIND($B1183,S$4))+6,3)&amp;"
("&amp;MID(S$4,FIND("ауд.",S$4,FIND($B1183,S$4))+4,FIND("№",S$4,FIND("ауд.",S$4,FIND($B1183,S$4)))-(FIND("ауд.",S$4,FIND($B1183,S$4))+4))&amp;")"),"")</f>
        <v/>
      </c>
      <c r="E1183" s="14" t="str">
        <f t="shared" si="1287"/>
        <v/>
      </c>
      <c r="F1183" s="14" t="str">
        <f t="shared" si="1287"/>
        <v/>
      </c>
      <c r="G1183" s="14" t="str">
        <f t="shared" si="1287"/>
        <v/>
      </c>
      <c r="H1183" s="14" t="str">
        <f t="shared" si="1287"/>
        <v/>
      </c>
      <c r="I1183" s="14" t="str">
        <f t="shared" si="1287"/>
        <v/>
      </c>
      <c r="J1183" s="14" t="str">
        <f t="shared" si="1287"/>
        <v/>
      </c>
      <c r="K1183" s="14" t="str">
        <f t="shared" si="1287"/>
        <v/>
      </c>
      <c r="L1183" s="14"/>
      <c r="O1183" s="16"/>
      <c r="P1183" s="16"/>
      <c r="R1183" s="30"/>
      <c r="S1183" s="30"/>
      <c r="T1183" s="30"/>
      <c r="U1183" s="30"/>
      <c r="V1183" s="30"/>
      <c r="W1183" s="30"/>
      <c r="X1183" s="30"/>
      <c r="Y1183" s="30"/>
      <c r="Z1183" s="30"/>
      <c r="AA1183" s="30"/>
      <c r="AB1183" s="30"/>
      <c r="AD1183" s="31" t="str">
        <f t="shared" si="1282"/>
        <v/>
      </c>
      <c r="AE1183" s="31" t="str">
        <f t="shared" si="1282"/>
        <v/>
      </c>
      <c r="AF1183" s="31" t="str">
        <f t="shared" si="1282"/>
        <v/>
      </c>
      <c r="AG1183" s="31" t="str">
        <f t="shared" si="1282"/>
        <v/>
      </c>
      <c r="AH1183" s="31" t="str">
        <f t="shared" si="1282"/>
        <v/>
      </c>
      <c r="AI1183" s="31" t="str">
        <f t="shared" si="1282"/>
        <v/>
      </c>
      <c r="AJ1183" s="31" t="str">
        <f t="shared" si="1282"/>
        <v/>
      </c>
      <c r="AK1183" s="31" t="e">
        <f>IF(#REF!=" ","",IF(#REF!="","",CONCATENATE($C1183," ",#REF!," ",MID(#REF!,6,3))))</f>
        <v>#REF!</v>
      </c>
      <c r="AL1183" s="31" t="str">
        <f t="shared" si="1283"/>
        <v/>
      </c>
      <c r="AM1183" s="31" t="str">
        <f t="shared" si="1283"/>
        <v/>
      </c>
      <c r="AN1183" s="32" t="e">
        <f t="shared" si="1280"/>
        <v>#VALUE!</v>
      </c>
      <c r="AO1183" s="32" t="str">
        <f t="shared" si="1285"/>
        <v/>
      </c>
      <c r="AP1183" s="32" t="str">
        <f t="shared" si="1285"/>
        <v/>
      </c>
      <c r="AQ1183" s="32" t="str">
        <f t="shared" si="1285"/>
        <v/>
      </c>
      <c r="AR1183" s="32" t="str">
        <f t="shared" si="1285"/>
        <v/>
      </c>
      <c r="AS1183" s="32" t="str">
        <f t="shared" si="1285"/>
        <v/>
      </c>
      <c r="AT1183" s="32" t="str">
        <f t="shared" si="1285"/>
        <v/>
      </c>
      <c r="AU1183" s="32" t="str">
        <f t="shared" si="1285"/>
        <v/>
      </c>
      <c r="AV1183" s="32" t="e">
        <f t="shared" si="1285"/>
        <v>#REF!</v>
      </c>
      <c r="AW1183" s="32" t="str">
        <f t="shared" si="1285"/>
        <v/>
      </c>
      <c r="AX1183" s="32" t="str">
        <f t="shared" si="1285"/>
        <v/>
      </c>
      <c r="AZ1183" s="17" t="str">
        <f t="shared" si="1286"/>
        <v/>
      </c>
      <c r="BA1183" s="17" t="str">
        <f t="shared" si="1286"/>
        <v/>
      </c>
      <c r="BB1183" s="17" t="str">
        <f t="shared" si="1286"/>
        <v/>
      </c>
      <c r="BC1183" s="17" t="str">
        <f t="shared" si="1286"/>
        <v/>
      </c>
      <c r="BD1183" s="17" t="str">
        <f t="shared" si="1286"/>
        <v/>
      </c>
      <c r="BE1183" s="17" t="str">
        <f t="shared" si="1286"/>
        <v/>
      </c>
      <c r="BF1183" s="17" t="str">
        <f t="shared" si="1286"/>
        <v/>
      </c>
      <c r="BG1183" s="17" t="e">
        <f t="shared" si="1286"/>
        <v>#REF!</v>
      </c>
      <c r="BH1183" s="17" t="str">
        <f t="shared" si="1286"/>
        <v/>
      </c>
      <c r="BI1183" s="17" t="str">
        <f t="shared" si="1286"/>
        <v/>
      </c>
    </row>
    <row r="1184" spans="1:61" s="13" customFormat="1" ht="23.25" customHeight="1" x14ac:dyDescent="0.2">
      <c r="A1184" s="1">
        <f ca="1">IF(COUNTIF($D1184:$L1184," ")=10,"",IF(VLOOKUP(MAX($A$1:A1183),$A$1:C1183,3,FALSE)=0,"",MAX($A$1:A1183)+1))</f>
        <v>1148</v>
      </c>
      <c r="B1184" s="13" t="str">
        <f>$B1180</f>
        <v/>
      </c>
      <c r="C1184" s="2" t="str">
        <f>IF($B1184="","",$R$5)</f>
        <v/>
      </c>
      <c r="D1184" s="23" t="str">
        <f t="shared" ref="D1184:K1184" si="1288">IF($B1184&gt;"",IF(ISERROR(SEARCH($B1184,S$5))," ",MID(S$5,FIND("%курс ",S$5,FIND($B1184,S$5))+6,3)&amp;"
("&amp;MID(S$5,FIND("ауд.",S$5,FIND($B1184,S$5))+4,FIND("№",S$5,FIND("ауд.",S$5,FIND($B1184,S$5)))-(FIND("ауд.",S$5,FIND($B1184,S$5))+4))&amp;")"),"")</f>
        <v/>
      </c>
      <c r="E1184" s="23" t="str">
        <f t="shared" si="1288"/>
        <v/>
      </c>
      <c r="F1184" s="23" t="str">
        <f t="shared" si="1288"/>
        <v/>
      </c>
      <c r="G1184" s="23" t="str">
        <f t="shared" si="1288"/>
        <v/>
      </c>
      <c r="H1184" s="23" t="str">
        <f t="shared" si="1288"/>
        <v/>
      </c>
      <c r="I1184" s="23" t="str">
        <f t="shared" si="1288"/>
        <v/>
      </c>
      <c r="J1184" s="23" t="str">
        <f t="shared" si="1288"/>
        <v/>
      </c>
      <c r="K1184" s="23" t="str">
        <f t="shared" si="1288"/>
        <v/>
      </c>
      <c r="L1184" s="23"/>
      <c r="O1184" s="16"/>
      <c r="P1184" s="16"/>
      <c r="R1184" s="30"/>
      <c r="S1184" s="30"/>
      <c r="T1184" s="30"/>
      <c r="U1184" s="30"/>
      <c r="V1184" s="30"/>
      <c r="W1184" s="30"/>
      <c r="X1184" s="30"/>
      <c r="Y1184" s="30"/>
      <c r="Z1184" s="30"/>
      <c r="AA1184" s="30"/>
      <c r="AB1184" s="30"/>
      <c r="AD1184" s="31" t="str">
        <f t="shared" si="1282"/>
        <v/>
      </c>
      <c r="AE1184" s="31" t="str">
        <f t="shared" si="1282"/>
        <v/>
      </c>
      <c r="AF1184" s="31" t="str">
        <f t="shared" si="1282"/>
        <v/>
      </c>
      <c r="AG1184" s="31" t="str">
        <f t="shared" si="1282"/>
        <v/>
      </c>
      <c r="AH1184" s="31" t="str">
        <f t="shared" si="1282"/>
        <v/>
      </c>
      <c r="AI1184" s="31" t="str">
        <f t="shared" si="1282"/>
        <v/>
      </c>
      <c r="AJ1184" s="31" t="str">
        <f t="shared" si="1282"/>
        <v/>
      </c>
      <c r="AK1184" s="31" t="e">
        <f>IF(#REF!=" ","",IF(#REF!="","",CONCATENATE($C1184," ",#REF!," ",MID(#REF!,6,3))))</f>
        <v>#REF!</v>
      </c>
      <c r="AL1184" s="31" t="str">
        <f t="shared" si="1283"/>
        <v/>
      </c>
      <c r="AM1184" s="31" t="str">
        <f t="shared" si="1283"/>
        <v/>
      </c>
      <c r="AN1184" s="32" t="e">
        <f t="shared" si="1280"/>
        <v>#VALUE!</v>
      </c>
      <c r="AO1184" s="32" t="str">
        <f t="shared" si="1285"/>
        <v/>
      </c>
      <c r="AP1184" s="32" t="str">
        <f t="shared" si="1285"/>
        <v/>
      </c>
      <c r="AQ1184" s="32" t="str">
        <f t="shared" si="1285"/>
        <v/>
      </c>
      <c r="AR1184" s="32" t="str">
        <f t="shared" si="1285"/>
        <v/>
      </c>
      <c r="AS1184" s="32" t="str">
        <f t="shared" si="1285"/>
        <v/>
      </c>
      <c r="AT1184" s="32" t="str">
        <f t="shared" si="1285"/>
        <v/>
      </c>
      <c r="AU1184" s="32" t="str">
        <f t="shared" si="1285"/>
        <v/>
      </c>
      <c r="AV1184" s="32" t="e">
        <f t="shared" si="1285"/>
        <v>#REF!</v>
      </c>
      <c r="AW1184" s="32" t="str">
        <f t="shared" si="1285"/>
        <v/>
      </c>
      <c r="AX1184" s="32" t="str">
        <f t="shared" si="1285"/>
        <v/>
      </c>
      <c r="AZ1184" s="17" t="str">
        <f t="shared" si="1286"/>
        <v/>
      </c>
      <c r="BA1184" s="17" t="str">
        <f t="shared" si="1286"/>
        <v/>
      </c>
      <c r="BB1184" s="17" t="str">
        <f t="shared" si="1286"/>
        <v/>
      </c>
      <c r="BC1184" s="17" t="str">
        <f t="shared" si="1286"/>
        <v/>
      </c>
      <c r="BD1184" s="17" t="str">
        <f t="shared" si="1286"/>
        <v/>
      </c>
      <c r="BE1184" s="17" t="str">
        <f t="shared" si="1286"/>
        <v/>
      </c>
      <c r="BF1184" s="17" t="str">
        <f t="shared" si="1286"/>
        <v/>
      </c>
      <c r="BG1184" s="17" t="e">
        <f t="shared" si="1286"/>
        <v>#REF!</v>
      </c>
      <c r="BH1184" s="17" t="str">
        <f t="shared" si="1286"/>
        <v/>
      </c>
      <c r="BI1184" s="17" t="str">
        <f t="shared" si="1286"/>
        <v/>
      </c>
    </row>
    <row r="1185" spans="1:61" s="13" customFormat="1" ht="23.25" customHeight="1" x14ac:dyDescent="0.2">
      <c r="A1185" s="1">
        <f ca="1">IF(COUNTIF($D1185:$L1185," ")=10,"",IF(VLOOKUP(MAX($A$1:A1184),$A$1:C1184,3,FALSE)=0,"",MAX($A$1:A1184)+1))</f>
        <v>1149</v>
      </c>
      <c r="B1185" s="13" t="str">
        <f>$B1180</f>
        <v/>
      </c>
      <c r="C1185" s="2" t="str">
        <f>IF($B1185="","",$R$6)</f>
        <v/>
      </c>
      <c r="D1185" s="23" t="str">
        <f t="shared" ref="D1185:K1185" si="1289">IF($B1185&gt;"",IF(ISERROR(SEARCH($B1185,S$6))," ",MID(S$6,FIND("%курс ",S$6,FIND($B1185,S$6))+6,3)&amp;"
("&amp;MID(S$6,FIND("ауд.",S$6,FIND($B1185,S$6))+4,FIND("№",S$6,FIND("ауд.",S$6,FIND($B1185,S$6)))-(FIND("ауд.",S$6,FIND($B1185,S$6))+4))&amp;")"),"")</f>
        <v/>
      </c>
      <c r="E1185" s="23" t="str">
        <f t="shared" si="1289"/>
        <v/>
      </c>
      <c r="F1185" s="23" t="str">
        <f t="shared" si="1289"/>
        <v/>
      </c>
      <c r="G1185" s="23" t="str">
        <f t="shared" si="1289"/>
        <v/>
      </c>
      <c r="H1185" s="23" t="str">
        <f t="shared" si="1289"/>
        <v/>
      </c>
      <c r="I1185" s="23" t="str">
        <f t="shared" si="1289"/>
        <v/>
      </c>
      <c r="J1185" s="23" t="str">
        <f t="shared" si="1289"/>
        <v/>
      </c>
      <c r="K1185" s="23" t="str">
        <f t="shared" si="1289"/>
        <v/>
      </c>
      <c r="L1185" s="23"/>
      <c r="O1185" s="16"/>
      <c r="P1185" s="16"/>
      <c r="R1185" s="30"/>
      <c r="S1185" s="30"/>
      <c r="T1185" s="30"/>
      <c r="U1185" s="30"/>
      <c r="V1185" s="30"/>
      <c r="W1185" s="30"/>
      <c r="X1185" s="30"/>
      <c r="Y1185" s="30"/>
      <c r="Z1185" s="30"/>
      <c r="AA1185" s="30"/>
      <c r="AB1185" s="30"/>
      <c r="AD1185" s="31" t="str">
        <f t="shared" si="1282"/>
        <v/>
      </c>
      <c r="AE1185" s="31" t="str">
        <f t="shared" si="1282"/>
        <v/>
      </c>
      <c r="AF1185" s="31" t="str">
        <f t="shared" si="1282"/>
        <v/>
      </c>
      <c r="AG1185" s="31" t="str">
        <f t="shared" si="1282"/>
        <v/>
      </c>
      <c r="AH1185" s="31" t="str">
        <f t="shared" si="1282"/>
        <v/>
      </c>
      <c r="AI1185" s="31" t="str">
        <f t="shared" si="1282"/>
        <v/>
      </c>
      <c r="AJ1185" s="31" t="str">
        <f t="shared" si="1282"/>
        <v/>
      </c>
      <c r="AK1185" s="31" t="e">
        <f>IF(#REF!=" ","",IF(#REF!="","",CONCATENATE($C1185," ",#REF!," ",MID(#REF!,6,3))))</f>
        <v>#REF!</v>
      </c>
      <c r="AL1185" s="31" t="str">
        <f t="shared" si="1283"/>
        <v/>
      </c>
      <c r="AM1185" s="31" t="str">
        <f t="shared" si="1283"/>
        <v/>
      </c>
      <c r="AN1185" s="32" t="e">
        <f t="shared" si="1280"/>
        <v>#VALUE!</v>
      </c>
      <c r="AO1185" s="32" t="str">
        <f t="shared" si="1285"/>
        <v/>
      </c>
      <c r="AP1185" s="32" t="str">
        <f t="shared" si="1285"/>
        <v/>
      </c>
      <c r="AQ1185" s="32" t="str">
        <f t="shared" si="1285"/>
        <v/>
      </c>
      <c r="AR1185" s="32" t="str">
        <f t="shared" si="1285"/>
        <v/>
      </c>
      <c r="AS1185" s="32" t="str">
        <f t="shared" si="1285"/>
        <v/>
      </c>
      <c r="AT1185" s="32" t="str">
        <f t="shared" si="1285"/>
        <v/>
      </c>
      <c r="AU1185" s="32" t="str">
        <f t="shared" si="1285"/>
        <v/>
      </c>
      <c r="AV1185" s="32" t="e">
        <f t="shared" si="1285"/>
        <v>#REF!</v>
      </c>
      <c r="AW1185" s="32" t="str">
        <f t="shared" si="1285"/>
        <v/>
      </c>
      <c r="AX1185" s="32" t="str">
        <f t="shared" si="1285"/>
        <v/>
      </c>
      <c r="AZ1185" s="17" t="str">
        <f t="shared" si="1286"/>
        <v/>
      </c>
      <c r="BA1185" s="17" t="str">
        <f t="shared" si="1286"/>
        <v/>
      </c>
      <c r="BB1185" s="17" t="str">
        <f t="shared" si="1286"/>
        <v/>
      </c>
      <c r="BC1185" s="17" t="str">
        <f t="shared" si="1286"/>
        <v/>
      </c>
      <c r="BD1185" s="17" t="str">
        <f t="shared" si="1286"/>
        <v/>
      </c>
      <c r="BE1185" s="17" t="str">
        <f t="shared" si="1286"/>
        <v/>
      </c>
      <c r="BF1185" s="17" t="str">
        <f t="shared" si="1286"/>
        <v/>
      </c>
      <c r="BG1185" s="17" t="e">
        <f t="shared" si="1286"/>
        <v>#REF!</v>
      </c>
      <c r="BH1185" s="17" t="str">
        <f t="shared" si="1286"/>
        <v/>
      </c>
      <c r="BI1185" s="17" t="str">
        <f t="shared" si="1286"/>
        <v/>
      </c>
    </row>
    <row r="1186" spans="1:61" s="13" customFormat="1" ht="23.25" customHeight="1" x14ac:dyDescent="0.2">
      <c r="A1186" s="1">
        <f ca="1">IF(COUNTIF($D1186:$L1186," ")=10,"",IF(VLOOKUP(MAX($A$1:A1185),$A$1:C1185,3,FALSE)=0,"",MAX($A$1:A1185)+1))</f>
        <v>1150</v>
      </c>
      <c r="B1186" s="13" t="str">
        <f>$B1180</f>
        <v/>
      </c>
      <c r="C1186" s="2" t="str">
        <f>IF($B1186="","",$R$7)</f>
        <v/>
      </c>
      <c r="D1186" s="23" t="str">
        <f t="shared" ref="D1186:K1186" si="1290">IF($B1186&gt;"",IF(ISERROR(SEARCH($B1186,S$7))," ",MID(S$7,FIND("%курс ",S$7,FIND($B1186,S$7))+6,3)&amp;"
("&amp;MID(S$7,FIND("ауд.",S$7,FIND($B1186,S$7))+4,FIND("№",S$7,FIND("ауд.",S$7,FIND($B1186,S$7)))-(FIND("ауд.",S$7,FIND($B1186,S$7))+4))&amp;")"),"")</f>
        <v/>
      </c>
      <c r="E1186" s="23" t="str">
        <f t="shared" si="1290"/>
        <v/>
      </c>
      <c r="F1186" s="23" t="str">
        <f t="shared" si="1290"/>
        <v/>
      </c>
      <c r="G1186" s="23" t="str">
        <f t="shared" si="1290"/>
        <v/>
      </c>
      <c r="H1186" s="23" t="str">
        <f t="shared" si="1290"/>
        <v/>
      </c>
      <c r="I1186" s="23" t="str">
        <f t="shared" si="1290"/>
        <v/>
      </c>
      <c r="J1186" s="23" t="str">
        <f t="shared" si="1290"/>
        <v/>
      </c>
      <c r="K1186" s="23" t="str">
        <f t="shared" si="1290"/>
        <v/>
      </c>
      <c r="L1186" s="23"/>
      <c r="O1186" s="16"/>
      <c r="P1186" s="16"/>
      <c r="R1186" s="30"/>
      <c r="S1186" s="30"/>
      <c r="T1186" s="30"/>
      <c r="U1186" s="30"/>
      <c r="V1186" s="30"/>
      <c r="W1186" s="30"/>
      <c r="X1186" s="30"/>
      <c r="Y1186" s="30"/>
      <c r="Z1186" s="30"/>
      <c r="AA1186" s="30"/>
      <c r="AB1186" s="30"/>
      <c r="AD1186" s="31" t="str">
        <f t="shared" si="1282"/>
        <v/>
      </c>
      <c r="AE1186" s="31" t="str">
        <f t="shared" si="1282"/>
        <v/>
      </c>
      <c r="AF1186" s="31" t="str">
        <f t="shared" si="1282"/>
        <v/>
      </c>
      <c r="AG1186" s="31" t="str">
        <f t="shared" si="1282"/>
        <v/>
      </c>
      <c r="AH1186" s="31" t="str">
        <f t="shared" si="1282"/>
        <v/>
      </c>
      <c r="AI1186" s="31" t="str">
        <f t="shared" si="1282"/>
        <v/>
      </c>
      <c r="AJ1186" s="31" t="str">
        <f t="shared" si="1282"/>
        <v/>
      </c>
      <c r="AK1186" s="31" t="e">
        <f>IF(#REF!=" ","",IF(#REF!="","",CONCATENATE($C1186," ",#REF!," ",MID(#REF!,6,3))))</f>
        <v>#REF!</v>
      </c>
      <c r="AL1186" s="31" t="str">
        <f t="shared" si="1283"/>
        <v/>
      </c>
      <c r="AM1186" s="31" t="str">
        <f t="shared" si="1283"/>
        <v/>
      </c>
      <c r="AN1186" s="32" t="e">
        <f t="shared" si="1280"/>
        <v>#VALUE!</v>
      </c>
      <c r="AO1186" s="32" t="str">
        <f t="shared" si="1285"/>
        <v/>
      </c>
      <c r="AP1186" s="32" t="str">
        <f t="shared" si="1285"/>
        <v/>
      </c>
      <c r="AQ1186" s="32" t="str">
        <f t="shared" si="1285"/>
        <v/>
      </c>
      <c r="AR1186" s="32" t="str">
        <f t="shared" si="1285"/>
        <v/>
      </c>
      <c r="AS1186" s="32" t="str">
        <f t="shared" si="1285"/>
        <v/>
      </c>
      <c r="AT1186" s="32" t="str">
        <f t="shared" si="1285"/>
        <v/>
      </c>
      <c r="AU1186" s="32" t="str">
        <f t="shared" si="1285"/>
        <v/>
      </c>
      <c r="AV1186" s="32" t="e">
        <f t="shared" si="1285"/>
        <v>#REF!</v>
      </c>
      <c r="AW1186" s="32" t="str">
        <f t="shared" si="1285"/>
        <v/>
      </c>
      <c r="AX1186" s="32" t="str">
        <f t="shared" si="1285"/>
        <v/>
      </c>
      <c r="AZ1186" s="17" t="str">
        <f t="shared" si="1286"/>
        <v/>
      </c>
      <c r="BA1186" s="17" t="str">
        <f t="shared" si="1286"/>
        <v/>
      </c>
      <c r="BB1186" s="17" t="str">
        <f t="shared" si="1286"/>
        <v/>
      </c>
      <c r="BC1186" s="17" t="str">
        <f t="shared" si="1286"/>
        <v/>
      </c>
      <c r="BD1186" s="17" t="str">
        <f t="shared" si="1286"/>
        <v/>
      </c>
      <c r="BE1186" s="17" t="str">
        <f t="shared" si="1286"/>
        <v/>
      </c>
      <c r="BF1186" s="17" t="str">
        <f t="shared" si="1286"/>
        <v/>
      </c>
      <c r="BG1186" s="17" t="e">
        <f t="shared" si="1286"/>
        <v>#REF!</v>
      </c>
      <c r="BH1186" s="17" t="str">
        <f t="shared" si="1286"/>
        <v/>
      </c>
      <c r="BI1186" s="17" t="str">
        <f t="shared" si="1286"/>
        <v/>
      </c>
    </row>
    <row r="1187" spans="1:61" s="13" customFormat="1" ht="23.25" customHeight="1" x14ac:dyDescent="0.2">
      <c r="A1187" s="1">
        <f ca="1">IF(COUNTIF($D1187:$L1187," ")=10,"",IF(VLOOKUP(MAX($A$1:A1186),$A$1:C1186,3,FALSE)=0,"",MAX($A$1:A1186)+1))</f>
        <v>1151</v>
      </c>
      <c r="B1187" s="13" t="str">
        <f>$B1180</f>
        <v/>
      </c>
      <c r="C1187" s="2" t="str">
        <f>IF($B1187="","",$R$8)</f>
        <v/>
      </c>
      <c r="D1187" s="23" t="str">
        <f t="shared" ref="D1187:K1187" si="1291">IF($B1187&gt;"",IF(ISERROR(SEARCH($B1187,S$8))," ",MID(S$8,FIND("%курс ",S$8,FIND($B1187,S$8))+6,3)&amp;"
("&amp;MID(S$8,FIND("ауд.",S$8,FIND($B1187,S$8))+4,FIND("№",S$8,FIND("ауд.",S$8,FIND($B1187,S$8)))-(FIND("ауд.",S$8,FIND($B1187,S$8))+4))&amp;")"),"")</f>
        <v/>
      </c>
      <c r="E1187" s="23" t="str">
        <f t="shared" si="1291"/>
        <v/>
      </c>
      <c r="F1187" s="23" t="str">
        <f t="shared" si="1291"/>
        <v/>
      </c>
      <c r="G1187" s="23" t="str">
        <f t="shared" si="1291"/>
        <v/>
      </c>
      <c r="H1187" s="23" t="str">
        <f t="shared" si="1291"/>
        <v/>
      </c>
      <c r="I1187" s="23" t="str">
        <f t="shared" si="1291"/>
        <v/>
      </c>
      <c r="J1187" s="23" t="str">
        <f t="shared" si="1291"/>
        <v/>
      </c>
      <c r="K1187" s="23" t="str">
        <f t="shared" si="1291"/>
        <v/>
      </c>
      <c r="L1187" s="23"/>
      <c r="O1187" s="16"/>
      <c r="P1187" s="16"/>
      <c r="R1187" s="30"/>
      <c r="S1187" s="30"/>
      <c r="T1187" s="30"/>
      <c r="U1187" s="30"/>
      <c r="V1187" s="30"/>
      <c r="W1187" s="30"/>
      <c r="X1187" s="30"/>
      <c r="Y1187" s="30"/>
      <c r="Z1187" s="30"/>
      <c r="AA1187" s="30"/>
      <c r="AB1187" s="30"/>
      <c r="AD1187" s="31" t="str">
        <f t="shared" si="1282"/>
        <v/>
      </c>
      <c r="AE1187" s="31" t="str">
        <f t="shared" si="1282"/>
        <v/>
      </c>
      <c r="AF1187" s="31" t="str">
        <f t="shared" si="1282"/>
        <v/>
      </c>
      <c r="AG1187" s="31" t="str">
        <f t="shared" si="1282"/>
        <v/>
      </c>
      <c r="AH1187" s="31" t="str">
        <f t="shared" si="1282"/>
        <v/>
      </c>
      <c r="AI1187" s="31" t="str">
        <f t="shared" si="1282"/>
        <v/>
      </c>
      <c r="AJ1187" s="31" t="str">
        <f t="shared" si="1282"/>
        <v/>
      </c>
      <c r="AK1187" s="31" t="e">
        <f>IF(#REF!=" ","",IF(#REF!="","",CONCATENATE($C1187," ",#REF!," ",MID(#REF!,6,3))))</f>
        <v>#REF!</v>
      </c>
      <c r="AL1187" s="31" t="str">
        <f t="shared" si="1283"/>
        <v/>
      </c>
      <c r="AM1187" s="31" t="str">
        <f t="shared" si="1283"/>
        <v/>
      </c>
      <c r="AN1187" s="32" t="e">
        <f t="shared" si="1280"/>
        <v>#VALUE!</v>
      </c>
      <c r="AO1187" s="32" t="str">
        <f t="shared" si="1285"/>
        <v/>
      </c>
      <c r="AP1187" s="32" t="str">
        <f t="shared" si="1285"/>
        <v/>
      </c>
      <c r="AQ1187" s="32" t="str">
        <f t="shared" si="1285"/>
        <v/>
      </c>
      <c r="AR1187" s="32" t="str">
        <f t="shared" si="1285"/>
        <v/>
      </c>
      <c r="AS1187" s="32" t="str">
        <f t="shared" si="1285"/>
        <v/>
      </c>
      <c r="AT1187" s="32" t="str">
        <f t="shared" si="1285"/>
        <v/>
      </c>
      <c r="AU1187" s="32" t="str">
        <f t="shared" si="1285"/>
        <v/>
      </c>
      <c r="AV1187" s="32" t="e">
        <f t="shared" si="1285"/>
        <v>#REF!</v>
      </c>
      <c r="AW1187" s="32" t="str">
        <f t="shared" si="1285"/>
        <v/>
      </c>
      <c r="AX1187" s="32" t="str">
        <f t="shared" si="1285"/>
        <v/>
      </c>
      <c r="AZ1187" s="17" t="str">
        <f t="shared" si="1286"/>
        <v/>
      </c>
      <c r="BA1187" s="17" t="str">
        <f t="shared" si="1286"/>
        <v/>
      </c>
      <c r="BB1187" s="17" t="str">
        <f t="shared" si="1286"/>
        <v/>
      </c>
      <c r="BC1187" s="17" t="str">
        <f t="shared" si="1286"/>
        <v/>
      </c>
      <c r="BD1187" s="17" t="str">
        <f t="shared" si="1286"/>
        <v/>
      </c>
      <c r="BE1187" s="17" t="str">
        <f t="shared" si="1286"/>
        <v/>
      </c>
      <c r="BF1187" s="17" t="str">
        <f t="shared" si="1286"/>
        <v/>
      </c>
      <c r="BG1187" s="17" t="e">
        <f t="shared" si="1286"/>
        <v>#REF!</v>
      </c>
      <c r="BH1187" s="17" t="str">
        <f t="shared" si="1286"/>
        <v/>
      </c>
      <c r="BI1187" s="17" t="str">
        <f t="shared" si="1286"/>
        <v/>
      </c>
    </row>
    <row r="1188" spans="1:61" s="13" customFormat="1" ht="23.25" customHeight="1" x14ac:dyDescent="0.2">
      <c r="C1188" s="2" t="str">
        <f>IF($B1188="","",$R$2)</f>
        <v/>
      </c>
      <c r="D1188" s="14" t="str">
        <f t="shared" ref="D1188:K1188" si="1292">IF($B1188&gt;"",IF(ISERROR(SEARCH($B1188,S$2))," ",MID(S$2,FIND("%курс ",S$2,FIND($B1188,S$2))+6,3)&amp;"
("&amp;MID(S$2,FIND("ауд.",S$2,FIND($B1188,S$2))+4,FIND("№",S$2,FIND("ауд.",S$2,FIND($B1188,S$2)))-(FIND("ауд.",S$2,FIND($B1188,S$2))+4))&amp;")"),"")</f>
        <v/>
      </c>
      <c r="E1188" s="14" t="str">
        <f t="shared" si="1292"/>
        <v/>
      </c>
      <c r="F1188" s="14" t="str">
        <f t="shared" si="1292"/>
        <v/>
      </c>
      <c r="G1188" s="14" t="str">
        <f t="shared" si="1292"/>
        <v/>
      </c>
      <c r="H1188" s="14" t="str">
        <f t="shared" si="1292"/>
        <v/>
      </c>
      <c r="I1188" s="14" t="str">
        <f t="shared" si="1292"/>
        <v/>
      </c>
      <c r="J1188" s="14" t="str">
        <f t="shared" si="1292"/>
        <v/>
      </c>
      <c r="K1188" s="14" t="str">
        <f t="shared" si="1292"/>
        <v/>
      </c>
      <c r="L1188" s="14"/>
      <c r="O1188" s="16"/>
      <c r="P1188" s="16"/>
      <c r="R1188" s="30"/>
      <c r="S1188" s="30"/>
      <c r="T1188" s="30"/>
      <c r="U1188" s="30"/>
      <c r="V1188" s="30"/>
      <c r="W1188" s="30"/>
      <c r="X1188" s="30"/>
      <c r="Y1188" s="30"/>
      <c r="Z1188" s="30"/>
      <c r="AA1188" s="30"/>
      <c r="AB1188" s="30"/>
      <c r="AD1188" s="37"/>
      <c r="AE1188" s="37"/>
      <c r="AF1188" s="37"/>
      <c r="AG1188" s="37"/>
      <c r="AH1188" s="37"/>
      <c r="AI1188" s="37"/>
      <c r="AJ1188" s="37"/>
      <c r="AK1188" s="37"/>
      <c r="AL1188" s="37"/>
      <c r="AM1188" s="37"/>
      <c r="AN1188" s="37"/>
      <c r="AO1188" s="32" t="str">
        <f t="shared" si="1285"/>
        <v/>
      </c>
      <c r="AP1188" s="32" t="str">
        <f t="shared" si="1285"/>
        <v/>
      </c>
      <c r="AQ1188" s="32" t="str">
        <f t="shared" si="1285"/>
        <v/>
      </c>
      <c r="AR1188" s="32" t="str">
        <f t="shared" si="1285"/>
        <v/>
      </c>
      <c r="AS1188" s="32" t="str">
        <f t="shared" si="1285"/>
        <v/>
      </c>
      <c r="AT1188" s="32" t="str">
        <f t="shared" si="1285"/>
        <v/>
      </c>
      <c r="AU1188" s="32" t="str">
        <f t="shared" si="1285"/>
        <v/>
      </c>
      <c r="AV1188" s="32" t="str">
        <f t="shared" si="1285"/>
        <v/>
      </c>
      <c r="AW1188" s="32" t="str">
        <f t="shared" si="1285"/>
        <v/>
      </c>
      <c r="AX1188" s="32" t="str">
        <f t="shared" si="1285"/>
        <v/>
      </c>
      <c r="AZ1188" s="17" t="str">
        <f t="shared" si="1286"/>
        <v/>
      </c>
      <c r="BA1188" s="17" t="str">
        <f t="shared" si="1286"/>
        <v/>
      </c>
      <c r="BB1188" s="17" t="str">
        <f t="shared" si="1286"/>
        <v/>
      </c>
      <c r="BC1188" s="17" t="str">
        <f t="shared" si="1286"/>
        <v/>
      </c>
      <c r="BD1188" s="17" t="str">
        <f t="shared" si="1286"/>
        <v/>
      </c>
      <c r="BE1188" s="17" t="str">
        <f t="shared" si="1286"/>
        <v/>
      </c>
      <c r="BF1188" s="17" t="str">
        <f t="shared" si="1286"/>
        <v/>
      </c>
      <c r="BG1188" s="17" t="str">
        <f t="shared" si="1286"/>
        <v/>
      </c>
      <c r="BH1188" s="17" t="str">
        <f t="shared" si="1286"/>
        <v/>
      </c>
      <c r="BI1188" s="17" t="str">
        <f t="shared" si="1286"/>
        <v/>
      </c>
    </row>
    <row r="1189" spans="1:61" s="13" customFormat="1" ht="23.25" customHeight="1" x14ac:dyDescent="0.2">
      <c r="A1189" s="1">
        <f ca="1">IF(COUNTIF($D1190:$L1196," ")=70,"",MAX($A$1:A1188)+1)</f>
        <v>1152</v>
      </c>
      <c r="B1189" s="2" t="str">
        <f>IF($C1189="","",$C1189)</f>
        <v/>
      </c>
      <c r="C1189" s="3" t="str">
        <f>IF(ISERROR(VLOOKUP((ROW()-1)/9+1,'[1]Преподавательский состав'!$A$2:$B$181,2,FALSE)),"",VLOOKUP((ROW()-1)/9+1,'[1]Преподавательский состав'!$A$2:$B$181,2,FALSE))</f>
        <v/>
      </c>
      <c r="D1189" s="3" t="str">
        <f>IF($C1189="","",T(" 9.00"))</f>
        <v/>
      </c>
      <c r="E1189" s="3" t="str">
        <f>IF($C1189="","",T("10.40"))</f>
        <v/>
      </c>
      <c r="F1189" s="3" t="str">
        <f>IF($C1189="","",T("12.20"))</f>
        <v/>
      </c>
      <c r="G1189" s="3" t="str">
        <f>IF($C1189="","",T("14.00"))</f>
        <v/>
      </c>
      <c r="H1189" s="3" t="str">
        <f>IF($C1189="","",T("14.30"))</f>
        <v/>
      </c>
      <c r="I1189" s="3" t="str">
        <f>IF($C1189="","",T("16.10"))</f>
        <v/>
      </c>
      <c r="J1189" s="3" t="str">
        <f>IF($C1189="","",T("17.50"))</f>
        <v/>
      </c>
      <c r="K1189" s="3" t="str">
        <f>IF($C1189="","",T("17.50"))</f>
        <v/>
      </c>
      <c r="L1189" s="3"/>
      <c r="O1189" s="16"/>
      <c r="P1189" s="16"/>
      <c r="R1189" s="30"/>
      <c r="S1189" s="30"/>
      <c r="T1189" s="30"/>
      <c r="U1189" s="30"/>
      <c r="V1189" s="30"/>
      <c r="W1189" s="30"/>
      <c r="X1189" s="30"/>
      <c r="Y1189" s="30"/>
      <c r="Z1189" s="30"/>
      <c r="AA1189" s="30"/>
      <c r="AB1189" s="30"/>
      <c r="AD1189" s="32"/>
      <c r="AE1189" s="32"/>
      <c r="AF1189" s="32"/>
      <c r="AG1189" s="32"/>
      <c r="AH1189" s="32"/>
      <c r="AI1189" s="32"/>
      <c r="AJ1189" s="32"/>
      <c r="AK1189" s="32"/>
      <c r="AL1189" s="32"/>
      <c r="AM1189" s="32"/>
      <c r="AN1189" s="32" t="str">
        <f t="shared" ref="AN1189:AN1196" si="1293">IF(COUNTBLANK(AD1189:AM1189)=10,"",MID($B1189,1,FIND(" ",$B1189)-1))</f>
        <v/>
      </c>
      <c r="AO1189" s="32" t="str">
        <f t="shared" si="1285"/>
        <v/>
      </c>
      <c r="AP1189" s="32" t="str">
        <f t="shared" si="1285"/>
        <v/>
      </c>
      <c r="AQ1189" s="32" t="str">
        <f t="shared" si="1285"/>
        <v/>
      </c>
      <c r="AR1189" s="32" t="str">
        <f t="shared" si="1285"/>
        <v/>
      </c>
      <c r="AS1189" s="32" t="str">
        <f t="shared" si="1285"/>
        <v/>
      </c>
      <c r="AT1189" s="32" t="str">
        <f t="shared" si="1285"/>
        <v/>
      </c>
      <c r="AU1189" s="32" t="str">
        <f t="shared" si="1285"/>
        <v/>
      </c>
      <c r="AV1189" s="32" t="str">
        <f t="shared" si="1285"/>
        <v/>
      </c>
      <c r="AW1189" s="32" t="str">
        <f t="shared" si="1285"/>
        <v/>
      </c>
      <c r="AX1189" s="32" t="str">
        <f t="shared" si="1285"/>
        <v/>
      </c>
      <c r="AZ1189" s="17" t="str">
        <f t="shared" si="1286"/>
        <v/>
      </c>
      <c r="BA1189" s="17" t="str">
        <f t="shared" si="1286"/>
        <v/>
      </c>
      <c r="BB1189" s="17" t="str">
        <f t="shared" si="1286"/>
        <v/>
      </c>
      <c r="BC1189" s="17" t="str">
        <f t="shared" si="1286"/>
        <v/>
      </c>
      <c r="BD1189" s="17" t="str">
        <f t="shared" si="1286"/>
        <v/>
      </c>
      <c r="BE1189" s="17" t="str">
        <f t="shared" si="1286"/>
        <v/>
      </c>
      <c r="BF1189" s="17" t="str">
        <f t="shared" si="1286"/>
        <v/>
      </c>
      <c r="BG1189" s="17" t="str">
        <f t="shared" si="1286"/>
        <v/>
      </c>
      <c r="BH1189" s="17" t="str">
        <f t="shared" si="1286"/>
        <v/>
      </c>
      <c r="BI1189" s="17" t="str">
        <f t="shared" si="1286"/>
        <v/>
      </c>
    </row>
    <row r="1190" spans="1:61" s="13" customFormat="1" ht="23.25" customHeight="1" x14ac:dyDescent="0.2">
      <c r="A1190" s="1">
        <f ca="1">IF(COUNTIF($D1190:$L1190," ")=10,"",IF(VLOOKUP(MAX($A$1:A1189),$A$1:C1189,3,FALSE)=0,"",MAX($A$1:A1189)+1))</f>
        <v>1153</v>
      </c>
      <c r="B1190" s="13" t="str">
        <f>$B1189</f>
        <v/>
      </c>
      <c r="C1190" s="2" t="str">
        <f>IF($B1190="","",$R$2)</f>
        <v/>
      </c>
      <c r="D1190" s="14" t="str">
        <f t="shared" ref="D1190:K1190" si="1294">IF($B1190&gt;"",IF(ISERROR(SEARCH($B1190,S$2))," ",MID(S$2,FIND("%курс ",S$2,FIND($B1190,S$2))+6,3)&amp;"
("&amp;MID(S$2,FIND("ауд.",S$2,FIND($B1190,S$2))+4,FIND("№",S$2,FIND("ауд.",S$2,FIND($B1190,S$2)))-(FIND("ауд.",S$2,FIND($B1190,S$2))+4))&amp;")"),"")</f>
        <v/>
      </c>
      <c r="E1190" s="14" t="str">
        <f t="shared" si="1294"/>
        <v/>
      </c>
      <c r="F1190" s="14" t="str">
        <f t="shared" si="1294"/>
        <v/>
      </c>
      <c r="G1190" s="14" t="str">
        <f t="shared" si="1294"/>
        <v/>
      </c>
      <c r="H1190" s="14" t="str">
        <f t="shared" si="1294"/>
        <v/>
      </c>
      <c r="I1190" s="14" t="str">
        <f t="shared" si="1294"/>
        <v/>
      </c>
      <c r="J1190" s="14" t="str">
        <f t="shared" si="1294"/>
        <v/>
      </c>
      <c r="K1190" s="14" t="str">
        <f t="shared" si="1294"/>
        <v/>
      </c>
      <c r="L1190" s="14"/>
      <c r="O1190" s="16"/>
      <c r="P1190" s="16"/>
      <c r="R1190" s="30"/>
      <c r="S1190" s="30"/>
      <c r="T1190" s="30"/>
      <c r="U1190" s="30"/>
      <c r="V1190" s="30"/>
      <c r="W1190" s="30"/>
      <c r="X1190" s="30"/>
      <c r="Y1190" s="30"/>
      <c r="Z1190" s="30"/>
      <c r="AA1190" s="30"/>
      <c r="AB1190" s="30"/>
      <c r="AD1190" s="31" t="str">
        <f t="shared" ref="AD1190:AJ1196" si="1295">IF(D1190=" ","",IF(D1190="","",CONCATENATE($C1190," ",D$1," ",MID(D1190,6,3))))</f>
        <v/>
      </c>
      <c r="AE1190" s="31" t="str">
        <f t="shared" si="1295"/>
        <v/>
      </c>
      <c r="AF1190" s="31" t="str">
        <f t="shared" si="1295"/>
        <v/>
      </c>
      <c r="AG1190" s="31" t="str">
        <f t="shared" si="1295"/>
        <v/>
      </c>
      <c r="AH1190" s="31" t="str">
        <f t="shared" si="1295"/>
        <v/>
      </c>
      <c r="AI1190" s="31" t="str">
        <f t="shared" si="1295"/>
        <v/>
      </c>
      <c r="AJ1190" s="31" t="str">
        <f t="shared" si="1295"/>
        <v/>
      </c>
      <c r="AK1190" s="31" t="e">
        <f>IF(#REF!=" ","",IF(#REF!="","",CONCATENATE($C1190," ",#REF!," ",MID(#REF!,6,3))))</f>
        <v>#REF!</v>
      </c>
      <c r="AL1190" s="31" t="str">
        <f t="shared" ref="AL1190:AM1196" si="1296">IF(K1190=" ","",IF(K1190="","",CONCATENATE($C1190," ",K$1," ",MID(K1190,6,3))))</f>
        <v/>
      </c>
      <c r="AM1190" s="31" t="str">
        <f t="shared" si="1296"/>
        <v/>
      </c>
      <c r="AN1190" s="32" t="e">
        <f t="shared" si="1293"/>
        <v>#VALUE!</v>
      </c>
      <c r="AO1190" s="32" t="str">
        <f t="shared" si="1285"/>
        <v/>
      </c>
      <c r="AP1190" s="32" t="str">
        <f t="shared" si="1285"/>
        <v/>
      </c>
      <c r="AQ1190" s="32" t="str">
        <f t="shared" si="1285"/>
        <v/>
      </c>
      <c r="AR1190" s="32" t="str">
        <f t="shared" si="1285"/>
        <v/>
      </c>
      <c r="AS1190" s="32" t="str">
        <f t="shared" si="1285"/>
        <v/>
      </c>
      <c r="AT1190" s="32" t="str">
        <f t="shared" si="1285"/>
        <v/>
      </c>
      <c r="AU1190" s="32" t="str">
        <f t="shared" si="1285"/>
        <v/>
      </c>
      <c r="AV1190" s="32" t="e">
        <f t="shared" si="1285"/>
        <v>#REF!</v>
      </c>
      <c r="AW1190" s="32" t="str">
        <f t="shared" si="1285"/>
        <v/>
      </c>
      <c r="AX1190" s="32" t="str">
        <f t="shared" si="1285"/>
        <v/>
      </c>
      <c r="AZ1190" s="17" t="str">
        <f t="shared" si="1286"/>
        <v/>
      </c>
      <c r="BA1190" s="17" t="str">
        <f t="shared" si="1286"/>
        <v/>
      </c>
      <c r="BB1190" s="17" t="str">
        <f t="shared" si="1286"/>
        <v/>
      </c>
      <c r="BC1190" s="17" t="str">
        <f t="shared" si="1286"/>
        <v/>
      </c>
      <c r="BD1190" s="17" t="str">
        <f t="shared" si="1286"/>
        <v/>
      </c>
      <c r="BE1190" s="17" t="str">
        <f t="shared" si="1286"/>
        <v/>
      </c>
      <c r="BF1190" s="17" t="str">
        <f t="shared" si="1286"/>
        <v/>
      </c>
      <c r="BG1190" s="17" t="e">
        <f t="shared" si="1286"/>
        <v>#REF!</v>
      </c>
      <c r="BH1190" s="17" t="str">
        <f t="shared" si="1286"/>
        <v/>
      </c>
      <c r="BI1190" s="17" t="str">
        <f t="shared" si="1286"/>
        <v/>
      </c>
    </row>
    <row r="1191" spans="1:61" s="13" customFormat="1" ht="23.25" customHeight="1" x14ac:dyDescent="0.2">
      <c r="A1191" s="1">
        <f ca="1">IF(COUNTIF($D1191:$L1191," ")=10,"",IF(VLOOKUP(MAX($A$1:A1190),$A$1:C1190,3,FALSE)=0,"",MAX($A$1:A1190)+1))</f>
        <v>1154</v>
      </c>
      <c r="B1191" s="13" t="str">
        <f>$B1189</f>
        <v/>
      </c>
      <c r="C1191" s="2" t="str">
        <f>IF($B1191="","",$R$3)</f>
        <v/>
      </c>
      <c r="D1191" s="14" t="str">
        <f t="shared" ref="D1191:K1191" si="1297">IF($B1191&gt;"",IF(ISERROR(SEARCH($B1191,S$3))," ",MID(S$3,FIND("%курс ",S$3,FIND($B1191,S$3))+6,3)&amp;"
("&amp;MID(S$3,FIND("ауд.",S$3,FIND($B1191,S$3))+4,FIND("№",S$3,FIND("ауд.",S$3,FIND($B1191,S$3)))-(FIND("ауд.",S$3,FIND($B1191,S$3))+4))&amp;")"),"")</f>
        <v/>
      </c>
      <c r="E1191" s="14" t="str">
        <f t="shared" si="1297"/>
        <v/>
      </c>
      <c r="F1191" s="14" t="str">
        <f t="shared" si="1297"/>
        <v/>
      </c>
      <c r="G1191" s="14" t="str">
        <f t="shared" si="1297"/>
        <v/>
      </c>
      <c r="H1191" s="14" t="str">
        <f t="shared" si="1297"/>
        <v/>
      </c>
      <c r="I1191" s="14" t="str">
        <f t="shared" si="1297"/>
        <v/>
      </c>
      <c r="J1191" s="14" t="str">
        <f t="shared" si="1297"/>
        <v/>
      </c>
      <c r="K1191" s="14" t="str">
        <f t="shared" si="1297"/>
        <v/>
      </c>
      <c r="L1191" s="14"/>
      <c r="O1191" s="16"/>
      <c r="P1191" s="16"/>
      <c r="R1191" s="30"/>
      <c r="S1191" s="30"/>
      <c r="T1191" s="30"/>
      <c r="U1191" s="30"/>
      <c r="V1191" s="30"/>
      <c r="W1191" s="30"/>
      <c r="X1191" s="30"/>
      <c r="Y1191" s="30"/>
      <c r="Z1191" s="30"/>
      <c r="AA1191" s="30"/>
      <c r="AB1191" s="30"/>
      <c r="AD1191" s="31" t="str">
        <f t="shared" si="1295"/>
        <v/>
      </c>
      <c r="AE1191" s="31" t="str">
        <f t="shared" si="1295"/>
        <v/>
      </c>
      <c r="AF1191" s="31" t="str">
        <f t="shared" si="1295"/>
        <v/>
      </c>
      <c r="AG1191" s="31" t="str">
        <f t="shared" si="1295"/>
        <v/>
      </c>
      <c r="AH1191" s="31" t="str">
        <f t="shared" si="1295"/>
        <v/>
      </c>
      <c r="AI1191" s="31" t="str">
        <f t="shared" si="1295"/>
        <v/>
      </c>
      <c r="AJ1191" s="31" t="str">
        <f t="shared" si="1295"/>
        <v/>
      </c>
      <c r="AK1191" s="31" t="e">
        <f>IF(#REF!=" ","",IF(#REF!="","",CONCATENATE($C1191," ",#REF!," ",MID(#REF!,6,3))))</f>
        <v>#REF!</v>
      </c>
      <c r="AL1191" s="31" t="str">
        <f t="shared" si="1296"/>
        <v/>
      </c>
      <c r="AM1191" s="31" t="str">
        <f t="shared" si="1296"/>
        <v/>
      </c>
      <c r="AN1191" s="32" t="e">
        <f t="shared" si="1293"/>
        <v>#VALUE!</v>
      </c>
      <c r="AO1191" s="32" t="str">
        <f t="shared" si="1285"/>
        <v/>
      </c>
      <c r="AP1191" s="32" t="str">
        <f t="shared" si="1285"/>
        <v/>
      </c>
      <c r="AQ1191" s="32" t="str">
        <f t="shared" si="1285"/>
        <v/>
      </c>
      <c r="AR1191" s="32" t="str">
        <f t="shared" si="1285"/>
        <v/>
      </c>
      <c r="AS1191" s="32" t="str">
        <f t="shared" si="1285"/>
        <v/>
      </c>
      <c r="AT1191" s="32" t="str">
        <f t="shared" si="1285"/>
        <v/>
      </c>
      <c r="AU1191" s="32" t="str">
        <f t="shared" si="1285"/>
        <v/>
      </c>
      <c r="AV1191" s="32" t="e">
        <f t="shared" si="1285"/>
        <v>#REF!</v>
      </c>
      <c r="AW1191" s="32" t="str">
        <f t="shared" si="1285"/>
        <v/>
      </c>
      <c r="AX1191" s="32" t="str">
        <f t="shared" si="1285"/>
        <v/>
      </c>
      <c r="AZ1191" s="17" t="str">
        <f t="shared" si="1286"/>
        <v/>
      </c>
      <c r="BA1191" s="17" t="str">
        <f t="shared" si="1286"/>
        <v/>
      </c>
      <c r="BB1191" s="17" t="str">
        <f t="shared" si="1286"/>
        <v/>
      </c>
      <c r="BC1191" s="17" t="str">
        <f t="shared" si="1286"/>
        <v/>
      </c>
      <c r="BD1191" s="17" t="str">
        <f t="shared" si="1286"/>
        <v/>
      </c>
      <c r="BE1191" s="17" t="str">
        <f t="shared" si="1286"/>
        <v/>
      </c>
      <c r="BF1191" s="17" t="str">
        <f t="shared" si="1286"/>
        <v/>
      </c>
      <c r="BG1191" s="17" t="e">
        <f t="shared" si="1286"/>
        <v>#REF!</v>
      </c>
      <c r="BH1191" s="17" t="str">
        <f t="shared" si="1286"/>
        <v/>
      </c>
      <c r="BI1191" s="17" t="str">
        <f t="shared" si="1286"/>
        <v/>
      </c>
    </row>
    <row r="1192" spans="1:61" s="13" customFormat="1" ht="23.25" customHeight="1" x14ac:dyDescent="0.2">
      <c r="A1192" s="1">
        <f ca="1">IF(COUNTIF($D1192:$L1192," ")=10,"",IF(VLOOKUP(MAX($A$1:A1191),$A$1:C1191,3,FALSE)=0,"",MAX($A$1:A1191)+1))</f>
        <v>1155</v>
      </c>
      <c r="B1192" s="13" t="str">
        <f>$B1189</f>
        <v/>
      </c>
      <c r="C1192" s="2" t="str">
        <f>IF($B1192="","",$R$4)</f>
        <v/>
      </c>
      <c r="D1192" s="14" t="str">
        <f t="shared" ref="D1192:K1192" si="1298">IF($B1192&gt;"",IF(ISERROR(SEARCH($B1192,S$4))," ",MID(S$4,FIND("%курс ",S$4,FIND($B1192,S$4))+6,3)&amp;"
("&amp;MID(S$4,FIND("ауд.",S$4,FIND($B1192,S$4))+4,FIND("№",S$4,FIND("ауд.",S$4,FIND($B1192,S$4)))-(FIND("ауд.",S$4,FIND($B1192,S$4))+4))&amp;")"),"")</f>
        <v/>
      </c>
      <c r="E1192" s="14" t="str">
        <f t="shared" si="1298"/>
        <v/>
      </c>
      <c r="F1192" s="14" t="str">
        <f t="shared" si="1298"/>
        <v/>
      </c>
      <c r="G1192" s="14" t="str">
        <f t="shared" si="1298"/>
        <v/>
      </c>
      <c r="H1192" s="14" t="str">
        <f t="shared" si="1298"/>
        <v/>
      </c>
      <c r="I1192" s="14" t="str">
        <f t="shared" si="1298"/>
        <v/>
      </c>
      <c r="J1192" s="14" t="str">
        <f t="shared" si="1298"/>
        <v/>
      </c>
      <c r="K1192" s="14" t="str">
        <f t="shared" si="1298"/>
        <v/>
      </c>
      <c r="L1192" s="14"/>
      <c r="O1192" s="16"/>
      <c r="P1192" s="16"/>
      <c r="R1192" s="30"/>
      <c r="S1192" s="30"/>
      <c r="T1192" s="30"/>
      <c r="U1192" s="30"/>
      <c r="V1192" s="30"/>
      <c r="W1192" s="30"/>
      <c r="X1192" s="30"/>
      <c r="Y1192" s="30"/>
      <c r="Z1192" s="30"/>
      <c r="AA1192" s="30"/>
      <c r="AB1192" s="30"/>
      <c r="AD1192" s="31" t="str">
        <f t="shared" si="1295"/>
        <v/>
      </c>
      <c r="AE1192" s="31" t="str">
        <f t="shared" si="1295"/>
        <v/>
      </c>
      <c r="AF1192" s="31" t="str">
        <f t="shared" si="1295"/>
        <v/>
      </c>
      <c r="AG1192" s="31" t="str">
        <f t="shared" si="1295"/>
        <v/>
      </c>
      <c r="AH1192" s="31" t="str">
        <f t="shared" si="1295"/>
        <v/>
      </c>
      <c r="AI1192" s="31" t="str">
        <f t="shared" si="1295"/>
        <v/>
      </c>
      <c r="AJ1192" s="31" t="str">
        <f t="shared" si="1295"/>
        <v/>
      </c>
      <c r="AK1192" s="31" t="e">
        <f>IF(#REF!=" ","",IF(#REF!="","",CONCATENATE($C1192," ",#REF!," ",MID(#REF!,6,3))))</f>
        <v>#REF!</v>
      </c>
      <c r="AL1192" s="31" t="str">
        <f t="shared" si="1296"/>
        <v/>
      </c>
      <c r="AM1192" s="31" t="str">
        <f t="shared" si="1296"/>
        <v/>
      </c>
      <c r="AN1192" s="32" t="e">
        <f t="shared" si="1293"/>
        <v>#VALUE!</v>
      </c>
      <c r="AO1192" s="32" t="str">
        <f t="shared" si="1285"/>
        <v/>
      </c>
      <c r="AP1192" s="32" t="str">
        <f t="shared" si="1285"/>
        <v/>
      </c>
      <c r="AQ1192" s="32" t="str">
        <f t="shared" si="1285"/>
        <v/>
      </c>
      <c r="AR1192" s="32" t="str">
        <f t="shared" si="1285"/>
        <v/>
      </c>
      <c r="AS1192" s="32" t="str">
        <f t="shared" si="1285"/>
        <v/>
      </c>
      <c r="AT1192" s="32" t="str">
        <f t="shared" si="1285"/>
        <v/>
      </c>
      <c r="AU1192" s="32" t="str">
        <f t="shared" si="1285"/>
        <v/>
      </c>
      <c r="AV1192" s="32" t="e">
        <f t="shared" si="1285"/>
        <v>#REF!</v>
      </c>
      <c r="AW1192" s="32" t="str">
        <f t="shared" si="1285"/>
        <v/>
      </c>
      <c r="AX1192" s="32" t="str">
        <f t="shared" si="1285"/>
        <v/>
      </c>
      <c r="AZ1192" s="17" t="str">
        <f t="shared" si="1286"/>
        <v/>
      </c>
      <c r="BA1192" s="17" t="str">
        <f t="shared" si="1286"/>
        <v/>
      </c>
      <c r="BB1192" s="17" t="str">
        <f t="shared" si="1286"/>
        <v/>
      </c>
      <c r="BC1192" s="17" t="str">
        <f t="shared" si="1286"/>
        <v/>
      </c>
      <c r="BD1192" s="17" t="str">
        <f t="shared" si="1286"/>
        <v/>
      </c>
      <c r="BE1192" s="17" t="str">
        <f t="shared" si="1286"/>
        <v/>
      </c>
      <c r="BF1192" s="17" t="str">
        <f t="shared" si="1286"/>
        <v/>
      </c>
      <c r="BG1192" s="17" t="e">
        <f t="shared" si="1286"/>
        <v>#REF!</v>
      </c>
      <c r="BH1192" s="17" t="str">
        <f t="shared" si="1286"/>
        <v/>
      </c>
      <c r="BI1192" s="17" t="str">
        <f t="shared" si="1286"/>
        <v/>
      </c>
    </row>
    <row r="1193" spans="1:61" s="13" customFormat="1" ht="23.25" customHeight="1" x14ac:dyDescent="0.2">
      <c r="A1193" s="1">
        <f ca="1">IF(COUNTIF($D1193:$L1193," ")=10,"",IF(VLOOKUP(MAX($A$1:A1192),$A$1:C1192,3,FALSE)=0,"",MAX($A$1:A1192)+1))</f>
        <v>1156</v>
      </c>
      <c r="B1193" s="13" t="str">
        <f>$B1189</f>
        <v/>
      </c>
      <c r="C1193" s="2" t="str">
        <f>IF($B1193="","",$R$5)</f>
        <v/>
      </c>
      <c r="D1193" s="23" t="str">
        <f t="shared" ref="D1193:K1193" si="1299">IF($B1193&gt;"",IF(ISERROR(SEARCH($B1193,S$5))," ",MID(S$5,FIND("%курс ",S$5,FIND($B1193,S$5))+6,3)&amp;"
("&amp;MID(S$5,FIND("ауд.",S$5,FIND($B1193,S$5))+4,FIND("№",S$5,FIND("ауд.",S$5,FIND($B1193,S$5)))-(FIND("ауд.",S$5,FIND($B1193,S$5))+4))&amp;")"),"")</f>
        <v/>
      </c>
      <c r="E1193" s="23" t="str">
        <f t="shared" si="1299"/>
        <v/>
      </c>
      <c r="F1193" s="23" t="str">
        <f t="shared" si="1299"/>
        <v/>
      </c>
      <c r="G1193" s="23" t="str">
        <f t="shared" si="1299"/>
        <v/>
      </c>
      <c r="H1193" s="23" t="str">
        <f t="shared" si="1299"/>
        <v/>
      </c>
      <c r="I1193" s="23" t="str">
        <f t="shared" si="1299"/>
        <v/>
      </c>
      <c r="J1193" s="23" t="str">
        <f t="shared" si="1299"/>
        <v/>
      </c>
      <c r="K1193" s="23" t="str">
        <f t="shared" si="1299"/>
        <v/>
      </c>
      <c r="L1193" s="23"/>
      <c r="O1193" s="16"/>
      <c r="P1193" s="16"/>
      <c r="R1193" s="30"/>
      <c r="S1193" s="30"/>
      <c r="T1193" s="30"/>
      <c r="U1193" s="30"/>
      <c r="V1193" s="30"/>
      <c r="W1193" s="30"/>
      <c r="X1193" s="30"/>
      <c r="Y1193" s="30"/>
      <c r="Z1193" s="30"/>
      <c r="AA1193" s="30"/>
      <c r="AB1193" s="30"/>
      <c r="AD1193" s="31" t="str">
        <f t="shared" si="1295"/>
        <v/>
      </c>
      <c r="AE1193" s="31" t="str">
        <f t="shared" si="1295"/>
        <v/>
      </c>
      <c r="AF1193" s="31" t="str">
        <f t="shared" si="1295"/>
        <v/>
      </c>
      <c r="AG1193" s="31" t="str">
        <f t="shared" si="1295"/>
        <v/>
      </c>
      <c r="AH1193" s="31" t="str">
        <f t="shared" si="1295"/>
        <v/>
      </c>
      <c r="AI1193" s="31" t="str">
        <f t="shared" si="1295"/>
        <v/>
      </c>
      <c r="AJ1193" s="31" t="str">
        <f t="shared" si="1295"/>
        <v/>
      </c>
      <c r="AK1193" s="31" t="e">
        <f>IF(#REF!=" ","",IF(#REF!="","",CONCATENATE($C1193," ",#REF!," ",MID(#REF!,6,3))))</f>
        <v>#REF!</v>
      </c>
      <c r="AL1193" s="31" t="str">
        <f t="shared" si="1296"/>
        <v/>
      </c>
      <c r="AM1193" s="31" t="str">
        <f t="shared" si="1296"/>
        <v/>
      </c>
      <c r="AN1193" s="32" t="e">
        <f t="shared" si="1293"/>
        <v>#VALUE!</v>
      </c>
      <c r="AO1193" s="32" t="str">
        <f t="shared" si="1285"/>
        <v/>
      </c>
      <c r="AP1193" s="32" t="str">
        <f t="shared" si="1285"/>
        <v/>
      </c>
      <c r="AQ1193" s="32" t="str">
        <f t="shared" si="1285"/>
        <v/>
      </c>
      <c r="AR1193" s="32" t="str">
        <f t="shared" si="1285"/>
        <v/>
      </c>
      <c r="AS1193" s="32" t="str">
        <f t="shared" si="1285"/>
        <v/>
      </c>
      <c r="AT1193" s="32" t="str">
        <f t="shared" si="1285"/>
        <v/>
      </c>
      <c r="AU1193" s="32" t="str">
        <f t="shared" si="1285"/>
        <v/>
      </c>
      <c r="AV1193" s="32" t="e">
        <f t="shared" si="1285"/>
        <v>#REF!</v>
      </c>
      <c r="AW1193" s="32" t="str">
        <f t="shared" si="1285"/>
        <v/>
      </c>
      <c r="AX1193" s="32" t="str">
        <f t="shared" si="1285"/>
        <v/>
      </c>
      <c r="AZ1193" s="17" t="str">
        <f t="shared" si="1286"/>
        <v/>
      </c>
      <c r="BA1193" s="17" t="str">
        <f t="shared" si="1286"/>
        <v/>
      </c>
      <c r="BB1193" s="17" t="str">
        <f t="shared" si="1286"/>
        <v/>
      </c>
      <c r="BC1193" s="17" t="str">
        <f t="shared" si="1286"/>
        <v/>
      </c>
      <c r="BD1193" s="17" t="str">
        <f t="shared" si="1286"/>
        <v/>
      </c>
      <c r="BE1193" s="17" t="str">
        <f t="shared" si="1286"/>
        <v/>
      </c>
      <c r="BF1193" s="17" t="str">
        <f t="shared" si="1286"/>
        <v/>
      </c>
      <c r="BG1193" s="17" t="e">
        <f t="shared" si="1286"/>
        <v>#REF!</v>
      </c>
      <c r="BH1193" s="17" t="str">
        <f t="shared" si="1286"/>
        <v/>
      </c>
      <c r="BI1193" s="17" t="str">
        <f t="shared" si="1286"/>
        <v/>
      </c>
    </row>
    <row r="1194" spans="1:61" s="13" customFormat="1" ht="23.25" customHeight="1" x14ac:dyDescent="0.2">
      <c r="A1194" s="1">
        <f ca="1">IF(COUNTIF($D1194:$L1194," ")=10,"",IF(VLOOKUP(MAX($A$1:A1193),$A$1:C1193,3,FALSE)=0,"",MAX($A$1:A1193)+1))</f>
        <v>1157</v>
      </c>
      <c r="B1194" s="13" t="str">
        <f>$B1189</f>
        <v/>
      </c>
      <c r="C1194" s="2" t="str">
        <f>IF($B1194="","",$R$6)</f>
        <v/>
      </c>
      <c r="D1194" s="23" t="str">
        <f t="shared" ref="D1194:K1194" si="1300">IF($B1194&gt;"",IF(ISERROR(SEARCH($B1194,S$6))," ",MID(S$6,FIND("%курс ",S$6,FIND($B1194,S$6))+6,3)&amp;"
("&amp;MID(S$6,FIND("ауд.",S$6,FIND($B1194,S$6))+4,FIND("№",S$6,FIND("ауд.",S$6,FIND($B1194,S$6)))-(FIND("ауд.",S$6,FIND($B1194,S$6))+4))&amp;")"),"")</f>
        <v/>
      </c>
      <c r="E1194" s="23" t="str">
        <f t="shared" si="1300"/>
        <v/>
      </c>
      <c r="F1194" s="23" t="str">
        <f t="shared" si="1300"/>
        <v/>
      </c>
      <c r="G1194" s="23" t="str">
        <f t="shared" si="1300"/>
        <v/>
      </c>
      <c r="H1194" s="23" t="str">
        <f t="shared" si="1300"/>
        <v/>
      </c>
      <c r="I1194" s="23" t="str">
        <f t="shared" si="1300"/>
        <v/>
      </c>
      <c r="J1194" s="23" t="str">
        <f t="shared" si="1300"/>
        <v/>
      </c>
      <c r="K1194" s="23" t="str">
        <f t="shared" si="1300"/>
        <v/>
      </c>
      <c r="L1194" s="23"/>
      <c r="O1194" s="16"/>
      <c r="P1194" s="16"/>
      <c r="R1194" s="30"/>
      <c r="S1194" s="30"/>
      <c r="T1194" s="30"/>
      <c r="U1194" s="30"/>
      <c r="V1194" s="30"/>
      <c r="W1194" s="30"/>
      <c r="X1194" s="30"/>
      <c r="Y1194" s="30"/>
      <c r="Z1194" s="30"/>
      <c r="AA1194" s="30"/>
      <c r="AB1194" s="30"/>
      <c r="AD1194" s="31" t="str">
        <f t="shared" si="1295"/>
        <v/>
      </c>
      <c r="AE1194" s="31" t="str">
        <f t="shared" si="1295"/>
        <v/>
      </c>
      <c r="AF1194" s="31" t="str">
        <f t="shared" si="1295"/>
        <v/>
      </c>
      <c r="AG1194" s="31" t="str">
        <f t="shared" si="1295"/>
        <v/>
      </c>
      <c r="AH1194" s="31" t="str">
        <f t="shared" si="1295"/>
        <v/>
      </c>
      <c r="AI1194" s="31" t="str">
        <f t="shared" si="1295"/>
        <v/>
      </c>
      <c r="AJ1194" s="31" t="str">
        <f t="shared" si="1295"/>
        <v/>
      </c>
      <c r="AK1194" s="31" t="e">
        <f>IF(#REF!=" ","",IF(#REF!="","",CONCATENATE($C1194," ",#REF!," ",MID(#REF!,6,3))))</f>
        <v>#REF!</v>
      </c>
      <c r="AL1194" s="31" t="str">
        <f t="shared" si="1296"/>
        <v/>
      </c>
      <c r="AM1194" s="31" t="str">
        <f t="shared" si="1296"/>
        <v/>
      </c>
      <c r="AN1194" s="32" t="e">
        <f t="shared" si="1293"/>
        <v>#VALUE!</v>
      </c>
      <c r="AO1194" s="32" t="str">
        <f t="shared" si="1285"/>
        <v/>
      </c>
      <c r="AP1194" s="32" t="str">
        <f t="shared" si="1285"/>
        <v/>
      </c>
      <c r="AQ1194" s="32" t="str">
        <f t="shared" si="1285"/>
        <v/>
      </c>
      <c r="AR1194" s="32" t="str">
        <f t="shared" si="1285"/>
        <v/>
      </c>
      <c r="AS1194" s="32" t="str">
        <f t="shared" si="1285"/>
        <v/>
      </c>
      <c r="AT1194" s="32" t="str">
        <f t="shared" si="1285"/>
        <v/>
      </c>
      <c r="AU1194" s="32" t="str">
        <f t="shared" si="1285"/>
        <v/>
      </c>
      <c r="AV1194" s="32" t="e">
        <f t="shared" si="1285"/>
        <v>#REF!</v>
      </c>
      <c r="AW1194" s="32" t="str">
        <f t="shared" si="1285"/>
        <v/>
      </c>
      <c r="AX1194" s="32" t="str">
        <f t="shared" si="1285"/>
        <v/>
      </c>
      <c r="AZ1194" s="17" t="str">
        <f t="shared" si="1286"/>
        <v/>
      </c>
      <c r="BA1194" s="17" t="str">
        <f t="shared" si="1286"/>
        <v/>
      </c>
      <c r="BB1194" s="17" t="str">
        <f t="shared" si="1286"/>
        <v/>
      </c>
      <c r="BC1194" s="17" t="str">
        <f t="shared" si="1286"/>
        <v/>
      </c>
      <c r="BD1194" s="17" t="str">
        <f t="shared" si="1286"/>
        <v/>
      </c>
      <c r="BE1194" s="17" t="str">
        <f t="shared" si="1286"/>
        <v/>
      </c>
      <c r="BF1194" s="17" t="str">
        <f t="shared" si="1286"/>
        <v/>
      </c>
      <c r="BG1194" s="17" t="e">
        <f t="shared" si="1286"/>
        <v>#REF!</v>
      </c>
      <c r="BH1194" s="17" t="str">
        <f t="shared" si="1286"/>
        <v/>
      </c>
      <c r="BI1194" s="17" t="str">
        <f t="shared" si="1286"/>
        <v/>
      </c>
    </row>
    <row r="1195" spans="1:61" s="13" customFormat="1" ht="23.25" customHeight="1" x14ac:dyDescent="0.2">
      <c r="A1195" s="1">
        <f ca="1">IF(COUNTIF($D1195:$L1195," ")=10,"",IF(VLOOKUP(MAX($A$1:A1194),$A$1:C1194,3,FALSE)=0,"",MAX($A$1:A1194)+1))</f>
        <v>1158</v>
      </c>
      <c r="B1195" s="13" t="str">
        <f>$B1189</f>
        <v/>
      </c>
      <c r="C1195" s="2" t="str">
        <f>IF($B1195="","",$R$7)</f>
        <v/>
      </c>
      <c r="D1195" s="23" t="str">
        <f t="shared" ref="D1195:K1195" si="1301">IF($B1195&gt;"",IF(ISERROR(SEARCH($B1195,S$7))," ",MID(S$7,FIND("%курс ",S$7,FIND($B1195,S$7))+6,3)&amp;"
("&amp;MID(S$7,FIND("ауд.",S$7,FIND($B1195,S$7))+4,FIND("№",S$7,FIND("ауд.",S$7,FIND($B1195,S$7)))-(FIND("ауд.",S$7,FIND($B1195,S$7))+4))&amp;")"),"")</f>
        <v/>
      </c>
      <c r="E1195" s="23" t="str">
        <f t="shared" si="1301"/>
        <v/>
      </c>
      <c r="F1195" s="23" t="str">
        <f t="shared" si="1301"/>
        <v/>
      </c>
      <c r="G1195" s="23" t="str">
        <f t="shared" si="1301"/>
        <v/>
      </c>
      <c r="H1195" s="23" t="str">
        <f t="shared" si="1301"/>
        <v/>
      </c>
      <c r="I1195" s="23" t="str">
        <f t="shared" si="1301"/>
        <v/>
      </c>
      <c r="J1195" s="23" t="str">
        <f t="shared" si="1301"/>
        <v/>
      </c>
      <c r="K1195" s="23" t="str">
        <f t="shared" si="1301"/>
        <v/>
      </c>
      <c r="L1195" s="23"/>
      <c r="O1195" s="16"/>
      <c r="P1195" s="16"/>
      <c r="R1195" s="30"/>
      <c r="S1195" s="30"/>
      <c r="T1195" s="30"/>
      <c r="U1195" s="30"/>
      <c r="V1195" s="30"/>
      <c r="W1195" s="30"/>
      <c r="X1195" s="30"/>
      <c r="Y1195" s="30"/>
      <c r="Z1195" s="30"/>
      <c r="AA1195" s="30"/>
      <c r="AB1195" s="30"/>
      <c r="AD1195" s="31" t="str">
        <f t="shared" si="1295"/>
        <v/>
      </c>
      <c r="AE1195" s="31" t="str">
        <f t="shared" si="1295"/>
        <v/>
      </c>
      <c r="AF1195" s="31" t="str">
        <f t="shared" si="1295"/>
        <v/>
      </c>
      <c r="AG1195" s="31" t="str">
        <f t="shared" si="1295"/>
        <v/>
      </c>
      <c r="AH1195" s="31" t="str">
        <f t="shared" si="1295"/>
        <v/>
      </c>
      <c r="AI1195" s="31" t="str">
        <f t="shared" si="1295"/>
        <v/>
      </c>
      <c r="AJ1195" s="31" t="str">
        <f t="shared" si="1295"/>
        <v/>
      </c>
      <c r="AK1195" s="31" t="e">
        <f>IF(#REF!=" ","",IF(#REF!="","",CONCATENATE($C1195," ",#REF!," ",MID(#REF!,6,3))))</f>
        <v>#REF!</v>
      </c>
      <c r="AL1195" s="31" t="str">
        <f t="shared" si="1296"/>
        <v/>
      </c>
      <c r="AM1195" s="31" t="str">
        <f t="shared" si="1296"/>
        <v/>
      </c>
      <c r="AN1195" s="32" t="e">
        <f t="shared" si="1293"/>
        <v>#VALUE!</v>
      </c>
      <c r="AO1195" s="32" t="str">
        <f t="shared" si="1285"/>
        <v/>
      </c>
      <c r="AP1195" s="32" t="str">
        <f t="shared" si="1285"/>
        <v/>
      </c>
      <c r="AQ1195" s="32" t="str">
        <f t="shared" si="1285"/>
        <v/>
      </c>
      <c r="AR1195" s="32" t="str">
        <f t="shared" si="1285"/>
        <v/>
      </c>
      <c r="AS1195" s="32" t="str">
        <f t="shared" si="1285"/>
        <v/>
      </c>
      <c r="AT1195" s="32" t="str">
        <f t="shared" si="1285"/>
        <v/>
      </c>
      <c r="AU1195" s="32" t="str">
        <f t="shared" si="1285"/>
        <v/>
      </c>
      <c r="AV1195" s="32" t="e">
        <f t="shared" si="1285"/>
        <v>#REF!</v>
      </c>
      <c r="AW1195" s="32" t="str">
        <f t="shared" si="1285"/>
        <v/>
      </c>
      <c r="AX1195" s="32" t="str">
        <f t="shared" si="1285"/>
        <v/>
      </c>
      <c r="AZ1195" s="17" t="str">
        <f t="shared" si="1286"/>
        <v/>
      </c>
      <c r="BA1195" s="17" t="str">
        <f t="shared" si="1286"/>
        <v/>
      </c>
      <c r="BB1195" s="17" t="str">
        <f t="shared" si="1286"/>
        <v/>
      </c>
      <c r="BC1195" s="17" t="str">
        <f t="shared" si="1286"/>
        <v/>
      </c>
      <c r="BD1195" s="17" t="str">
        <f t="shared" si="1286"/>
        <v/>
      </c>
      <c r="BE1195" s="17" t="str">
        <f t="shared" si="1286"/>
        <v/>
      </c>
      <c r="BF1195" s="17" t="str">
        <f t="shared" si="1286"/>
        <v/>
      </c>
      <c r="BG1195" s="17" t="e">
        <f t="shared" si="1286"/>
        <v>#REF!</v>
      </c>
      <c r="BH1195" s="17" t="str">
        <f t="shared" si="1286"/>
        <v/>
      </c>
      <c r="BI1195" s="17" t="str">
        <f t="shared" si="1286"/>
        <v/>
      </c>
    </row>
    <row r="1196" spans="1:61" s="13" customFormat="1" ht="23.25" customHeight="1" x14ac:dyDescent="0.2">
      <c r="A1196" s="1">
        <f ca="1">IF(COUNTIF($D1196:$L1196," ")=10,"",IF(VLOOKUP(MAX($A$1:A1195),$A$1:C1195,3,FALSE)=0,"",MAX($A$1:A1195)+1))</f>
        <v>1159</v>
      </c>
      <c r="B1196" s="13" t="str">
        <f>$B1189</f>
        <v/>
      </c>
      <c r="C1196" s="2" t="str">
        <f>IF($B1196="","",$R$8)</f>
        <v/>
      </c>
      <c r="D1196" s="23" t="str">
        <f t="shared" ref="D1196:K1196" si="1302">IF($B1196&gt;"",IF(ISERROR(SEARCH($B1196,S$8))," ",MID(S$8,FIND("%курс ",S$8,FIND($B1196,S$8))+6,3)&amp;"
("&amp;MID(S$8,FIND("ауд.",S$8,FIND($B1196,S$8))+4,FIND("№",S$8,FIND("ауд.",S$8,FIND($B1196,S$8)))-(FIND("ауд.",S$8,FIND($B1196,S$8))+4))&amp;")"),"")</f>
        <v/>
      </c>
      <c r="E1196" s="23" t="str">
        <f t="shared" si="1302"/>
        <v/>
      </c>
      <c r="F1196" s="23" t="str">
        <f t="shared" si="1302"/>
        <v/>
      </c>
      <c r="G1196" s="23" t="str">
        <f t="shared" si="1302"/>
        <v/>
      </c>
      <c r="H1196" s="23" t="str">
        <f t="shared" si="1302"/>
        <v/>
      </c>
      <c r="I1196" s="23" t="str">
        <f t="shared" si="1302"/>
        <v/>
      </c>
      <c r="J1196" s="23" t="str">
        <f t="shared" si="1302"/>
        <v/>
      </c>
      <c r="K1196" s="23" t="str">
        <f t="shared" si="1302"/>
        <v/>
      </c>
      <c r="L1196" s="23"/>
      <c r="O1196" s="16"/>
      <c r="P1196" s="16"/>
      <c r="R1196" s="30"/>
      <c r="S1196" s="30"/>
      <c r="T1196" s="30"/>
      <c r="U1196" s="30"/>
      <c r="V1196" s="30"/>
      <c r="W1196" s="30"/>
      <c r="X1196" s="30"/>
      <c r="Y1196" s="30"/>
      <c r="Z1196" s="30"/>
      <c r="AA1196" s="30"/>
      <c r="AB1196" s="30"/>
      <c r="AD1196" s="31" t="str">
        <f t="shared" si="1295"/>
        <v/>
      </c>
      <c r="AE1196" s="31" t="str">
        <f t="shared" si="1295"/>
        <v/>
      </c>
      <c r="AF1196" s="31" t="str">
        <f t="shared" si="1295"/>
        <v/>
      </c>
      <c r="AG1196" s="31" t="str">
        <f t="shared" si="1295"/>
        <v/>
      </c>
      <c r="AH1196" s="31" t="str">
        <f t="shared" si="1295"/>
        <v/>
      </c>
      <c r="AI1196" s="31" t="str">
        <f t="shared" si="1295"/>
        <v/>
      </c>
      <c r="AJ1196" s="31" t="str">
        <f t="shared" si="1295"/>
        <v/>
      </c>
      <c r="AK1196" s="31" t="e">
        <f>IF(#REF!=" ","",IF(#REF!="","",CONCATENATE($C1196," ",#REF!," ",MID(#REF!,6,3))))</f>
        <v>#REF!</v>
      </c>
      <c r="AL1196" s="31" t="str">
        <f t="shared" si="1296"/>
        <v/>
      </c>
      <c r="AM1196" s="31" t="str">
        <f t="shared" si="1296"/>
        <v/>
      </c>
      <c r="AN1196" s="32" t="e">
        <f t="shared" si="1293"/>
        <v>#VALUE!</v>
      </c>
      <c r="AO1196" s="32" t="str">
        <f t="shared" si="1285"/>
        <v/>
      </c>
      <c r="AP1196" s="32" t="str">
        <f t="shared" si="1285"/>
        <v/>
      </c>
      <c r="AQ1196" s="32" t="str">
        <f t="shared" si="1285"/>
        <v/>
      </c>
      <c r="AR1196" s="32" t="str">
        <f t="shared" si="1285"/>
        <v/>
      </c>
      <c r="AS1196" s="32" t="str">
        <f t="shared" si="1285"/>
        <v/>
      </c>
      <c r="AT1196" s="32" t="str">
        <f t="shared" si="1285"/>
        <v/>
      </c>
      <c r="AU1196" s="32" t="str">
        <f t="shared" si="1285"/>
        <v/>
      </c>
      <c r="AV1196" s="32" t="e">
        <f t="shared" si="1285"/>
        <v>#REF!</v>
      </c>
      <c r="AW1196" s="32" t="str">
        <f t="shared" si="1285"/>
        <v/>
      </c>
      <c r="AX1196" s="32" t="str">
        <f t="shared" si="1285"/>
        <v/>
      </c>
      <c r="AZ1196" s="17" t="str">
        <f t="shared" si="1286"/>
        <v/>
      </c>
      <c r="BA1196" s="17" t="str">
        <f t="shared" si="1286"/>
        <v/>
      </c>
      <c r="BB1196" s="17" t="str">
        <f t="shared" si="1286"/>
        <v/>
      </c>
      <c r="BC1196" s="17" t="str">
        <f t="shared" si="1286"/>
        <v/>
      </c>
      <c r="BD1196" s="17" t="str">
        <f t="shared" si="1286"/>
        <v/>
      </c>
      <c r="BE1196" s="17" t="str">
        <f t="shared" si="1286"/>
        <v/>
      </c>
      <c r="BF1196" s="17" t="str">
        <f t="shared" si="1286"/>
        <v/>
      </c>
      <c r="BG1196" s="17" t="e">
        <f t="shared" si="1286"/>
        <v>#REF!</v>
      </c>
      <c r="BH1196" s="17" t="str">
        <f t="shared" si="1286"/>
        <v/>
      </c>
      <c r="BI1196" s="17" t="str">
        <f t="shared" si="1286"/>
        <v/>
      </c>
    </row>
    <row r="1197" spans="1:61" s="13" customFormat="1" ht="23.25" customHeight="1" x14ac:dyDescent="0.2">
      <c r="C1197" s="2" t="str">
        <f>IF($B1197="","",$R$2)</f>
        <v/>
      </c>
      <c r="D1197" s="14" t="str">
        <f t="shared" ref="D1197:K1197" si="1303">IF($B1197&gt;"",IF(ISERROR(SEARCH($B1197,S$2))," ",MID(S$2,FIND("%курс ",S$2,FIND($B1197,S$2))+6,3)&amp;"
("&amp;MID(S$2,FIND("ауд.",S$2,FIND($B1197,S$2))+4,FIND("№",S$2,FIND("ауд.",S$2,FIND($B1197,S$2)))-(FIND("ауд.",S$2,FIND($B1197,S$2))+4))&amp;")"),"")</f>
        <v/>
      </c>
      <c r="E1197" s="14" t="str">
        <f t="shared" si="1303"/>
        <v/>
      </c>
      <c r="F1197" s="14" t="str">
        <f t="shared" si="1303"/>
        <v/>
      </c>
      <c r="G1197" s="14" t="str">
        <f t="shared" si="1303"/>
        <v/>
      </c>
      <c r="H1197" s="14" t="str">
        <f t="shared" si="1303"/>
        <v/>
      </c>
      <c r="I1197" s="14" t="str">
        <f t="shared" si="1303"/>
        <v/>
      </c>
      <c r="J1197" s="14" t="str">
        <f t="shared" si="1303"/>
        <v/>
      </c>
      <c r="K1197" s="14" t="str">
        <f t="shared" si="1303"/>
        <v/>
      </c>
      <c r="L1197" s="14"/>
      <c r="O1197" s="16"/>
      <c r="P1197" s="16"/>
      <c r="R1197" s="30"/>
      <c r="S1197" s="30"/>
      <c r="T1197" s="30"/>
      <c r="U1197" s="30"/>
      <c r="V1197" s="30"/>
      <c r="W1197" s="30"/>
      <c r="X1197" s="30"/>
      <c r="Y1197" s="30"/>
      <c r="Z1197" s="30"/>
      <c r="AA1197" s="30"/>
      <c r="AB1197" s="30"/>
      <c r="AD1197" s="37"/>
      <c r="AE1197" s="37"/>
      <c r="AF1197" s="37"/>
      <c r="AG1197" s="37"/>
      <c r="AH1197" s="37"/>
      <c r="AI1197" s="37"/>
      <c r="AJ1197" s="37"/>
      <c r="AK1197" s="37"/>
      <c r="AL1197" s="37"/>
      <c r="AM1197" s="37"/>
      <c r="AN1197" s="37"/>
      <c r="AO1197" s="32" t="str">
        <f t="shared" si="1285"/>
        <v/>
      </c>
      <c r="AP1197" s="32" t="str">
        <f t="shared" si="1285"/>
        <v/>
      </c>
      <c r="AQ1197" s="32" t="str">
        <f t="shared" si="1285"/>
        <v/>
      </c>
      <c r="AR1197" s="32" t="str">
        <f t="shared" si="1285"/>
        <v/>
      </c>
      <c r="AS1197" s="32" t="str">
        <f t="shared" si="1285"/>
        <v/>
      </c>
      <c r="AT1197" s="32" t="str">
        <f t="shared" si="1285"/>
        <v/>
      </c>
      <c r="AU1197" s="32" t="str">
        <f t="shared" si="1285"/>
        <v/>
      </c>
      <c r="AV1197" s="32" t="str">
        <f t="shared" si="1285"/>
        <v/>
      </c>
      <c r="AW1197" s="32" t="str">
        <f t="shared" si="1285"/>
        <v/>
      </c>
      <c r="AX1197" s="32" t="str">
        <f t="shared" si="1285"/>
        <v/>
      </c>
      <c r="AZ1197" s="17" t="str">
        <f t="shared" si="1286"/>
        <v/>
      </c>
      <c r="BA1197" s="17" t="str">
        <f t="shared" si="1286"/>
        <v/>
      </c>
      <c r="BB1197" s="17" t="str">
        <f t="shared" si="1286"/>
        <v/>
      </c>
      <c r="BC1197" s="17" t="str">
        <f t="shared" si="1286"/>
        <v/>
      </c>
      <c r="BD1197" s="17" t="str">
        <f t="shared" si="1286"/>
        <v/>
      </c>
      <c r="BE1197" s="17" t="str">
        <f t="shared" si="1286"/>
        <v/>
      </c>
      <c r="BF1197" s="17" t="str">
        <f t="shared" si="1286"/>
        <v/>
      </c>
      <c r="BG1197" s="17" t="str">
        <f t="shared" si="1286"/>
        <v/>
      </c>
      <c r="BH1197" s="17" t="str">
        <f t="shared" si="1286"/>
        <v/>
      </c>
      <c r="BI1197" s="17" t="str">
        <f t="shared" si="1286"/>
        <v/>
      </c>
    </row>
    <row r="1198" spans="1:61" s="13" customFormat="1" ht="23.25" customHeight="1" x14ac:dyDescent="0.2">
      <c r="A1198" s="1">
        <f ca="1">IF(COUNTIF($D1199:$L1205," ")=70,"",MAX($A$1:A1197)+1)</f>
        <v>1160</v>
      </c>
      <c r="B1198" s="2" t="str">
        <f>IF($C1198="","",$C1198)</f>
        <v/>
      </c>
      <c r="C1198" s="3" t="str">
        <f>IF(ISERROR(VLOOKUP((ROW()-1)/9+1,'[1]Преподавательский состав'!$A$2:$B$181,2,FALSE)),"",VLOOKUP((ROW()-1)/9+1,'[1]Преподавательский состав'!$A$2:$B$181,2,FALSE))</f>
        <v/>
      </c>
      <c r="D1198" s="3" t="str">
        <f>IF($C1198="","",T(" 9.00"))</f>
        <v/>
      </c>
      <c r="E1198" s="3" t="str">
        <f>IF($C1198="","",T("10.40"))</f>
        <v/>
      </c>
      <c r="F1198" s="3" t="str">
        <f>IF($C1198="","",T("12.20"))</f>
        <v/>
      </c>
      <c r="G1198" s="3" t="str">
        <f>IF($C1198="","",T("14.00"))</f>
        <v/>
      </c>
      <c r="H1198" s="3" t="str">
        <f>IF($C1198="","",T("14.30"))</f>
        <v/>
      </c>
      <c r="I1198" s="3" t="str">
        <f>IF($C1198="","",T("16.10"))</f>
        <v/>
      </c>
      <c r="J1198" s="3" t="str">
        <f>IF($C1198="","",T("17.50"))</f>
        <v/>
      </c>
      <c r="K1198" s="3" t="str">
        <f>IF($C1198="","",T("17.50"))</f>
        <v/>
      </c>
      <c r="L1198" s="3"/>
      <c r="O1198" s="16"/>
      <c r="P1198" s="16"/>
      <c r="R1198" s="30"/>
      <c r="S1198" s="30"/>
      <c r="T1198" s="30"/>
      <c r="U1198" s="30"/>
      <c r="V1198" s="30"/>
      <c r="W1198" s="30"/>
      <c r="X1198" s="30"/>
      <c r="Y1198" s="30"/>
      <c r="Z1198" s="30"/>
      <c r="AA1198" s="30"/>
      <c r="AB1198" s="30"/>
      <c r="AD1198" s="32"/>
      <c r="AE1198" s="32"/>
      <c r="AF1198" s="32"/>
      <c r="AG1198" s="32"/>
      <c r="AH1198" s="32"/>
      <c r="AI1198" s="32"/>
      <c r="AJ1198" s="32"/>
      <c r="AK1198" s="32"/>
      <c r="AL1198" s="32"/>
      <c r="AM1198" s="32"/>
      <c r="AN1198" s="32" t="str">
        <f t="shared" ref="AN1198:AN1205" si="1304">IF(COUNTBLANK(AD1198:AM1198)=10,"",MID($B1198,1,FIND(" ",$B1198)-1))</f>
        <v/>
      </c>
      <c r="AO1198" s="32" t="str">
        <f t="shared" si="1285"/>
        <v/>
      </c>
      <c r="AP1198" s="32" t="str">
        <f t="shared" si="1285"/>
        <v/>
      </c>
      <c r="AQ1198" s="32" t="str">
        <f t="shared" si="1285"/>
        <v/>
      </c>
      <c r="AR1198" s="32" t="str">
        <f t="shared" si="1285"/>
        <v/>
      </c>
      <c r="AS1198" s="32" t="str">
        <f t="shared" si="1285"/>
        <v/>
      </c>
      <c r="AT1198" s="32" t="str">
        <f t="shared" si="1285"/>
        <v/>
      </c>
      <c r="AU1198" s="32" t="str">
        <f t="shared" si="1285"/>
        <v/>
      </c>
      <c r="AV1198" s="32" t="str">
        <f t="shared" si="1285"/>
        <v/>
      </c>
      <c r="AW1198" s="32" t="str">
        <f t="shared" si="1285"/>
        <v/>
      </c>
      <c r="AX1198" s="32" t="str">
        <f t="shared" si="1285"/>
        <v/>
      </c>
      <c r="AZ1198" s="17" t="str">
        <f t="shared" si="1286"/>
        <v/>
      </c>
      <c r="BA1198" s="17" t="str">
        <f t="shared" si="1286"/>
        <v/>
      </c>
      <c r="BB1198" s="17" t="str">
        <f t="shared" si="1286"/>
        <v/>
      </c>
      <c r="BC1198" s="17" t="str">
        <f t="shared" si="1286"/>
        <v/>
      </c>
      <c r="BD1198" s="17" t="str">
        <f t="shared" si="1286"/>
        <v/>
      </c>
      <c r="BE1198" s="17" t="str">
        <f t="shared" si="1286"/>
        <v/>
      </c>
      <c r="BF1198" s="17" t="str">
        <f t="shared" si="1286"/>
        <v/>
      </c>
      <c r="BG1198" s="17" t="str">
        <f t="shared" si="1286"/>
        <v/>
      </c>
      <c r="BH1198" s="17" t="str">
        <f t="shared" si="1286"/>
        <v/>
      </c>
      <c r="BI1198" s="17" t="str">
        <f t="shared" si="1286"/>
        <v/>
      </c>
    </row>
    <row r="1199" spans="1:61" s="13" customFormat="1" ht="23.25" customHeight="1" x14ac:dyDescent="0.2">
      <c r="A1199" s="1">
        <f ca="1">IF(COUNTIF($D1199:$L1199," ")=10,"",IF(VLOOKUP(MAX($A$1:A1198),$A$1:C1198,3,FALSE)=0,"",MAX($A$1:A1198)+1))</f>
        <v>1161</v>
      </c>
      <c r="B1199" s="13" t="str">
        <f>$B1198</f>
        <v/>
      </c>
      <c r="C1199" s="2" t="str">
        <f>IF($B1199="","",$R$2)</f>
        <v/>
      </c>
      <c r="D1199" s="14" t="str">
        <f t="shared" ref="D1199:K1199" si="1305">IF($B1199&gt;"",IF(ISERROR(SEARCH($B1199,S$2))," ",MID(S$2,FIND("%курс ",S$2,FIND($B1199,S$2))+6,3)&amp;"
("&amp;MID(S$2,FIND("ауд.",S$2,FIND($B1199,S$2))+4,FIND("№",S$2,FIND("ауд.",S$2,FIND($B1199,S$2)))-(FIND("ауд.",S$2,FIND($B1199,S$2))+4))&amp;")"),"")</f>
        <v/>
      </c>
      <c r="E1199" s="14" t="str">
        <f t="shared" si="1305"/>
        <v/>
      </c>
      <c r="F1199" s="14" t="str">
        <f t="shared" si="1305"/>
        <v/>
      </c>
      <c r="G1199" s="14" t="str">
        <f t="shared" si="1305"/>
        <v/>
      </c>
      <c r="H1199" s="14" t="str">
        <f t="shared" si="1305"/>
        <v/>
      </c>
      <c r="I1199" s="14" t="str">
        <f t="shared" si="1305"/>
        <v/>
      </c>
      <c r="J1199" s="14" t="str">
        <f t="shared" si="1305"/>
        <v/>
      </c>
      <c r="K1199" s="14" t="str">
        <f t="shared" si="1305"/>
        <v/>
      </c>
      <c r="L1199" s="14"/>
      <c r="O1199" s="16"/>
      <c r="P1199" s="16"/>
      <c r="R1199" s="30"/>
      <c r="S1199" s="30"/>
      <c r="T1199" s="30"/>
      <c r="U1199" s="30"/>
      <c r="V1199" s="30"/>
      <c r="W1199" s="30"/>
      <c r="X1199" s="30"/>
      <c r="Y1199" s="30"/>
      <c r="Z1199" s="30"/>
      <c r="AA1199" s="30"/>
      <c r="AB1199" s="30"/>
      <c r="AD1199" s="31" t="str">
        <f t="shared" ref="AD1199:AJ1205" si="1306">IF(D1199=" ","",IF(D1199="","",CONCATENATE($C1199," ",D$1," ",MID(D1199,6,3))))</f>
        <v/>
      </c>
      <c r="AE1199" s="31" t="str">
        <f t="shared" si="1306"/>
        <v/>
      </c>
      <c r="AF1199" s="31" t="str">
        <f t="shared" si="1306"/>
        <v/>
      </c>
      <c r="AG1199" s="31" t="str">
        <f t="shared" si="1306"/>
        <v/>
      </c>
      <c r="AH1199" s="31" t="str">
        <f t="shared" si="1306"/>
        <v/>
      </c>
      <c r="AI1199" s="31" t="str">
        <f t="shared" si="1306"/>
        <v/>
      </c>
      <c r="AJ1199" s="31" t="str">
        <f t="shared" si="1306"/>
        <v/>
      </c>
      <c r="AK1199" s="31" t="e">
        <f>IF(#REF!=" ","",IF(#REF!="","",CONCATENATE($C1199," ",#REF!," ",MID(#REF!,6,3))))</f>
        <v>#REF!</v>
      </c>
      <c r="AL1199" s="31" t="str">
        <f t="shared" ref="AL1199:AM1205" si="1307">IF(K1199=" ","",IF(K1199="","",CONCATENATE($C1199," ",K$1," ",MID(K1199,6,3))))</f>
        <v/>
      </c>
      <c r="AM1199" s="31" t="str">
        <f t="shared" si="1307"/>
        <v/>
      </c>
      <c r="AN1199" s="32" t="e">
        <f t="shared" si="1304"/>
        <v>#VALUE!</v>
      </c>
      <c r="AO1199" s="32" t="str">
        <f t="shared" si="1285"/>
        <v/>
      </c>
      <c r="AP1199" s="32" t="str">
        <f t="shared" si="1285"/>
        <v/>
      </c>
      <c r="AQ1199" s="32" t="str">
        <f t="shared" si="1285"/>
        <v/>
      </c>
      <c r="AR1199" s="32" t="str">
        <f t="shared" si="1285"/>
        <v/>
      </c>
      <c r="AS1199" s="32" t="str">
        <f t="shared" si="1285"/>
        <v/>
      </c>
      <c r="AT1199" s="32" t="str">
        <f t="shared" si="1285"/>
        <v/>
      </c>
      <c r="AU1199" s="32" t="str">
        <f t="shared" si="1285"/>
        <v/>
      </c>
      <c r="AV1199" s="32" t="e">
        <f t="shared" si="1285"/>
        <v>#REF!</v>
      </c>
      <c r="AW1199" s="32" t="str">
        <f t="shared" si="1285"/>
        <v/>
      </c>
      <c r="AX1199" s="32" t="str">
        <f t="shared" si="1285"/>
        <v/>
      </c>
      <c r="AZ1199" s="17" t="str">
        <f t="shared" si="1286"/>
        <v/>
      </c>
      <c r="BA1199" s="17" t="str">
        <f t="shared" si="1286"/>
        <v/>
      </c>
      <c r="BB1199" s="17" t="str">
        <f t="shared" si="1286"/>
        <v/>
      </c>
      <c r="BC1199" s="17" t="str">
        <f t="shared" si="1286"/>
        <v/>
      </c>
      <c r="BD1199" s="17" t="str">
        <f t="shared" si="1286"/>
        <v/>
      </c>
      <c r="BE1199" s="17" t="str">
        <f t="shared" si="1286"/>
        <v/>
      </c>
      <c r="BF1199" s="17" t="str">
        <f t="shared" si="1286"/>
        <v/>
      </c>
      <c r="BG1199" s="17" t="e">
        <f t="shared" si="1286"/>
        <v>#REF!</v>
      </c>
      <c r="BH1199" s="17" t="str">
        <f t="shared" si="1286"/>
        <v/>
      </c>
      <c r="BI1199" s="17" t="str">
        <f t="shared" si="1286"/>
        <v/>
      </c>
    </row>
    <row r="1200" spans="1:61" s="13" customFormat="1" ht="23.25" customHeight="1" x14ac:dyDescent="0.2">
      <c r="A1200" s="1">
        <f ca="1">IF(COUNTIF($D1200:$L1200," ")=10,"",IF(VLOOKUP(MAX($A$1:A1199),$A$1:C1199,3,FALSE)=0,"",MAX($A$1:A1199)+1))</f>
        <v>1162</v>
      </c>
      <c r="B1200" s="13" t="str">
        <f>$B1198</f>
        <v/>
      </c>
      <c r="C1200" s="2" t="str">
        <f>IF($B1200="","",$R$3)</f>
        <v/>
      </c>
      <c r="D1200" s="14" t="str">
        <f t="shared" ref="D1200:K1200" si="1308">IF($B1200&gt;"",IF(ISERROR(SEARCH($B1200,S$3))," ",MID(S$3,FIND("%курс ",S$3,FIND($B1200,S$3))+6,3)&amp;"
("&amp;MID(S$3,FIND("ауд.",S$3,FIND($B1200,S$3))+4,FIND("№",S$3,FIND("ауд.",S$3,FIND($B1200,S$3)))-(FIND("ауд.",S$3,FIND($B1200,S$3))+4))&amp;")"),"")</f>
        <v/>
      </c>
      <c r="E1200" s="14" t="str">
        <f t="shared" si="1308"/>
        <v/>
      </c>
      <c r="F1200" s="14" t="str">
        <f t="shared" si="1308"/>
        <v/>
      </c>
      <c r="G1200" s="14" t="str">
        <f t="shared" si="1308"/>
        <v/>
      </c>
      <c r="H1200" s="14" t="str">
        <f t="shared" si="1308"/>
        <v/>
      </c>
      <c r="I1200" s="14" t="str">
        <f t="shared" si="1308"/>
        <v/>
      </c>
      <c r="J1200" s="14" t="str">
        <f t="shared" si="1308"/>
        <v/>
      </c>
      <c r="K1200" s="14" t="str">
        <f t="shared" si="1308"/>
        <v/>
      </c>
      <c r="L1200" s="14"/>
      <c r="O1200" s="16"/>
      <c r="P1200" s="16"/>
      <c r="R1200" s="30"/>
      <c r="S1200" s="30"/>
      <c r="T1200" s="30"/>
      <c r="U1200" s="30"/>
      <c r="V1200" s="30"/>
      <c r="W1200" s="30"/>
      <c r="X1200" s="30"/>
      <c r="Y1200" s="30"/>
      <c r="Z1200" s="30"/>
      <c r="AA1200" s="30"/>
      <c r="AB1200" s="30"/>
      <c r="AD1200" s="31" t="str">
        <f t="shared" si="1306"/>
        <v/>
      </c>
      <c r="AE1200" s="31" t="str">
        <f t="shared" si="1306"/>
        <v/>
      </c>
      <c r="AF1200" s="31" t="str">
        <f t="shared" si="1306"/>
        <v/>
      </c>
      <c r="AG1200" s="31" t="str">
        <f t="shared" si="1306"/>
        <v/>
      </c>
      <c r="AH1200" s="31" t="str">
        <f t="shared" si="1306"/>
        <v/>
      </c>
      <c r="AI1200" s="31" t="str">
        <f t="shared" si="1306"/>
        <v/>
      </c>
      <c r="AJ1200" s="31" t="str">
        <f t="shared" si="1306"/>
        <v/>
      </c>
      <c r="AK1200" s="31" t="e">
        <f>IF(#REF!=" ","",IF(#REF!="","",CONCATENATE($C1200," ",#REF!," ",MID(#REF!,6,3))))</f>
        <v>#REF!</v>
      </c>
      <c r="AL1200" s="31" t="str">
        <f t="shared" si="1307"/>
        <v/>
      </c>
      <c r="AM1200" s="31" t="str">
        <f t="shared" si="1307"/>
        <v/>
      </c>
      <c r="AN1200" s="32" t="e">
        <f t="shared" si="1304"/>
        <v>#VALUE!</v>
      </c>
      <c r="AO1200" s="32" t="str">
        <f t="shared" si="1285"/>
        <v/>
      </c>
      <c r="AP1200" s="32" t="str">
        <f t="shared" si="1285"/>
        <v/>
      </c>
      <c r="AQ1200" s="32" t="str">
        <f t="shared" si="1285"/>
        <v/>
      </c>
      <c r="AR1200" s="32" t="str">
        <f t="shared" si="1285"/>
        <v/>
      </c>
      <c r="AS1200" s="32" t="str">
        <f t="shared" si="1285"/>
        <v/>
      </c>
      <c r="AT1200" s="32" t="str">
        <f t="shared" si="1285"/>
        <v/>
      </c>
      <c r="AU1200" s="32" t="str">
        <f t="shared" si="1285"/>
        <v/>
      </c>
      <c r="AV1200" s="32" t="e">
        <f t="shared" si="1285"/>
        <v>#REF!</v>
      </c>
      <c r="AW1200" s="32" t="str">
        <f t="shared" si="1285"/>
        <v/>
      </c>
      <c r="AX1200" s="32" t="str">
        <f t="shared" si="1285"/>
        <v/>
      </c>
      <c r="AZ1200" s="17" t="str">
        <f t="shared" si="1286"/>
        <v/>
      </c>
      <c r="BA1200" s="17" t="str">
        <f t="shared" si="1286"/>
        <v/>
      </c>
      <c r="BB1200" s="17" t="str">
        <f t="shared" si="1286"/>
        <v/>
      </c>
      <c r="BC1200" s="17" t="str">
        <f t="shared" si="1286"/>
        <v/>
      </c>
      <c r="BD1200" s="17" t="str">
        <f t="shared" si="1286"/>
        <v/>
      </c>
      <c r="BE1200" s="17" t="str">
        <f t="shared" si="1286"/>
        <v/>
      </c>
      <c r="BF1200" s="17" t="str">
        <f t="shared" si="1286"/>
        <v/>
      </c>
      <c r="BG1200" s="17" t="e">
        <f t="shared" si="1286"/>
        <v>#REF!</v>
      </c>
      <c r="BH1200" s="17" t="str">
        <f t="shared" si="1286"/>
        <v/>
      </c>
      <c r="BI1200" s="17" t="str">
        <f t="shared" si="1286"/>
        <v/>
      </c>
    </row>
    <row r="1201" spans="1:61" s="13" customFormat="1" ht="23.25" customHeight="1" x14ac:dyDescent="0.2">
      <c r="A1201" s="1">
        <f ca="1">IF(COUNTIF($D1201:$L1201," ")=10,"",IF(VLOOKUP(MAX($A$1:A1200),$A$1:C1200,3,FALSE)=0,"",MAX($A$1:A1200)+1))</f>
        <v>1163</v>
      </c>
      <c r="B1201" s="13" t="str">
        <f>$B1198</f>
        <v/>
      </c>
      <c r="C1201" s="2" t="str">
        <f>IF($B1201="","",$R$4)</f>
        <v/>
      </c>
      <c r="D1201" s="14" t="str">
        <f t="shared" ref="D1201:K1201" si="1309">IF($B1201&gt;"",IF(ISERROR(SEARCH($B1201,S$4))," ",MID(S$4,FIND("%курс ",S$4,FIND($B1201,S$4))+6,3)&amp;"
("&amp;MID(S$4,FIND("ауд.",S$4,FIND($B1201,S$4))+4,FIND("№",S$4,FIND("ауд.",S$4,FIND($B1201,S$4)))-(FIND("ауд.",S$4,FIND($B1201,S$4))+4))&amp;")"),"")</f>
        <v/>
      </c>
      <c r="E1201" s="14" t="str">
        <f t="shared" si="1309"/>
        <v/>
      </c>
      <c r="F1201" s="14" t="str">
        <f t="shared" si="1309"/>
        <v/>
      </c>
      <c r="G1201" s="14" t="str">
        <f t="shared" si="1309"/>
        <v/>
      </c>
      <c r="H1201" s="14" t="str">
        <f t="shared" si="1309"/>
        <v/>
      </c>
      <c r="I1201" s="14" t="str">
        <f t="shared" si="1309"/>
        <v/>
      </c>
      <c r="J1201" s="14" t="str">
        <f t="shared" si="1309"/>
        <v/>
      </c>
      <c r="K1201" s="14" t="str">
        <f t="shared" si="1309"/>
        <v/>
      </c>
      <c r="L1201" s="14"/>
      <c r="O1201" s="16"/>
      <c r="P1201" s="16"/>
      <c r="R1201" s="30"/>
      <c r="S1201" s="30"/>
      <c r="T1201" s="30"/>
      <c r="U1201" s="30"/>
      <c r="V1201" s="30"/>
      <c r="W1201" s="30"/>
      <c r="X1201" s="30"/>
      <c r="Y1201" s="30"/>
      <c r="Z1201" s="30"/>
      <c r="AA1201" s="30"/>
      <c r="AB1201" s="30"/>
      <c r="AD1201" s="31" t="str">
        <f t="shared" si="1306"/>
        <v/>
      </c>
      <c r="AE1201" s="31" t="str">
        <f t="shared" si="1306"/>
        <v/>
      </c>
      <c r="AF1201" s="31" t="str">
        <f t="shared" si="1306"/>
        <v/>
      </c>
      <c r="AG1201" s="31" t="str">
        <f t="shared" si="1306"/>
        <v/>
      </c>
      <c r="AH1201" s="31" t="str">
        <f t="shared" si="1306"/>
        <v/>
      </c>
      <c r="AI1201" s="31" t="str">
        <f t="shared" si="1306"/>
        <v/>
      </c>
      <c r="AJ1201" s="31" t="str">
        <f t="shared" si="1306"/>
        <v/>
      </c>
      <c r="AK1201" s="31" t="e">
        <f>IF(#REF!=" ","",IF(#REF!="","",CONCATENATE($C1201," ",#REF!," ",MID(#REF!,6,3))))</f>
        <v>#REF!</v>
      </c>
      <c r="AL1201" s="31" t="str">
        <f t="shared" si="1307"/>
        <v/>
      </c>
      <c r="AM1201" s="31" t="str">
        <f t="shared" si="1307"/>
        <v/>
      </c>
      <c r="AN1201" s="32" t="e">
        <f t="shared" si="1304"/>
        <v>#VALUE!</v>
      </c>
      <c r="AO1201" s="32" t="str">
        <f t="shared" si="1285"/>
        <v/>
      </c>
      <c r="AP1201" s="32" t="str">
        <f t="shared" si="1285"/>
        <v/>
      </c>
      <c r="AQ1201" s="32" t="str">
        <f t="shared" si="1285"/>
        <v/>
      </c>
      <c r="AR1201" s="32" t="str">
        <f t="shared" si="1285"/>
        <v/>
      </c>
      <c r="AS1201" s="32" t="str">
        <f t="shared" si="1285"/>
        <v/>
      </c>
      <c r="AT1201" s="32" t="str">
        <f t="shared" si="1285"/>
        <v/>
      </c>
      <c r="AU1201" s="32" t="str">
        <f t="shared" si="1285"/>
        <v/>
      </c>
      <c r="AV1201" s="32" t="e">
        <f t="shared" si="1285"/>
        <v>#REF!</v>
      </c>
      <c r="AW1201" s="32" t="str">
        <f t="shared" si="1285"/>
        <v/>
      </c>
      <c r="AX1201" s="32" t="str">
        <f t="shared" si="1285"/>
        <v/>
      </c>
      <c r="AZ1201" s="17" t="str">
        <f t="shared" si="1286"/>
        <v/>
      </c>
      <c r="BA1201" s="17" t="str">
        <f t="shared" si="1286"/>
        <v/>
      </c>
      <c r="BB1201" s="17" t="str">
        <f t="shared" si="1286"/>
        <v/>
      </c>
      <c r="BC1201" s="17" t="str">
        <f t="shared" si="1286"/>
        <v/>
      </c>
      <c r="BD1201" s="17" t="str">
        <f t="shared" si="1286"/>
        <v/>
      </c>
      <c r="BE1201" s="17" t="str">
        <f t="shared" si="1286"/>
        <v/>
      </c>
      <c r="BF1201" s="17" t="str">
        <f t="shared" si="1286"/>
        <v/>
      </c>
      <c r="BG1201" s="17" t="e">
        <f t="shared" si="1286"/>
        <v>#REF!</v>
      </c>
      <c r="BH1201" s="17" t="str">
        <f t="shared" si="1286"/>
        <v/>
      </c>
      <c r="BI1201" s="17" t="str">
        <f t="shared" si="1286"/>
        <v/>
      </c>
    </row>
    <row r="1202" spans="1:61" s="13" customFormat="1" ht="23.25" customHeight="1" x14ac:dyDescent="0.2">
      <c r="A1202" s="1">
        <f ca="1">IF(COUNTIF($D1202:$L1202," ")=10,"",IF(VLOOKUP(MAX($A$1:A1201),$A$1:C1201,3,FALSE)=0,"",MAX($A$1:A1201)+1))</f>
        <v>1164</v>
      </c>
      <c r="B1202" s="13" t="str">
        <f>$B1198</f>
        <v/>
      </c>
      <c r="C1202" s="2" t="str">
        <f>IF($B1202="","",$R$5)</f>
        <v/>
      </c>
      <c r="D1202" s="23" t="str">
        <f t="shared" ref="D1202:K1202" si="1310">IF($B1202&gt;"",IF(ISERROR(SEARCH($B1202,S$5))," ",MID(S$5,FIND("%курс ",S$5,FIND($B1202,S$5))+6,3)&amp;"
("&amp;MID(S$5,FIND("ауд.",S$5,FIND($B1202,S$5))+4,FIND("№",S$5,FIND("ауд.",S$5,FIND($B1202,S$5)))-(FIND("ауд.",S$5,FIND($B1202,S$5))+4))&amp;")"),"")</f>
        <v/>
      </c>
      <c r="E1202" s="23" t="str">
        <f t="shared" si="1310"/>
        <v/>
      </c>
      <c r="F1202" s="23" t="str">
        <f t="shared" si="1310"/>
        <v/>
      </c>
      <c r="G1202" s="23" t="str">
        <f t="shared" si="1310"/>
        <v/>
      </c>
      <c r="H1202" s="23" t="str">
        <f t="shared" si="1310"/>
        <v/>
      </c>
      <c r="I1202" s="23" t="str">
        <f t="shared" si="1310"/>
        <v/>
      </c>
      <c r="J1202" s="23" t="str">
        <f t="shared" si="1310"/>
        <v/>
      </c>
      <c r="K1202" s="23" t="str">
        <f t="shared" si="1310"/>
        <v/>
      </c>
      <c r="L1202" s="23"/>
      <c r="O1202" s="16"/>
      <c r="P1202" s="16"/>
      <c r="R1202" s="30"/>
      <c r="S1202" s="30"/>
      <c r="T1202" s="30"/>
      <c r="U1202" s="30"/>
      <c r="V1202" s="30"/>
      <c r="W1202" s="30"/>
      <c r="X1202" s="30"/>
      <c r="Y1202" s="30"/>
      <c r="Z1202" s="30"/>
      <c r="AA1202" s="30"/>
      <c r="AB1202" s="30"/>
      <c r="AD1202" s="31" t="str">
        <f t="shared" si="1306"/>
        <v/>
      </c>
      <c r="AE1202" s="31" t="str">
        <f t="shared" si="1306"/>
        <v/>
      </c>
      <c r="AF1202" s="31" t="str">
        <f t="shared" si="1306"/>
        <v/>
      </c>
      <c r="AG1202" s="31" t="str">
        <f t="shared" si="1306"/>
        <v/>
      </c>
      <c r="AH1202" s="31" t="str">
        <f t="shared" si="1306"/>
        <v/>
      </c>
      <c r="AI1202" s="31" t="str">
        <f t="shared" si="1306"/>
        <v/>
      </c>
      <c r="AJ1202" s="31" t="str">
        <f t="shared" si="1306"/>
        <v/>
      </c>
      <c r="AK1202" s="31" t="e">
        <f>IF(#REF!=" ","",IF(#REF!="","",CONCATENATE($C1202," ",#REF!," ",MID(#REF!,6,3))))</f>
        <v>#REF!</v>
      </c>
      <c r="AL1202" s="31" t="str">
        <f t="shared" si="1307"/>
        <v/>
      </c>
      <c r="AM1202" s="31" t="str">
        <f t="shared" si="1307"/>
        <v/>
      </c>
      <c r="AN1202" s="32" t="e">
        <f t="shared" si="1304"/>
        <v>#VALUE!</v>
      </c>
      <c r="AO1202" s="32" t="str">
        <f t="shared" si="1285"/>
        <v/>
      </c>
      <c r="AP1202" s="32" t="str">
        <f t="shared" si="1285"/>
        <v/>
      </c>
      <c r="AQ1202" s="32" t="str">
        <f t="shared" si="1285"/>
        <v/>
      </c>
      <c r="AR1202" s="32" t="str">
        <f t="shared" si="1285"/>
        <v/>
      </c>
      <c r="AS1202" s="32" t="str">
        <f t="shared" si="1285"/>
        <v/>
      </c>
      <c r="AT1202" s="32" t="str">
        <f t="shared" si="1285"/>
        <v/>
      </c>
      <c r="AU1202" s="32" t="str">
        <f t="shared" si="1285"/>
        <v/>
      </c>
      <c r="AV1202" s="32" t="e">
        <f t="shared" si="1285"/>
        <v>#REF!</v>
      </c>
      <c r="AW1202" s="32" t="str">
        <f t="shared" si="1285"/>
        <v/>
      </c>
      <c r="AX1202" s="32" t="str">
        <f t="shared" si="1285"/>
        <v/>
      </c>
      <c r="AZ1202" s="17" t="str">
        <f t="shared" si="1286"/>
        <v/>
      </c>
      <c r="BA1202" s="17" t="str">
        <f t="shared" si="1286"/>
        <v/>
      </c>
      <c r="BB1202" s="17" t="str">
        <f t="shared" si="1286"/>
        <v/>
      </c>
      <c r="BC1202" s="17" t="str">
        <f t="shared" si="1286"/>
        <v/>
      </c>
      <c r="BD1202" s="17" t="str">
        <f t="shared" si="1286"/>
        <v/>
      </c>
      <c r="BE1202" s="17" t="str">
        <f t="shared" si="1286"/>
        <v/>
      </c>
      <c r="BF1202" s="17" t="str">
        <f t="shared" si="1286"/>
        <v/>
      </c>
      <c r="BG1202" s="17" t="e">
        <f t="shared" si="1286"/>
        <v>#REF!</v>
      </c>
      <c r="BH1202" s="17" t="str">
        <f t="shared" si="1286"/>
        <v/>
      </c>
      <c r="BI1202" s="17" t="str">
        <f t="shared" si="1286"/>
        <v/>
      </c>
    </row>
    <row r="1203" spans="1:61" s="13" customFormat="1" ht="23.25" customHeight="1" x14ac:dyDescent="0.2">
      <c r="A1203" s="1">
        <f ca="1">IF(COUNTIF($D1203:$L1203," ")=10,"",IF(VLOOKUP(MAX($A$1:A1202),$A$1:C1202,3,FALSE)=0,"",MAX($A$1:A1202)+1))</f>
        <v>1165</v>
      </c>
      <c r="B1203" s="13" t="str">
        <f>$B1198</f>
        <v/>
      </c>
      <c r="C1203" s="2" t="str">
        <f>IF($B1203="","",$R$6)</f>
        <v/>
      </c>
      <c r="D1203" s="23" t="str">
        <f t="shared" ref="D1203:K1203" si="1311">IF($B1203&gt;"",IF(ISERROR(SEARCH($B1203,S$6))," ",MID(S$6,FIND("%курс ",S$6,FIND($B1203,S$6))+6,3)&amp;"
("&amp;MID(S$6,FIND("ауд.",S$6,FIND($B1203,S$6))+4,FIND("№",S$6,FIND("ауд.",S$6,FIND($B1203,S$6)))-(FIND("ауд.",S$6,FIND($B1203,S$6))+4))&amp;")"),"")</f>
        <v/>
      </c>
      <c r="E1203" s="23" t="str">
        <f t="shared" si="1311"/>
        <v/>
      </c>
      <c r="F1203" s="23" t="str">
        <f t="shared" si="1311"/>
        <v/>
      </c>
      <c r="G1203" s="23" t="str">
        <f t="shared" si="1311"/>
        <v/>
      </c>
      <c r="H1203" s="23" t="str">
        <f t="shared" si="1311"/>
        <v/>
      </c>
      <c r="I1203" s="23" t="str">
        <f t="shared" si="1311"/>
        <v/>
      </c>
      <c r="J1203" s="23" t="str">
        <f t="shared" si="1311"/>
        <v/>
      </c>
      <c r="K1203" s="23" t="str">
        <f t="shared" si="1311"/>
        <v/>
      </c>
      <c r="L1203" s="23"/>
      <c r="O1203" s="16"/>
      <c r="P1203" s="16"/>
      <c r="R1203" s="30"/>
      <c r="S1203" s="30"/>
      <c r="T1203" s="30"/>
      <c r="U1203" s="30"/>
      <c r="V1203" s="30"/>
      <c r="W1203" s="30"/>
      <c r="X1203" s="30"/>
      <c r="Y1203" s="30"/>
      <c r="Z1203" s="30"/>
      <c r="AA1203" s="30"/>
      <c r="AB1203" s="30"/>
      <c r="AD1203" s="31" t="str">
        <f t="shared" si="1306"/>
        <v/>
      </c>
      <c r="AE1203" s="31" t="str">
        <f t="shared" si="1306"/>
        <v/>
      </c>
      <c r="AF1203" s="31" t="str">
        <f t="shared" si="1306"/>
        <v/>
      </c>
      <c r="AG1203" s="31" t="str">
        <f t="shared" si="1306"/>
        <v/>
      </c>
      <c r="AH1203" s="31" t="str">
        <f t="shared" si="1306"/>
        <v/>
      </c>
      <c r="AI1203" s="31" t="str">
        <f t="shared" si="1306"/>
        <v/>
      </c>
      <c r="AJ1203" s="31" t="str">
        <f t="shared" si="1306"/>
        <v/>
      </c>
      <c r="AK1203" s="31" t="e">
        <f>IF(#REF!=" ","",IF(#REF!="","",CONCATENATE($C1203," ",#REF!," ",MID(#REF!,6,3))))</f>
        <v>#REF!</v>
      </c>
      <c r="AL1203" s="31" t="str">
        <f t="shared" si="1307"/>
        <v/>
      </c>
      <c r="AM1203" s="31" t="str">
        <f t="shared" si="1307"/>
        <v/>
      </c>
      <c r="AN1203" s="32" t="e">
        <f t="shared" si="1304"/>
        <v>#VALUE!</v>
      </c>
      <c r="AO1203" s="32" t="str">
        <f t="shared" si="1285"/>
        <v/>
      </c>
      <c r="AP1203" s="32" t="str">
        <f t="shared" si="1285"/>
        <v/>
      </c>
      <c r="AQ1203" s="32" t="str">
        <f t="shared" si="1285"/>
        <v/>
      </c>
      <c r="AR1203" s="32" t="str">
        <f t="shared" si="1285"/>
        <v/>
      </c>
      <c r="AS1203" s="32" t="str">
        <f t="shared" si="1285"/>
        <v/>
      </c>
      <c r="AT1203" s="32" t="str">
        <f t="shared" si="1285"/>
        <v/>
      </c>
      <c r="AU1203" s="32" t="str">
        <f t="shared" si="1285"/>
        <v/>
      </c>
      <c r="AV1203" s="32" t="e">
        <f t="shared" si="1285"/>
        <v>#REF!</v>
      </c>
      <c r="AW1203" s="32" t="str">
        <f t="shared" si="1285"/>
        <v/>
      </c>
      <c r="AX1203" s="32" t="str">
        <f t="shared" si="1285"/>
        <v/>
      </c>
      <c r="AZ1203" s="17" t="str">
        <f t="shared" si="1286"/>
        <v/>
      </c>
      <c r="BA1203" s="17" t="str">
        <f t="shared" si="1286"/>
        <v/>
      </c>
      <c r="BB1203" s="17" t="str">
        <f t="shared" si="1286"/>
        <v/>
      </c>
      <c r="BC1203" s="17" t="str">
        <f t="shared" si="1286"/>
        <v/>
      </c>
      <c r="BD1203" s="17" t="str">
        <f t="shared" si="1286"/>
        <v/>
      </c>
      <c r="BE1203" s="17" t="str">
        <f t="shared" si="1286"/>
        <v/>
      </c>
      <c r="BF1203" s="17" t="str">
        <f t="shared" si="1286"/>
        <v/>
      </c>
      <c r="BG1203" s="17" t="e">
        <f t="shared" si="1286"/>
        <v>#REF!</v>
      </c>
      <c r="BH1203" s="17" t="str">
        <f t="shared" si="1286"/>
        <v/>
      </c>
      <c r="BI1203" s="17" t="str">
        <f t="shared" si="1286"/>
        <v/>
      </c>
    </row>
    <row r="1204" spans="1:61" s="13" customFormat="1" ht="23.25" customHeight="1" x14ac:dyDescent="0.2">
      <c r="A1204" s="1">
        <f ca="1">IF(COUNTIF($D1204:$L1204," ")=10,"",IF(VLOOKUP(MAX($A$1:A1203),$A$1:C1203,3,FALSE)=0,"",MAX($A$1:A1203)+1))</f>
        <v>1166</v>
      </c>
      <c r="B1204" s="13" t="str">
        <f>$B1198</f>
        <v/>
      </c>
      <c r="C1204" s="2" t="str">
        <f>IF($B1204="","",$R$7)</f>
        <v/>
      </c>
      <c r="D1204" s="23" t="str">
        <f t="shared" ref="D1204:K1204" si="1312">IF($B1204&gt;"",IF(ISERROR(SEARCH($B1204,S$7))," ",MID(S$7,FIND("%курс ",S$7,FIND($B1204,S$7))+6,3)&amp;"
("&amp;MID(S$7,FIND("ауд.",S$7,FIND($B1204,S$7))+4,FIND("№",S$7,FIND("ауд.",S$7,FIND($B1204,S$7)))-(FIND("ауд.",S$7,FIND($B1204,S$7))+4))&amp;")"),"")</f>
        <v/>
      </c>
      <c r="E1204" s="23" t="str">
        <f t="shared" si="1312"/>
        <v/>
      </c>
      <c r="F1204" s="23" t="str">
        <f t="shared" si="1312"/>
        <v/>
      </c>
      <c r="G1204" s="23" t="str">
        <f t="shared" si="1312"/>
        <v/>
      </c>
      <c r="H1204" s="23" t="str">
        <f t="shared" si="1312"/>
        <v/>
      </c>
      <c r="I1204" s="23" t="str">
        <f t="shared" si="1312"/>
        <v/>
      </c>
      <c r="J1204" s="23" t="str">
        <f t="shared" si="1312"/>
        <v/>
      </c>
      <c r="K1204" s="23" t="str">
        <f t="shared" si="1312"/>
        <v/>
      </c>
      <c r="L1204" s="23"/>
      <c r="O1204" s="16"/>
      <c r="P1204" s="16"/>
      <c r="R1204" s="30"/>
      <c r="S1204" s="30"/>
      <c r="T1204" s="30"/>
      <c r="U1204" s="30"/>
      <c r="V1204" s="30"/>
      <c r="W1204" s="30"/>
      <c r="X1204" s="30"/>
      <c r="Y1204" s="30"/>
      <c r="Z1204" s="30"/>
      <c r="AA1204" s="30"/>
      <c r="AB1204" s="30"/>
      <c r="AD1204" s="31" t="str">
        <f t="shared" si="1306"/>
        <v/>
      </c>
      <c r="AE1204" s="31" t="str">
        <f t="shared" si="1306"/>
        <v/>
      </c>
      <c r="AF1204" s="31" t="str">
        <f t="shared" si="1306"/>
        <v/>
      </c>
      <c r="AG1204" s="31" t="str">
        <f t="shared" si="1306"/>
        <v/>
      </c>
      <c r="AH1204" s="31" t="str">
        <f t="shared" si="1306"/>
        <v/>
      </c>
      <c r="AI1204" s="31" t="str">
        <f t="shared" si="1306"/>
        <v/>
      </c>
      <c r="AJ1204" s="31" t="str">
        <f t="shared" si="1306"/>
        <v/>
      </c>
      <c r="AK1204" s="31" t="e">
        <f>IF(#REF!=" ","",IF(#REF!="","",CONCATENATE($C1204," ",#REF!," ",MID(#REF!,6,3))))</f>
        <v>#REF!</v>
      </c>
      <c r="AL1204" s="31" t="str">
        <f t="shared" si="1307"/>
        <v/>
      </c>
      <c r="AM1204" s="31" t="str">
        <f t="shared" si="1307"/>
        <v/>
      </c>
      <c r="AN1204" s="32" t="e">
        <f t="shared" si="1304"/>
        <v>#VALUE!</v>
      </c>
      <c r="AO1204" s="32" t="str">
        <f t="shared" si="1285"/>
        <v/>
      </c>
      <c r="AP1204" s="32" t="str">
        <f t="shared" si="1285"/>
        <v/>
      </c>
      <c r="AQ1204" s="32" t="str">
        <f t="shared" si="1285"/>
        <v/>
      </c>
      <c r="AR1204" s="32" t="str">
        <f t="shared" si="1285"/>
        <v/>
      </c>
      <c r="AS1204" s="32" t="str">
        <f t="shared" si="1285"/>
        <v/>
      </c>
      <c r="AT1204" s="32" t="str">
        <f t="shared" si="1285"/>
        <v/>
      </c>
      <c r="AU1204" s="32" t="str">
        <f t="shared" si="1285"/>
        <v/>
      </c>
      <c r="AV1204" s="32" t="e">
        <f t="shared" si="1285"/>
        <v>#REF!</v>
      </c>
      <c r="AW1204" s="32" t="str">
        <f t="shared" si="1285"/>
        <v/>
      </c>
      <c r="AX1204" s="32" t="str">
        <f t="shared" si="1285"/>
        <v/>
      </c>
      <c r="AZ1204" s="17" t="str">
        <f t="shared" si="1286"/>
        <v/>
      </c>
      <c r="BA1204" s="17" t="str">
        <f t="shared" si="1286"/>
        <v/>
      </c>
      <c r="BB1204" s="17" t="str">
        <f t="shared" si="1286"/>
        <v/>
      </c>
      <c r="BC1204" s="17" t="str">
        <f t="shared" si="1286"/>
        <v/>
      </c>
      <c r="BD1204" s="17" t="str">
        <f t="shared" si="1286"/>
        <v/>
      </c>
      <c r="BE1204" s="17" t="str">
        <f t="shared" si="1286"/>
        <v/>
      </c>
      <c r="BF1204" s="17" t="str">
        <f t="shared" si="1286"/>
        <v/>
      </c>
      <c r="BG1204" s="17" t="e">
        <f t="shared" si="1286"/>
        <v>#REF!</v>
      </c>
      <c r="BH1204" s="17" t="str">
        <f t="shared" si="1286"/>
        <v/>
      </c>
      <c r="BI1204" s="17" t="str">
        <f t="shared" si="1286"/>
        <v/>
      </c>
    </row>
    <row r="1205" spans="1:61" s="13" customFormat="1" ht="23.25" customHeight="1" x14ac:dyDescent="0.2">
      <c r="A1205" s="1">
        <f ca="1">IF(COUNTIF($D1205:$L1205," ")=10,"",IF(VLOOKUP(MAX($A$1:A1204),$A$1:C1204,3,FALSE)=0,"",MAX($A$1:A1204)+1))</f>
        <v>1167</v>
      </c>
      <c r="B1205" s="13" t="str">
        <f>$B1198</f>
        <v/>
      </c>
      <c r="C1205" s="2" t="str">
        <f>IF($B1205="","",$R$8)</f>
        <v/>
      </c>
      <c r="D1205" s="23" t="str">
        <f t="shared" ref="D1205:K1205" si="1313">IF($B1205&gt;"",IF(ISERROR(SEARCH($B1205,S$8))," ",MID(S$8,FIND("%курс ",S$8,FIND($B1205,S$8))+6,3)&amp;"
("&amp;MID(S$8,FIND("ауд.",S$8,FIND($B1205,S$8))+4,FIND("№",S$8,FIND("ауд.",S$8,FIND($B1205,S$8)))-(FIND("ауд.",S$8,FIND($B1205,S$8))+4))&amp;")"),"")</f>
        <v/>
      </c>
      <c r="E1205" s="23" t="str">
        <f t="shared" si="1313"/>
        <v/>
      </c>
      <c r="F1205" s="23" t="str">
        <f t="shared" si="1313"/>
        <v/>
      </c>
      <c r="G1205" s="23" t="str">
        <f t="shared" si="1313"/>
        <v/>
      </c>
      <c r="H1205" s="23" t="str">
        <f t="shared" si="1313"/>
        <v/>
      </c>
      <c r="I1205" s="23" t="str">
        <f t="shared" si="1313"/>
        <v/>
      </c>
      <c r="J1205" s="23" t="str">
        <f t="shared" si="1313"/>
        <v/>
      </c>
      <c r="K1205" s="23" t="str">
        <f t="shared" si="1313"/>
        <v/>
      </c>
      <c r="L1205" s="23"/>
      <c r="O1205" s="16"/>
      <c r="P1205" s="16"/>
      <c r="R1205" s="30"/>
      <c r="S1205" s="30"/>
      <c r="T1205" s="30"/>
      <c r="U1205" s="30"/>
      <c r="V1205" s="30"/>
      <c r="W1205" s="30"/>
      <c r="X1205" s="30"/>
      <c r="Y1205" s="30"/>
      <c r="Z1205" s="30"/>
      <c r="AA1205" s="30"/>
      <c r="AB1205" s="30"/>
      <c r="AD1205" s="31" t="str">
        <f t="shared" si="1306"/>
        <v/>
      </c>
      <c r="AE1205" s="31" t="str">
        <f t="shared" si="1306"/>
        <v/>
      </c>
      <c r="AF1205" s="31" t="str">
        <f t="shared" si="1306"/>
        <v/>
      </c>
      <c r="AG1205" s="31" t="str">
        <f t="shared" si="1306"/>
        <v/>
      </c>
      <c r="AH1205" s="31" t="str">
        <f t="shared" si="1306"/>
        <v/>
      </c>
      <c r="AI1205" s="31" t="str">
        <f t="shared" si="1306"/>
        <v/>
      </c>
      <c r="AJ1205" s="31" t="str">
        <f t="shared" si="1306"/>
        <v/>
      </c>
      <c r="AK1205" s="31" t="e">
        <f>IF(#REF!=" ","",IF(#REF!="","",CONCATENATE($C1205," ",#REF!," ",MID(#REF!,6,3))))</f>
        <v>#REF!</v>
      </c>
      <c r="AL1205" s="31" t="str">
        <f t="shared" si="1307"/>
        <v/>
      </c>
      <c r="AM1205" s="31" t="str">
        <f t="shared" si="1307"/>
        <v/>
      </c>
      <c r="AN1205" s="32" t="e">
        <f t="shared" si="1304"/>
        <v>#VALUE!</v>
      </c>
      <c r="AO1205" s="32" t="str">
        <f t="shared" si="1285"/>
        <v/>
      </c>
      <c r="AP1205" s="32" t="str">
        <f t="shared" si="1285"/>
        <v/>
      </c>
      <c r="AQ1205" s="32" t="str">
        <f t="shared" si="1285"/>
        <v/>
      </c>
      <c r="AR1205" s="32" t="str">
        <f t="shared" si="1285"/>
        <v/>
      </c>
      <c r="AS1205" s="32" t="str">
        <f t="shared" si="1285"/>
        <v/>
      </c>
      <c r="AT1205" s="32" t="str">
        <f t="shared" si="1285"/>
        <v/>
      </c>
      <c r="AU1205" s="32" t="str">
        <f t="shared" si="1285"/>
        <v/>
      </c>
      <c r="AV1205" s="32" t="e">
        <f t="shared" si="1285"/>
        <v>#REF!</v>
      </c>
      <c r="AW1205" s="32" t="str">
        <f t="shared" si="1285"/>
        <v/>
      </c>
      <c r="AX1205" s="32" t="str">
        <f t="shared" si="1285"/>
        <v/>
      </c>
      <c r="AZ1205" s="17" t="str">
        <f t="shared" si="1286"/>
        <v/>
      </c>
      <c r="BA1205" s="17" t="str">
        <f t="shared" si="1286"/>
        <v/>
      </c>
      <c r="BB1205" s="17" t="str">
        <f t="shared" si="1286"/>
        <v/>
      </c>
      <c r="BC1205" s="17" t="str">
        <f t="shared" si="1286"/>
        <v/>
      </c>
      <c r="BD1205" s="17" t="str">
        <f t="shared" si="1286"/>
        <v/>
      </c>
      <c r="BE1205" s="17" t="str">
        <f t="shared" si="1286"/>
        <v/>
      </c>
      <c r="BF1205" s="17" t="str">
        <f t="shared" si="1286"/>
        <v/>
      </c>
      <c r="BG1205" s="17" t="e">
        <f t="shared" si="1286"/>
        <v>#REF!</v>
      </c>
      <c r="BH1205" s="17" t="str">
        <f t="shared" si="1286"/>
        <v/>
      </c>
      <c r="BI1205" s="17" t="str">
        <f t="shared" si="1286"/>
        <v/>
      </c>
    </row>
    <row r="1206" spans="1:61" s="13" customFormat="1" ht="23.25" customHeight="1" x14ac:dyDescent="0.2">
      <c r="C1206" s="2" t="str">
        <f>IF($B1206="","",$R$2)</f>
        <v/>
      </c>
      <c r="D1206" s="14" t="str">
        <f t="shared" ref="D1206:K1206" si="1314">IF($B1206&gt;"",IF(ISERROR(SEARCH($B1206,S$2))," ",MID(S$2,FIND("%курс ",S$2,FIND($B1206,S$2))+6,3)&amp;"
("&amp;MID(S$2,FIND("ауд.",S$2,FIND($B1206,S$2))+4,FIND("№",S$2,FIND("ауд.",S$2,FIND($B1206,S$2)))-(FIND("ауд.",S$2,FIND($B1206,S$2))+4))&amp;")"),"")</f>
        <v/>
      </c>
      <c r="E1206" s="14" t="str">
        <f t="shared" si="1314"/>
        <v/>
      </c>
      <c r="F1206" s="14" t="str">
        <f t="shared" si="1314"/>
        <v/>
      </c>
      <c r="G1206" s="14" t="str">
        <f t="shared" si="1314"/>
        <v/>
      </c>
      <c r="H1206" s="14" t="str">
        <f t="shared" si="1314"/>
        <v/>
      </c>
      <c r="I1206" s="14" t="str">
        <f t="shared" si="1314"/>
        <v/>
      </c>
      <c r="J1206" s="14" t="str">
        <f t="shared" si="1314"/>
        <v/>
      </c>
      <c r="K1206" s="14" t="str">
        <f t="shared" si="1314"/>
        <v/>
      </c>
      <c r="L1206" s="14"/>
      <c r="O1206" s="16"/>
      <c r="P1206" s="16"/>
      <c r="R1206" s="30"/>
      <c r="S1206" s="30"/>
      <c r="T1206" s="30"/>
      <c r="U1206" s="30"/>
      <c r="V1206" s="30"/>
      <c r="W1206" s="30"/>
      <c r="X1206" s="30"/>
      <c r="Y1206" s="30"/>
      <c r="Z1206" s="30"/>
      <c r="AA1206" s="30"/>
      <c r="AB1206" s="30"/>
      <c r="AD1206" s="37"/>
      <c r="AE1206" s="37"/>
      <c r="AF1206" s="37"/>
      <c r="AG1206" s="37"/>
      <c r="AH1206" s="37"/>
      <c r="AI1206" s="37"/>
      <c r="AJ1206" s="37"/>
      <c r="AK1206" s="37"/>
      <c r="AL1206" s="37"/>
      <c r="AM1206" s="37"/>
      <c r="AN1206" s="37"/>
      <c r="AO1206" s="32" t="str">
        <f t="shared" si="1285"/>
        <v/>
      </c>
      <c r="AP1206" s="32" t="str">
        <f t="shared" si="1285"/>
        <v/>
      </c>
      <c r="AQ1206" s="32" t="str">
        <f t="shared" si="1285"/>
        <v/>
      </c>
      <c r="AR1206" s="32" t="str">
        <f t="shared" si="1285"/>
        <v/>
      </c>
      <c r="AS1206" s="32" t="str">
        <f t="shared" si="1285"/>
        <v/>
      </c>
      <c r="AT1206" s="32" t="str">
        <f t="shared" si="1285"/>
        <v/>
      </c>
      <c r="AU1206" s="32" t="str">
        <f t="shared" si="1285"/>
        <v/>
      </c>
      <c r="AV1206" s="32" t="str">
        <f t="shared" si="1285"/>
        <v/>
      </c>
      <c r="AW1206" s="32" t="str">
        <f t="shared" si="1285"/>
        <v/>
      </c>
      <c r="AX1206" s="32" t="str">
        <f t="shared" si="1285"/>
        <v/>
      </c>
      <c r="AZ1206" s="17" t="str">
        <f t="shared" si="1286"/>
        <v/>
      </c>
      <c r="BA1206" s="17" t="str">
        <f t="shared" si="1286"/>
        <v/>
      </c>
      <c r="BB1206" s="17" t="str">
        <f t="shared" si="1286"/>
        <v/>
      </c>
      <c r="BC1206" s="17" t="str">
        <f t="shared" si="1286"/>
        <v/>
      </c>
      <c r="BD1206" s="17" t="str">
        <f t="shared" si="1286"/>
        <v/>
      </c>
      <c r="BE1206" s="17" t="str">
        <f t="shared" si="1286"/>
        <v/>
      </c>
      <c r="BF1206" s="17" t="str">
        <f t="shared" si="1286"/>
        <v/>
      </c>
      <c r="BG1206" s="17" t="str">
        <f t="shared" si="1286"/>
        <v/>
      </c>
      <c r="BH1206" s="17" t="str">
        <f t="shared" si="1286"/>
        <v/>
      </c>
      <c r="BI1206" s="17" t="str">
        <f t="shared" si="1286"/>
        <v/>
      </c>
    </row>
    <row r="1207" spans="1:61" s="13" customFormat="1" ht="23.25" customHeight="1" x14ac:dyDescent="0.2">
      <c r="A1207" s="1">
        <f ca="1">IF(COUNTIF($D1208:$L1214," ")=70,"",MAX($A$1:A1206)+1)</f>
        <v>1168</v>
      </c>
      <c r="B1207" s="2" t="str">
        <f>IF($C1207="","",$C1207)</f>
        <v/>
      </c>
      <c r="C1207" s="3" t="str">
        <f>IF(ISERROR(VLOOKUP((ROW()-1)/9+1,'[1]Преподавательский состав'!$A$2:$B$181,2,FALSE)),"",VLOOKUP((ROW()-1)/9+1,'[1]Преподавательский состав'!$A$2:$B$181,2,FALSE))</f>
        <v/>
      </c>
      <c r="D1207" s="3" t="str">
        <f>IF($C1207="","",T(" 9.00"))</f>
        <v/>
      </c>
      <c r="E1207" s="3" t="str">
        <f>IF($C1207="","",T("10.40"))</f>
        <v/>
      </c>
      <c r="F1207" s="3" t="str">
        <f>IF($C1207="","",T("12.20"))</f>
        <v/>
      </c>
      <c r="G1207" s="3" t="str">
        <f>IF($C1207="","",T("14.00"))</f>
        <v/>
      </c>
      <c r="H1207" s="3" t="str">
        <f>IF($C1207="","",T("14.30"))</f>
        <v/>
      </c>
      <c r="I1207" s="3" t="str">
        <f>IF($C1207="","",T("16.10"))</f>
        <v/>
      </c>
      <c r="J1207" s="3" t="str">
        <f>IF($C1207="","",T("17.50"))</f>
        <v/>
      </c>
      <c r="K1207" s="3" t="str">
        <f>IF($C1207="","",T("17.50"))</f>
        <v/>
      </c>
      <c r="L1207" s="3"/>
      <c r="O1207" s="16"/>
      <c r="P1207" s="16"/>
      <c r="R1207" s="30"/>
      <c r="S1207" s="30"/>
      <c r="T1207" s="30"/>
      <c r="U1207" s="30"/>
      <c r="V1207" s="30"/>
      <c r="W1207" s="30"/>
      <c r="X1207" s="30"/>
      <c r="Y1207" s="30"/>
      <c r="Z1207" s="30"/>
      <c r="AA1207" s="30"/>
      <c r="AB1207" s="30"/>
      <c r="AD1207" s="32"/>
      <c r="AE1207" s="32"/>
      <c r="AF1207" s="32"/>
      <c r="AG1207" s="32"/>
      <c r="AH1207" s="32"/>
      <c r="AI1207" s="32"/>
      <c r="AJ1207" s="32"/>
      <c r="AK1207" s="32"/>
      <c r="AL1207" s="32"/>
      <c r="AM1207" s="32"/>
      <c r="AN1207" s="32" t="str">
        <f t="shared" ref="AN1207:AN1214" si="1315">IF(COUNTBLANK(AD1207:AM1207)=10,"",MID($B1207,1,FIND(" ",$B1207)-1))</f>
        <v/>
      </c>
      <c r="AO1207" s="32" t="str">
        <f t="shared" si="1285"/>
        <v/>
      </c>
      <c r="AP1207" s="32" t="str">
        <f t="shared" si="1285"/>
        <v/>
      </c>
      <c r="AQ1207" s="32" t="str">
        <f t="shared" si="1285"/>
        <v/>
      </c>
      <c r="AR1207" s="32" t="str">
        <f t="shared" si="1285"/>
        <v/>
      </c>
      <c r="AS1207" s="32" t="str">
        <f t="shared" si="1285"/>
        <v/>
      </c>
      <c r="AT1207" s="32" t="str">
        <f t="shared" ref="AT1207:AX1260" si="1316">IF(AI1207="","",CONCATENATE(AI1207," ",$AN1207))</f>
        <v/>
      </c>
      <c r="AU1207" s="32" t="str">
        <f t="shared" si="1316"/>
        <v/>
      </c>
      <c r="AV1207" s="32" t="str">
        <f t="shared" si="1316"/>
        <v/>
      </c>
      <c r="AW1207" s="32" t="str">
        <f t="shared" si="1316"/>
        <v/>
      </c>
      <c r="AX1207" s="32" t="str">
        <f t="shared" si="1316"/>
        <v/>
      </c>
      <c r="AZ1207" s="17" t="str">
        <f t="shared" si="1286"/>
        <v/>
      </c>
      <c r="BA1207" s="17" t="str">
        <f t="shared" si="1286"/>
        <v/>
      </c>
      <c r="BB1207" s="17" t="str">
        <f t="shared" si="1286"/>
        <v/>
      </c>
      <c r="BC1207" s="17" t="str">
        <f t="shared" si="1286"/>
        <v/>
      </c>
      <c r="BD1207" s="17" t="str">
        <f t="shared" si="1286"/>
        <v/>
      </c>
      <c r="BE1207" s="17" t="str">
        <f t="shared" ref="BE1207:BI1260" si="1317">IF(AI1207="","",ROW())</f>
        <v/>
      </c>
      <c r="BF1207" s="17" t="str">
        <f t="shared" si="1317"/>
        <v/>
      </c>
      <c r="BG1207" s="17" t="str">
        <f t="shared" si="1317"/>
        <v/>
      </c>
      <c r="BH1207" s="17" t="str">
        <f t="shared" si="1317"/>
        <v/>
      </c>
      <c r="BI1207" s="17" t="str">
        <f t="shared" si="1317"/>
        <v/>
      </c>
    </row>
    <row r="1208" spans="1:61" s="13" customFormat="1" ht="23.25" customHeight="1" x14ac:dyDescent="0.2">
      <c r="A1208" s="1">
        <f ca="1">IF(COUNTIF($D1208:$L1208," ")=10,"",IF(VLOOKUP(MAX($A$1:A1207),$A$1:C1207,3,FALSE)=0,"",MAX($A$1:A1207)+1))</f>
        <v>1169</v>
      </c>
      <c r="B1208" s="13" t="str">
        <f>$B1207</f>
        <v/>
      </c>
      <c r="C1208" s="2" t="str">
        <f>IF($B1208="","",$R$2)</f>
        <v/>
      </c>
      <c r="D1208" s="14" t="str">
        <f t="shared" ref="D1208:K1208" si="1318">IF($B1208&gt;"",IF(ISERROR(SEARCH($B1208,S$2))," ",MID(S$2,FIND("%курс ",S$2,FIND($B1208,S$2))+6,3)&amp;"
("&amp;MID(S$2,FIND("ауд.",S$2,FIND($B1208,S$2))+4,FIND("№",S$2,FIND("ауд.",S$2,FIND($B1208,S$2)))-(FIND("ауд.",S$2,FIND($B1208,S$2))+4))&amp;")"),"")</f>
        <v/>
      </c>
      <c r="E1208" s="14" t="str">
        <f t="shared" si="1318"/>
        <v/>
      </c>
      <c r="F1208" s="14" t="str">
        <f t="shared" si="1318"/>
        <v/>
      </c>
      <c r="G1208" s="14" t="str">
        <f t="shared" si="1318"/>
        <v/>
      </c>
      <c r="H1208" s="14" t="str">
        <f t="shared" si="1318"/>
        <v/>
      </c>
      <c r="I1208" s="14" t="str">
        <f t="shared" si="1318"/>
        <v/>
      </c>
      <c r="J1208" s="14" t="str">
        <f t="shared" si="1318"/>
        <v/>
      </c>
      <c r="K1208" s="14" t="str">
        <f t="shared" si="1318"/>
        <v/>
      </c>
      <c r="L1208" s="14"/>
      <c r="O1208" s="16"/>
      <c r="P1208" s="16"/>
      <c r="R1208" s="30"/>
      <c r="S1208" s="30"/>
      <c r="T1208" s="30"/>
      <c r="U1208" s="30"/>
      <c r="V1208" s="30"/>
      <c r="W1208" s="30"/>
      <c r="X1208" s="30"/>
      <c r="Y1208" s="30"/>
      <c r="Z1208" s="30"/>
      <c r="AA1208" s="30"/>
      <c r="AB1208" s="30"/>
      <c r="AD1208" s="31" t="str">
        <f t="shared" ref="AD1208:AJ1214" si="1319">IF(D1208=" ","",IF(D1208="","",CONCATENATE($C1208," ",D$1," ",MID(D1208,6,3))))</f>
        <v/>
      </c>
      <c r="AE1208" s="31" t="str">
        <f t="shared" si="1319"/>
        <v/>
      </c>
      <c r="AF1208" s="31" t="str">
        <f t="shared" si="1319"/>
        <v/>
      </c>
      <c r="AG1208" s="31" t="str">
        <f t="shared" si="1319"/>
        <v/>
      </c>
      <c r="AH1208" s="31" t="str">
        <f t="shared" si="1319"/>
        <v/>
      </c>
      <c r="AI1208" s="31" t="str">
        <f t="shared" si="1319"/>
        <v/>
      </c>
      <c r="AJ1208" s="31" t="str">
        <f t="shared" si="1319"/>
        <v/>
      </c>
      <c r="AK1208" s="31" t="e">
        <f>IF(#REF!=" ","",IF(#REF!="","",CONCATENATE($C1208," ",#REF!," ",MID(#REF!,6,3))))</f>
        <v>#REF!</v>
      </c>
      <c r="AL1208" s="31" t="str">
        <f t="shared" ref="AL1208:AM1214" si="1320">IF(K1208=" ","",IF(K1208="","",CONCATENATE($C1208," ",K$1," ",MID(K1208,6,3))))</f>
        <v/>
      </c>
      <c r="AM1208" s="31" t="str">
        <f t="shared" si="1320"/>
        <v/>
      </c>
      <c r="AN1208" s="32" t="e">
        <f t="shared" si="1315"/>
        <v>#VALUE!</v>
      </c>
      <c r="AO1208" s="32" t="str">
        <f t="shared" ref="AO1208:AS1261" si="1321">IF(AD1208="","",CONCATENATE(AD1208," ",$AN1208))</f>
        <v/>
      </c>
      <c r="AP1208" s="32" t="str">
        <f t="shared" si="1321"/>
        <v/>
      </c>
      <c r="AQ1208" s="32" t="str">
        <f t="shared" si="1321"/>
        <v/>
      </c>
      <c r="AR1208" s="32" t="str">
        <f t="shared" si="1321"/>
        <v/>
      </c>
      <c r="AS1208" s="32" t="str">
        <f t="shared" si="1321"/>
        <v/>
      </c>
      <c r="AT1208" s="32" t="str">
        <f t="shared" si="1316"/>
        <v/>
      </c>
      <c r="AU1208" s="32" t="str">
        <f t="shared" si="1316"/>
        <v/>
      </c>
      <c r="AV1208" s="32" t="e">
        <f t="shared" si="1316"/>
        <v>#REF!</v>
      </c>
      <c r="AW1208" s="32" t="str">
        <f t="shared" si="1316"/>
        <v/>
      </c>
      <c r="AX1208" s="32" t="str">
        <f t="shared" si="1316"/>
        <v/>
      </c>
      <c r="AZ1208" s="17" t="str">
        <f t="shared" ref="AZ1208:BD1261" si="1322">IF(AD1208="","",ROW())</f>
        <v/>
      </c>
      <c r="BA1208" s="17" t="str">
        <f t="shared" si="1322"/>
        <v/>
      </c>
      <c r="BB1208" s="17" t="str">
        <f t="shared" si="1322"/>
        <v/>
      </c>
      <c r="BC1208" s="17" t="str">
        <f t="shared" si="1322"/>
        <v/>
      </c>
      <c r="BD1208" s="17" t="str">
        <f t="shared" si="1322"/>
        <v/>
      </c>
      <c r="BE1208" s="17" t="str">
        <f t="shared" si="1317"/>
        <v/>
      </c>
      <c r="BF1208" s="17" t="str">
        <f t="shared" si="1317"/>
        <v/>
      </c>
      <c r="BG1208" s="17" t="e">
        <f t="shared" si="1317"/>
        <v>#REF!</v>
      </c>
      <c r="BH1208" s="17" t="str">
        <f t="shared" si="1317"/>
        <v/>
      </c>
      <c r="BI1208" s="17" t="str">
        <f t="shared" si="1317"/>
        <v/>
      </c>
    </row>
    <row r="1209" spans="1:61" s="13" customFormat="1" ht="23.25" customHeight="1" x14ac:dyDescent="0.2">
      <c r="A1209" s="1">
        <f ca="1">IF(COUNTIF($D1209:$L1209," ")=10,"",IF(VLOOKUP(MAX($A$1:A1208),$A$1:C1208,3,FALSE)=0,"",MAX($A$1:A1208)+1))</f>
        <v>1170</v>
      </c>
      <c r="B1209" s="13" t="str">
        <f>$B1207</f>
        <v/>
      </c>
      <c r="C1209" s="2" t="str">
        <f>IF($B1209="","",$R$3)</f>
        <v/>
      </c>
      <c r="D1209" s="14" t="str">
        <f t="shared" ref="D1209:K1209" si="1323">IF($B1209&gt;"",IF(ISERROR(SEARCH($B1209,S$3))," ",MID(S$3,FIND("%курс ",S$3,FIND($B1209,S$3))+6,3)&amp;"
("&amp;MID(S$3,FIND("ауд.",S$3,FIND($B1209,S$3))+4,FIND("№",S$3,FIND("ауд.",S$3,FIND($B1209,S$3)))-(FIND("ауд.",S$3,FIND($B1209,S$3))+4))&amp;")"),"")</f>
        <v/>
      </c>
      <c r="E1209" s="14" t="str">
        <f t="shared" si="1323"/>
        <v/>
      </c>
      <c r="F1209" s="14" t="str">
        <f t="shared" si="1323"/>
        <v/>
      </c>
      <c r="G1209" s="14" t="str">
        <f t="shared" si="1323"/>
        <v/>
      </c>
      <c r="H1209" s="14" t="str">
        <f t="shared" si="1323"/>
        <v/>
      </c>
      <c r="I1209" s="14" t="str">
        <f t="shared" si="1323"/>
        <v/>
      </c>
      <c r="J1209" s="14" t="str">
        <f t="shared" si="1323"/>
        <v/>
      </c>
      <c r="K1209" s="14" t="str">
        <f t="shared" si="1323"/>
        <v/>
      </c>
      <c r="L1209" s="14"/>
      <c r="O1209" s="16"/>
      <c r="P1209" s="16"/>
      <c r="R1209" s="30"/>
      <c r="S1209" s="30"/>
      <c r="T1209" s="30"/>
      <c r="U1209" s="30"/>
      <c r="V1209" s="30"/>
      <c r="W1209" s="30"/>
      <c r="X1209" s="30"/>
      <c r="Y1209" s="30"/>
      <c r="Z1209" s="30"/>
      <c r="AA1209" s="30"/>
      <c r="AB1209" s="30"/>
      <c r="AD1209" s="31" t="str">
        <f t="shared" si="1319"/>
        <v/>
      </c>
      <c r="AE1209" s="31" t="str">
        <f t="shared" si="1319"/>
        <v/>
      </c>
      <c r="AF1209" s="31" t="str">
        <f t="shared" si="1319"/>
        <v/>
      </c>
      <c r="AG1209" s="31" t="str">
        <f t="shared" si="1319"/>
        <v/>
      </c>
      <c r="AH1209" s="31" t="str">
        <f t="shared" si="1319"/>
        <v/>
      </c>
      <c r="AI1209" s="31" t="str">
        <f t="shared" si="1319"/>
        <v/>
      </c>
      <c r="AJ1209" s="31" t="str">
        <f t="shared" si="1319"/>
        <v/>
      </c>
      <c r="AK1209" s="31" t="e">
        <f>IF(#REF!=" ","",IF(#REF!="","",CONCATENATE($C1209," ",#REF!," ",MID(#REF!,6,3))))</f>
        <v>#REF!</v>
      </c>
      <c r="AL1209" s="31" t="str">
        <f t="shared" si="1320"/>
        <v/>
      </c>
      <c r="AM1209" s="31" t="str">
        <f t="shared" si="1320"/>
        <v/>
      </c>
      <c r="AN1209" s="32" t="e">
        <f t="shared" si="1315"/>
        <v>#VALUE!</v>
      </c>
      <c r="AO1209" s="32" t="str">
        <f t="shared" si="1321"/>
        <v/>
      </c>
      <c r="AP1209" s="32" t="str">
        <f t="shared" si="1321"/>
        <v/>
      </c>
      <c r="AQ1209" s="32" t="str">
        <f t="shared" si="1321"/>
        <v/>
      </c>
      <c r="AR1209" s="32" t="str">
        <f t="shared" si="1321"/>
        <v/>
      </c>
      <c r="AS1209" s="32" t="str">
        <f t="shared" si="1321"/>
        <v/>
      </c>
      <c r="AT1209" s="32" t="str">
        <f t="shared" si="1316"/>
        <v/>
      </c>
      <c r="AU1209" s="32" t="str">
        <f t="shared" si="1316"/>
        <v/>
      </c>
      <c r="AV1209" s="32" t="e">
        <f t="shared" si="1316"/>
        <v>#REF!</v>
      </c>
      <c r="AW1209" s="32" t="str">
        <f t="shared" si="1316"/>
        <v/>
      </c>
      <c r="AX1209" s="32" t="str">
        <f t="shared" si="1316"/>
        <v/>
      </c>
      <c r="AZ1209" s="17" t="str">
        <f t="shared" si="1322"/>
        <v/>
      </c>
      <c r="BA1209" s="17" t="str">
        <f t="shared" si="1322"/>
        <v/>
      </c>
      <c r="BB1209" s="17" t="str">
        <f t="shared" si="1322"/>
        <v/>
      </c>
      <c r="BC1209" s="17" t="str">
        <f t="shared" si="1322"/>
        <v/>
      </c>
      <c r="BD1209" s="17" t="str">
        <f t="shared" si="1322"/>
        <v/>
      </c>
      <c r="BE1209" s="17" t="str">
        <f t="shared" si="1317"/>
        <v/>
      </c>
      <c r="BF1209" s="17" t="str">
        <f t="shared" si="1317"/>
        <v/>
      </c>
      <c r="BG1209" s="17" t="e">
        <f t="shared" si="1317"/>
        <v>#REF!</v>
      </c>
      <c r="BH1209" s="17" t="str">
        <f t="shared" si="1317"/>
        <v/>
      </c>
      <c r="BI1209" s="17" t="str">
        <f t="shared" si="1317"/>
        <v/>
      </c>
    </row>
    <row r="1210" spans="1:61" s="13" customFormat="1" ht="23.25" customHeight="1" x14ac:dyDescent="0.2">
      <c r="A1210" s="1">
        <f ca="1">IF(COUNTIF($D1210:$L1210," ")=10,"",IF(VLOOKUP(MAX($A$1:A1209),$A$1:C1209,3,FALSE)=0,"",MAX($A$1:A1209)+1))</f>
        <v>1171</v>
      </c>
      <c r="B1210" s="13" t="str">
        <f>$B1207</f>
        <v/>
      </c>
      <c r="C1210" s="2" t="str">
        <f>IF($B1210="","",$R$4)</f>
        <v/>
      </c>
      <c r="D1210" s="14" t="str">
        <f t="shared" ref="D1210:K1210" si="1324">IF($B1210&gt;"",IF(ISERROR(SEARCH($B1210,S$4))," ",MID(S$4,FIND("%курс ",S$4,FIND($B1210,S$4))+6,3)&amp;"
("&amp;MID(S$4,FIND("ауд.",S$4,FIND($B1210,S$4))+4,FIND("№",S$4,FIND("ауд.",S$4,FIND($B1210,S$4)))-(FIND("ауд.",S$4,FIND($B1210,S$4))+4))&amp;")"),"")</f>
        <v/>
      </c>
      <c r="E1210" s="14" t="str">
        <f t="shared" si="1324"/>
        <v/>
      </c>
      <c r="F1210" s="14" t="str">
        <f t="shared" si="1324"/>
        <v/>
      </c>
      <c r="G1210" s="14" t="str">
        <f t="shared" si="1324"/>
        <v/>
      </c>
      <c r="H1210" s="14" t="str">
        <f t="shared" si="1324"/>
        <v/>
      </c>
      <c r="I1210" s="14" t="str">
        <f t="shared" si="1324"/>
        <v/>
      </c>
      <c r="J1210" s="14" t="str">
        <f t="shared" si="1324"/>
        <v/>
      </c>
      <c r="K1210" s="14" t="str">
        <f t="shared" si="1324"/>
        <v/>
      </c>
      <c r="L1210" s="14"/>
      <c r="O1210" s="16"/>
      <c r="P1210" s="16"/>
      <c r="R1210" s="30"/>
      <c r="S1210" s="30"/>
      <c r="T1210" s="30"/>
      <c r="U1210" s="30"/>
      <c r="V1210" s="30"/>
      <c r="W1210" s="30"/>
      <c r="X1210" s="30"/>
      <c r="Y1210" s="30"/>
      <c r="Z1210" s="30"/>
      <c r="AA1210" s="30"/>
      <c r="AB1210" s="30"/>
      <c r="AD1210" s="31" t="str">
        <f t="shared" si="1319"/>
        <v/>
      </c>
      <c r="AE1210" s="31" t="str">
        <f t="shared" si="1319"/>
        <v/>
      </c>
      <c r="AF1210" s="31" t="str">
        <f t="shared" si="1319"/>
        <v/>
      </c>
      <c r="AG1210" s="31" t="str">
        <f t="shared" si="1319"/>
        <v/>
      </c>
      <c r="AH1210" s="31" t="str">
        <f t="shared" si="1319"/>
        <v/>
      </c>
      <c r="AI1210" s="31" t="str">
        <f t="shared" si="1319"/>
        <v/>
      </c>
      <c r="AJ1210" s="31" t="str">
        <f t="shared" si="1319"/>
        <v/>
      </c>
      <c r="AK1210" s="31" t="e">
        <f>IF(#REF!=" ","",IF(#REF!="","",CONCATENATE($C1210," ",#REF!," ",MID(#REF!,6,3))))</f>
        <v>#REF!</v>
      </c>
      <c r="AL1210" s="31" t="str">
        <f t="shared" si="1320"/>
        <v/>
      </c>
      <c r="AM1210" s="31" t="str">
        <f t="shared" si="1320"/>
        <v/>
      </c>
      <c r="AN1210" s="32" t="e">
        <f t="shared" si="1315"/>
        <v>#VALUE!</v>
      </c>
      <c r="AO1210" s="32" t="str">
        <f t="shared" si="1321"/>
        <v/>
      </c>
      <c r="AP1210" s="32" t="str">
        <f t="shared" si="1321"/>
        <v/>
      </c>
      <c r="AQ1210" s="32" t="str">
        <f t="shared" si="1321"/>
        <v/>
      </c>
      <c r="AR1210" s="32" t="str">
        <f t="shared" si="1321"/>
        <v/>
      </c>
      <c r="AS1210" s="32" t="str">
        <f t="shared" si="1321"/>
        <v/>
      </c>
      <c r="AT1210" s="32" t="str">
        <f t="shared" si="1316"/>
        <v/>
      </c>
      <c r="AU1210" s="32" t="str">
        <f t="shared" si="1316"/>
        <v/>
      </c>
      <c r="AV1210" s="32" t="e">
        <f t="shared" si="1316"/>
        <v>#REF!</v>
      </c>
      <c r="AW1210" s="32" t="str">
        <f t="shared" si="1316"/>
        <v/>
      </c>
      <c r="AX1210" s="32" t="str">
        <f t="shared" si="1316"/>
        <v/>
      </c>
      <c r="AZ1210" s="17" t="str">
        <f t="shared" si="1322"/>
        <v/>
      </c>
      <c r="BA1210" s="17" t="str">
        <f t="shared" si="1322"/>
        <v/>
      </c>
      <c r="BB1210" s="17" t="str">
        <f t="shared" si="1322"/>
        <v/>
      </c>
      <c r="BC1210" s="17" t="str">
        <f t="shared" si="1322"/>
        <v/>
      </c>
      <c r="BD1210" s="17" t="str">
        <f t="shared" si="1322"/>
        <v/>
      </c>
      <c r="BE1210" s="17" t="str">
        <f t="shared" si="1317"/>
        <v/>
      </c>
      <c r="BF1210" s="17" t="str">
        <f t="shared" si="1317"/>
        <v/>
      </c>
      <c r="BG1210" s="17" t="e">
        <f t="shared" si="1317"/>
        <v>#REF!</v>
      </c>
      <c r="BH1210" s="17" t="str">
        <f t="shared" si="1317"/>
        <v/>
      </c>
      <c r="BI1210" s="17" t="str">
        <f t="shared" si="1317"/>
        <v/>
      </c>
    </row>
    <row r="1211" spans="1:61" s="13" customFormat="1" ht="23.25" customHeight="1" x14ac:dyDescent="0.2">
      <c r="A1211" s="1">
        <f ca="1">IF(COUNTIF($D1211:$L1211," ")=10,"",IF(VLOOKUP(MAX($A$1:A1210),$A$1:C1210,3,FALSE)=0,"",MAX($A$1:A1210)+1))</f>
        <v>1172</v>
      </c>
      <c r="B1211" s="13" t="str">
        <f>$B1207</f>
        <v/>
      </c>
      <c r="C1211" s="2" t="str">
        <f>IF($B1211="","",$R$5)</f>
        <v/>
      </c>
      <c r="D1211" s="23" t="str">
        <f t="shared" ref="D1211:K1211" si="1325">IF($B1211&gt;"",IF(ISERROR(SEARCH($B1211,S$5))," ",MID(S$5,FIND("%курс ",S$5,FIND($B1211,S$5))+6,3)&amp;"
("&amp;MID(S$5,FIND("ауд.",S$5,FIND($B1211,S$5))+4,FIND("№",S$5,FIND("ауд.",S$5,FIND($B1211,S$5)))-(FIND("ауд.",S$5,FIND($B1211,S$5))+4))&amp;")"),"")</f>
        <v/>
      </c>
      <c r="E1211" s="23" t="str">
        <f t="shared" si="1325"/>
        <v/>
      </c>
      <c r="F1211" s="23" t="str">
        <f t="shared" si="1325"/>
        <v/>
      </c>
      <c r="G1211" s="23" t="str">
        <f t="shared" si="1325"/>
        <v/>
      </c>
      <c r="H1211" s="23" t="str">
        <f t="shared" si="1325"/>
        <v/>
      </c>
      <c r="I1211" s="23" t="str">
        <f t="shared" si="1325"/>
        <v/>
      </c>
      <c r="J1211" s="23" t="str">
        <f t="shared" si="1325"/>
        <v/>
      </c>
      <c r="K1211" s="23" t="str">
        <f t="shared" si="1325"/>
        <v/>
      </c>
      <c r="L1211" s="23"/>
      <c r="O1211" s="16"/>
      <c r="P1211" s="16"/>
      <c r="R1211" s="30"/>
      <c r="S1211" s="30"/>
      <c r="T1211" s="30"/>
      <c r="U1211" s="30"/>
      <c r="V1211" s="30"/>
      <c r="W1211" s="30"/>
      <c r="X1211" s="30"/>
      <c r="Y1211" s="30"/>
      <c r="Z1211" s="30"/>
      <c r="AA1211" s="30"/>
      <c r="AB1211" s="30"/>
      <c r="AD1211" s="31" t="str">
        <f t="shared" si="1319"/>
        <v/>
      </c>
      <c r="AE1211" s="31" t="str">
        <f t="shared" si="1319"/>
        <v/>
      </c>
      <c r="AF1211" s="31" t="str">
        <f t="shared" si="1319"/>
        <v/>
      </c>
      <c r="AG1211" s="31" t="str">
        <f t="shared" si="1319"/>
        <v/>
      </c>
      <c r="AH1211" s="31" t="str">
        <f t="shared" si="1319"/>
        <v/>
      </c>
      <c r="AI1211" s="31" t="str">
        <f t="shared" si="1319"/>
        <v/>
      </c>
      <c r="AJ1211" s="31" t="str">
        <f t="shared" si="1319"/>
        <v/>
      </c>
      <c r="AK1211" s="31" t="e">
        <f>IF(#REF!=" ","",IF(#REF!="","",CONCATENATE($C1211," ",#REF!," ",MID(#REF!,6,3))))</f>
        <v>#REF!</v>
      </c>
      <c r="AL1211" s="31" t="str">
        <f t="shared" si="1320"/>
        <v/>
      </c>
      <c r="AM1211" s="31" t="str">
        <f t="shared" si="1320"/>
        <v/>
      </c>
      <c r="AN1211" s="32" t="e">
        <f t="shared" si="1315"/>
        <v>#VALUE!</v>
      </c>
      <c r="AO1211" s="32" t="str">
        <f t="shared" si="1321"/>
        <v/>
      </c>
      <c r="AP1211" s="32" t="str">
        <f t="shared" si="1321"/>
        <v/>
      </c>
      <c r="AQ1211" s="32" t="str">
        <f t="shared" si="1321"/>
        <v/>
      </c>
      <c r="AR1211" s="32" t="str">
        <f t="shared" si="1321"/>
        <v/>
      </c>
      <c r="AS1211" s="32" t="str">
        <f t="shared" si="1321"/>
        <v/>
      </c>
      <c r="AT1211" s="32" t="str">
        <f t="shared" si="1316"/>
        <v/>
      </c>
      <c r="AU1211" s="32" t="str">
        <f t="shared" si="1316"/>
        <v/>
      </c>
      <c r="AV1211" s="32" t="e">
        <f t="shared" si="1316"/>
        <v>#REF!</v>
      </c>
      <c r="AW1211" s="32" t="str">
        <f t="shared" si="1316"/>
        <v/>
      </c>
      <c r="AX1211" s="32" t="str">
        <f t="shared" si="1316"/>
        <v/>
      </c>
      <c r="AZ1211" s="17" t="str">
        <f t="shared" si="1322"/>
        <v/>
      </c>
      <c r="BA1211" s="17" t="str">
        <f t="shared" si="1322"/>
        <v/>
      </c>
      <c r="BB1211" s="17" t="str">
        <f t="shared" si="1322"/>
        <v/>
      </c>
      <c r="BC1211" s="17" t="str">
        <f t="shared" si="1322"/>
        <v/>
      </c>
      <c r="BD1211" s="17" t="str">
        <f t="shared" si="1322"/>
        <v/>
      </c>
      <c r="BE1211" s="17" t="str">
        <f t="shared" si="1317"/>
        <v/>
      </c>
      <c r="BF1211" s="17" t="str">
        <f t="shared" si="1317"/>
        <v/>
      </c>
      <c r="BG1211" s="17" t="e">
        <f t="shared" si="1317"/>
        <v>#REF!</v>
      </c>
      <c r="BH1211" s="17" t="str">
        <f t="shared" si="1317"/>
        <v/>
      </c>
      <c r="BI1211" s="17" t="str">
        <f t="shared" si="1317"/>
        <v/>
      </c>
    </row>
    <row r="1212" spans="1:61" s="13" customFormat="1" ht="23.25" customHeight="1" x14ac:dyDescent="0.2">
      <c r="A1212" s="1">
        <f ca="1">IF(COUNTIF($D1212:$L1212," ")=10,"",IF(VLOOKUP(MAX($A$1:A1211),$A$1:C1211,3,FALSE)=0,"",MAX($A$1:A1211)+1))</f>
        <v>1173</v>
      </c>
      <c r="B1212" s="13" t="str">
        <f>$B1207</f>
        <v/>
      </c>
      <c r="C1212" s="2" t="str">
        <f>IF($B1212="","",$R$6)</f>
        <v/>
      </c>
      <c r="D1212" s="23" t="str">
        <f t="shared" ref="D1212:K1212" si="1326">IF($B1212&gt;"",IF(ISERROR(SEARCH($B1212,S$6))," ",MID(S$6,FIND("%курс ",S$6,FIND($B1212,S$6))+6,3)&amp;"
("&amp;MID(S$6,FIND("ауд.",S$6,FIND($B1212,S$6))+4,FIND("№",S$6,FIND("ауд.",S$6,FIND($B1212,S$6)))-(FIND("ауд.",S$6,FIND($B1212,S$6))+4))&amp;")"),"")</f>
        <v/>
      </c>
      <c r="E1212" s="23" t="str">
        <f t="shared" si="1326"/>
        <v/>
      </c>
      <c r="F1212" s="23" t="str">
        <f t="shared" si="1326"/>
        <v/>
      </c>
      <c r="G1212" s="23" t="str">
        <f t="shared" si="1326"/>
        <v/>
      </c>
      <c r="H1212" s="23" t="str">
        <f t="shared" si="1326"/>
        <v/>
      </c>
      <c r="I1212" s="23" t="str">
        <f t="shared" si="1326"/>
        <v/>
      </c>
      <c r="J1212" s="23" t="str">
        <f t="shared" si="1326"/>
        <v/>
      </c>
      <c r="K1212" s="23" t="str">
        <f t="shared" si="1326"/>
        <v/>
      </c>
      <c r="L1212" s="23"/>
      <c r="O1212" s="16"/>
      <c r="P1212" s="16"/>
      <c r="R1212" s="30"/>
      <c r="S1212" s="30"/>
      <c r="T1212" s="30"/>
      <c r="U1212" s="30"/>
      <c r="V1212" s="30"/>
      <c r="W1212" s="30"/>
      <c r="X1212" s="30"/>
      <c r="Y1212" s="30"/>
      <c r="Z1212" s="30"/>
      <c r="AA1212" s="30"/>
      <c r="AB1212" s="30"/>
      <c r="AD1212" s="31" t="str">
        <f t="shared" si="1319"/>
        <v/>
      </c>
      <c r="AE1212" s="31" t="str">
        <f t="shared" si="1319"/>
        <v/>
      </c>
      <c r="AF1212" s="31" t="str">
        <f t="shared" si="1319"/>
        <v/>
      </c>
      <c r="AG1212" s="31" t="str">
        <f t="shared" si="1319"/>
        <v/>
      </c>
      <c r="AH1212" s="31" t="str">
        <f t="shared" si="1319"/>
        <v/>
      </c>
      <c r="AI1212" s="31" t="str">
        <f t="shared" si="1319"/>
        <v/>
      </c>
      <c r="AJ1212" s="31" t="str">
        <f t="shared" si="1319"/>
        <v/>
      </c>
      <c r="AK1212" s="31" t="e">
        <f>IF(#REF!=" ","",IF(#REF!="","",CONCATENATE($C1212," ",#REF!," ",MID(#REF!,6,3))))</f>
        <v>#REF!</v>
      </c>
      <c r="AL1212" s="31" t="str">
        <f t="shared" si="1320"/>
        <v/>
      </c>
      <c r="AM1212" s="31" t="str">
        <f t="shared" si="1320"/>
        <v/>
      </c>
      <c r="AN1212" s="32" t="e">
        <f t="shared" si="1315"/>
        <v>#VALUE!</v>
      </c>
      <c r="AO1212" s="32" t="str">
        <f t="shared" si="1321"/>
        <v/>
      </c>
      <c r="AP1212" s="32" t="str">
        <f t="shared" si="1321"/>
        <v/>
      </c>
      <c r="AQ1212" s="32" t="str">
        <f t="shared" si="1321"/>
        <v/>
      </c>
      <c r="AR1212" s="32" t="str">
        <f t="shared" si="1321"/>
        <v/>
      </c>
      <c r="AS1212" s="32" t="str">
        <f t="shared" si="1321"/>
        <v/>
      </c>
      <c r="AT1212" s="32" t="str">
        <f t="shared" si="1316"/>
        <v/>
      </c>
      <c r="AU1212" s="32" t="str">
        <f t="shared" si="1316"/>
        <v/>
      </c>
      <c r="AV1212" s="32" t="e">
        <f t="shared" si="1316"/>
        <v>#REF!</v>
      </c>
      <c r="AW1212" s="32" t="str">
        <f t="shared" si="1316"/>
        <v/>
      </c>
      <c r="AX1212" s="32" t="str">
        <f t="shared" si="1316"/>
        <v/>
      </c>
      <c r="AZ1212" s="17" t="str">
        <f t="shared" si="1322"/>
        <v/>
      </c>
      <c r="BA1212" s="17" t="str">
        <f t="shared" si="1322"/>
        <v/>
      </c>
      <c r="BB1212" s="17" t="str">
        <f t="shared" si="1322"/>
        <v/>
      </c>
      <c r="BC1212" s="17" t="str">
        <f t="shared" si="1322"/>
        <v/>
      </c>
      <c r="BD1212" s="17" t="str">
        <f t="shared" si="1322"/>
        <v/>
      </c>
      <c r="BE1212" s="17" t="str">
        <f t="shared" si="1317"/>
        <v/>
      </c>
      <c r="BF1212" s="17" t="str">
        <f t="shared" si="1317"/>
        <v/>
      </c>
      <c r="BG1212" s="17" t="e">
        <f t="shared" si="1317"/>
        <v>#REF!</v>
      </c>
      <c r="BH1212" s="17" t="str">
        <f t="shared" si="1317"/>
        <v/>
      </c>
      <c r="BI1212" s="17" t="str">
        <f t="shared" si="1317"/>
        <v/>
      </c>
    </row>
    <row r="1213" spans="1:61" s="13" customFormat="1" ht="23.25" customHeight="1" x14ac:dyDescent="0.2">
      <c r="A1213" s="1">
        <f ca="1">IF(COUNTIF($D1213:$L1213," ")=10,"",IF(VLOOKUP(MAX($A$1:A1212),$A$1:C1212,3,FALSE)=0,"",MAX($A$1:A1212)+1))</f>
        <v>1174</v>
      </c>
      <c r="B1213" s="13" t="str">
        <f>$B1207</f>
        <v/>
      </c>
      <c r="C1213" s="2" t="str">
        <f>IF($B1213="","",$R$7)</f>
        <v/>
      </c>
      <c r="D1213" s="23" t="str">
        <f t="shared" ref="D1213:K1213" si="1327">IF($B1213&gt;"",IF(ISERROR(SEARCH($B1213,S$7))," ",MID(S$7,FIND("%курс ",S$7,FIND($B1213,S$7))+6,3)&amp;"
("&amp;MID(S$7,FIND("ауд.",S$7,FIND($B1213,S$7))+4,FIND("№",S$7,FIND("ауд.",S$7,FIND($B1213,S$7)))-(FIND("ауд.",S$7,FIND($B1213,S$7))+4))&amp;")"),"")</f>
        <v/>
      </c>
      <c r="E1213" s="23" t="str">
        <f t="shared" si="1327"/>
        <v/>
      </c>
      <c r="F1213" s="23" t="str">
        <f t="shared" si="1327"/>
        <v/>
      </c>
      <c r="G1213" s="23" t="str">
        <f t="shared" si="1327"/>
        <v/>
      </c>
      <c r="H1213" s="23" t="str">
        <f t="shared" si="1327"/>
        <v/>
      </c>
      <c r="I1213" s="23" t="str">
        <f t="shared" si="1327"/>
        <v/>
      </c>
      <c r="J1213" s="23" t="str">
        <f t="shared" si="1327"/>
        <v/>
      </c>
      <c r="K1213" s="23" t="str">
        <f t="shared" si="1327"/>
        <v/>
      </c>
      <c r="L1213" s="23"/>
      <c r="O1213" s="16"/>
      <c r="P1213" s="16"/>
      <c r="R1213" s="30"/>
      <c r="S1213" s="30"/>
      <c r="T1213" s="30"/>
      <c r="U1213" s="30"/>
      <c r="V1213" s="30"/>
      <c r="W1213" s="30"/>
      <c r="X1213" s="30"/>
      <c r="Y1213" s="30"/>
      <c r="Z1213" s="30"/>
      <c r="AA1213" s="30"/>
      <c r="AB1213" s="30"/>
      <c r="AD1213" s="31" t="str">
        <f t="shared" si="1319"/>
        <v/>
      </c>
      <c r="AE1213" s="31" t="str">
        <f t="shared" si="1319"/>
        <v/>
      </c>
      <c r="AF1213" s="31" t="str">
        <f t="shared" si="1319"/>
        <v/>
      </c>
      <c r="AG1213" s="31" t="str">
        <f t="shared" si="1319"/>
        <v/>
      </c>
      <c r="AH1213" s="31" t="str">
        <f t="shared" si="1319"/>
        <v/>
      </c>
      <c r="AI1213" s="31" t="str">
        <f t="shared" si="1319"/>
        <v/>
      </c>
      <c r="AJ1213" s="31" t="str">
        <f t="shared" si="1319"/>
        <v/>
      </c>
      <c r="AK1213" s="31" t="e">
        <f>IF(#REF!=" ","",IF(#REF!="","",CONCATENATE($C1213," ",#REF!," ",MID(#REF!,6,3))))</f>
        <v>#REF!</v>
      </c>
      <c r="AL1213" s="31" t="str">
        <f t="shared" si="1320"/>
        <v/>
      </c>
      <c r="AM1213" s="31" t="str">
        <f t="shared" si="1320"/>
        <v/>
      </c>
      <c r="AN1213" s="32" t="e">
        <f t="shared" si="1315"/>
        <v>#VALUE!</v>
      </c>
      <c r="AO1213" s="32" t="str">
        <f t="shared" si="1321"/>
        <v/>
      </c>
      <c r="AP1213" s="32" t="str">
        <f t="shared" si="1321"/>
        <v/>
      </c>
      <c r="AQ1213" s="32" t="str">
        <f t="shared" si="1321"/>
        <v/>
      </c>
      <c r="AR1213" s="32" t="str">
        <f t="shared" si="1321"/>
        <v/>
      </c>
      <c r="AS1213" s="32" t="str">
        <f t="shared" si="1321"/>
        <v/>
      </c>
      <c r="AT1213" s="32" t="str">
        <f t="shared" si="1316"/>
        <v/>
      </c>
      <c r="AU1213" s="32" t="str">
        <f t="shared" si="1316"/>
        <v/>
      </c>
      <c r="AV1213" s="32" t="e">
        <f t="shared" si="1316"/>
        <v>#REF!</v>
      </c>
      <c r="AW1213" s="32" t="str">
        <f t="shared" si="1316"/>
        <v/>
      </c>
      <c r="AX1213" s="32" t="str">
        <f t="shared" si="1316"/>
        <v/>
      </c>
      <c r="AZ1213" s="17" t="str">
        <f t="shared" si="1322"/>
        <v/>
      </c>
      <c r="BA1213" s="17" t="str">
        <f t="shared" si="1322"/>
        <v/>
      </c>
      <c r="BB1213" s="17" t="str">
        <f t="shared" si="1322"/>
        <v/>
      </c>
      <c r="BC1213" s="17" t="str">
        <f t="shared" si="1322"/>
        <v/>
      </c>
      <c r="BD1213" s="17" t="str">
        <f t="shared" si="1322"/>
        <v/>
      </c>
      <c r="BE1213" s="17" t="str">
        <f t="shared" si="1317"/>
        <v/>
      </c>
      <c r="BF1213" s="17" t="str">
        <f t="shared" si="1317"/>
        <v/>
      </c>
      <c r="BG1213" s="17" t="e">
        <f t="shared" si="1317"/>
        <v>#REF!</v>
      </c>
      <c r="BH1213" s="17" t="str">
        <f t="shared" si="1317"/>
        <v/>
      </c>
      <c r="BI1213" s="17" t="str">
        <f t="shared" si="1317"/>
        <v/>
      </c>
    </row>
    <row r="1214" spans="1:61" s="13" customFormat="1" ht="23.25" customHeight="1" x14ac:dyDescent="0.2">
      <c r="A1214" s="1">
        <f ca="1">IF(COUNTIF($D1214:$L1214," ")=10,"",IF(VLOOKUP(MAX($A$1:A1213),$A$1:C1213,3,FALSE)=0,"",MAX($A$1:A1213)+1))</f>
        <v>1175</v>
      </c>
      <c r="B1214" s="13" t="str">
        <f>$B1207</f>
        <v/>
      </c>
      <c r="C1214" s="2" t="str">
        <f>IF($B1214="","",$R$8)</f>
        <v/>
      </c>
      <c r="D1214" s="23" t="str">
        <f t="shared" ref="D1214:K1214" si="1328">IF($B1214&gt;"",IF(ISERROR(SEARCH($B1214,S$8))," ",MID(S$8,FIND("%курс ",S$8,FIND($B1214,S$8))+6,3)&amp;"
("&amp;MID(S$8,FIND("ауд.",S$8,FIND($B1214,S$8))+4,FIND("№",S$8,FIND("ауд.",S$8,FIND($B1214,S$8)))-(FIND("ауд.",S$8,FIND($B1214,S$8))+4))&amp;")"),"")</f>
        <v/>
      </c>
      <c r="E1214" s="23" t="str">
        <f t="shared" si="1328"/>
        <v/>
      </c>
      <c r="F1214" s="23" t="str">
        <f t="shared" si="1328"/>
        <v/>
      </c>
      <c r="G1214" s="23" t="str">
        <f t="shared" si="1328"/>
        <v/>
      </c>
      <c r="H1214" s="23" t="str">
        <f t="shared" si="1328"/>
        <v/>
      </c>
      <c r="I1214" s="23" t="str">
        <f t="shared" si="1328"/>
        <v/>
      </c>
      <c r="J1214" s="23" t="str">
        <f t="shared" si="1328"/>
        <v/>
      </c>
      <c r="K1214" s="23" t="str">
        <f t="shared" si="1328"/>
        <v/>
      </c>
      <c r="L1214" s="23"/>
      <c r="O1214" s="16"/>
      <c r="P1214" s="16"/>
      <c r="R1214" s="30"/>
      <c r="S1214" s="30"/>
      <c r="T1214" s="30"/>
      <c r="U1214" s="30"/>
      <c r="V1214" s="30"/>
      <c r="W1214" s="30"/>
      <c r="X1214" s="30"/>
      <c r="Y1214" s="30"/>
      <c r="Z1214" s="30"/>
      <c r="AA1214" s="30"/>
      <c r="AB1214" s="30"/>
      <c r="AD1214" s="31" t="str">
        <f t="shared" si="1319"/>
        <v/>
      </c>
      <c r="AE1214" s="31" t="str">
        <f t="shared" si="1319"/>
        <v/>
      </c>
      <c r="AF1214" s="31" t="str">
        <f t="shared" si="1319"/>
        <v/>
      </c>
      <c r="AG1214" s="31" t="str">
        <f t="shared" si="1319"/>
        <v/>
      </c>
      <c r="AH1214" s="31" t="str">
        <f t="shared" si="1319"/>
        <v/>
      </c>
      <c r="AI1214" s="31" t="str">
        <f t="shared" si="1319"/>
        <v/>
      </c>
      <c r="AJ1214" s="31" t="str">
        <f t="shared" si="1319"/>
        <v/>
      </c>
      <c r="AK1214" s="31" t="e">
        <f>IF(#REF!=" ","",IF(#REF!="","",CONCATENATE($C1214," ",#REF!," ",MID(#REF!,6,3))))</f>
        <v>#REF!</v>
      </c>
      <c r="AL1214" s="31" t="str">
        <f t="shared" si="1320"/>
        <v/>
      </c>
      <c r="AM1214" s="31" t="str">
        <f t="shared" si="1320"/>
        <v/>
      </c>
      <c r="AN1214" s="32" t="e">
        <f t="shared" si="1315"/>
        <v>#VALUE!</v>
      </c>
      <c r="AO1214" s="32" t="str">
        <f t="shared" si="1321"/>
        <v/>
      </c>
      <c r="AP1214" s="32" t="str">
        <f t="shared" si="1321"/>
        <v/>
      </c>
      <c r="AQ1214" s="32" t="str">
        <f t="shared" si="1321"/>
        <v/>
      </c>
      <c r="AR1214" s="32" t="str">
        <f t="shared" si="1321"/>
        <v/>
      </c>
      <c r="AS1214" s="32" t="str">
        <f t="shared" si="1321"/>
        <v/>
      </c>
      <c r="AT1214" s="32" t="str">
        <f t="shared" si="1316"/>
        <v/>
      </c>
      <c r="AU1214" s="32" t="str">
        <f t="shared" si="1316"/>
        <v/>
      </c>
      <c r="AV1214" s="32" t="e">
        <f t="shared" si="1316"/>
        <v>#REF!</v>
      </c>
      <c r="AW1214" s="32" t="str">
        <f t="shared" si="1316"/>
        <v/>
      </c>
      <c r="AX1214" s="32" t="str">
        <f t="shared" si="1316"/>
        <v/>
      </c>
      <c r="AZ1214" s="17" t="str">
        <f t="shared" si="1322"/>
        <v/>
      </c>
      <c r="BA1214" s="17" t="str">
        <f t="shared" si="1322"/>
        <v/>
      </c>
      <c r="BB1214" s="17" t="str">
        <f t="shared" si="1322"/>
        <v/>
      </c>
      <c r="BC1214" s="17" t="str">
        <f t="shared" si="1322"/>
        <v/>
      </c>
      <c r="BD1214" s="17" t="str">
        <f t="shared" si="1322"/>
        <v/>
      </c>
      <c r="BE1214" s="17" t="str">
        <f t="shared" si="1317"/>
        <v/>
      </c>
      <c r="BF1214" s="17" t="str">
        <f t="shared" si="1317"/>
        <v/>
      </c>
      <c r="BG1214" s="17" t="e">
        <f t="shared" si="1317"/>
        <v>#REF!</v>
      </c>
      <c r="BH1214" s="17" t="str">
        <f t="shared" si="1317"/>
        <v/>
      </c>
      <c r="BI1214" s="17" t="str">
        <f t="shared" si="1317"/>
        <v/>
      </c>
    </row>
    <row r="1215" spans="1:61" s="13" customFormat="1" ht="23.25" customHeight="1" x14ac:dyDescent="0.2">
      <c r="C1215" s="2" t="str">
        <f>IF($B1215="","",$R$2)</f>
        <v/>
      </c>
      <c r="D1215" s="14" t="str">
        <f t="shared" ref="D1215:K1215" si="1329">IF($B1215&gt;"",IF(ISERROR(SEARCH($B1215,S$2))," ",MID(S$2,FIND("%курс ",S$2,FIND($B1215,S$2))+6,3)&amp;"
("&amp;MID(S$2,FIND("ауд.",S$2,FIND($B1215,S$2))+4,FIND("№",S$2,FIND("ауд.",S$2,FIND($B1215,S$2)))-(FIND("ауд.",S$2,FIND($B1215,S$2))+4))&amp;")"),"")</f>
        <v/>
      </c>
      <c r="E1215" s="14" t="str">
        <f t="shared" si="1329"/>
        <v/>
      </c>
      <c r="F1215" s="14" t="str">
        <f t="shared" si="1329"/>
        <v/>
      </c>
      <c r="G1215" s="14" t="str">
        <f t="shared" si="1329"/>
        <v/>
      </c>
      <c r="H1215" s="14" t="str">
        <f t="shared" si="1329"/>
        <v/>
      </c>
      <c r="I1215" s="14" t="str">
        <f t="shared" si="1329"/>
        <v/>
      </c>
      <c r="J1215" s="14" t="str">
        <f t="shared" si="1329"/>
        <v/>
      </c>
      <c r="K1215" s="14" t="str">
        <f t="shared" si="1329"/>
        <v/>
      </c>
      <c r="L1215" s="14"/>
      <c r="O1215" s="16"/>
      <c r="P1215" s="16"/>
      <c r="R1215" s="30"/>
      <c r="S1215" s="30"/>
      <c r="T1215" s="30"/>
      <c r="U1215" s="30"/>
      <c r="V1215" s="30"/>
      <c r="W1215" s="30"/>
      <c r="X1215" s="30"/>
      <c r="Y1215" s="30"/>
      <c r="Z1215" s="30"/>
      <c r="AA1215" s="30"/>
      <c r="AB1215" s="30"/>
      <c r="AD1215" s="37"/>
      <c r="AE1215" s="37"/>
      <c r="AF1215" s="37"/>
      <c r="AG1215" s="37"/>
      <c r="AH1215" s="37"/>
      <c r="AI1215" s="37"/>
      <c r="AJ1215" s="37"/>
      <c r="AK1215" s="37"/>
      <c r="AL1215" s="37"/>
      <c r="AM1215" s="37"/>
      <c r="AN1215" s="37"/>
      <c r="AO1215" s="32" t="str">
        <f t="shared" si="1321"/>
        <v/>
      </c>
      <c r="AP1215" s="32" t="str">
        <f t="shared" si="1321"/>
        <v/>
      </c>
      <c r="AQ1215" s="32" t="str">
        <f t="shared" si="1321"/>
        <v/>
      </c>
      <c r="AR1215" s="32" t="str">
        <f t="shared" si="1321"/>
        <v/>
      </c>
      <c r="AS1215" s="32" t="str">
        <f t="shared" si="1321"/>
        <v/>
      </c>
      <c r="AT1215" s="32" t="str">
        <f t="shared" si="1316"/>
        <v/>
      </c>
      <c r="AU1215" s="32" t="str">
        <f t="shared" si="1316"/>
        <v/>
      </c>
      <c r="AV1215" s="32" t="str">
        <f t="shared" si="1316"/>
        <v/>
      </c>
      <c r="AW1215" s="32" t="str">
        <f t="shared" si="1316"/>
        <v/>
      </c>
      <c r="AX1215" s="32" t="str">
        <f t="shared" si="1316"/>
        <v/>
      </c>
      <c r="AZ1215" s="17" t="str">
        <f t="shared" si="1322"/>
        <v/>
      </c>
      <c r="BA1215" s="17" t="str">
        <f t="shared" si="1322"/>
        <v/>
      </c>
      <c r="BB1215" s="17" t="str">
        <f t="shared" si="1322"/>
        <v/>
      </c>
      <c r="BC1215" s="17" t="str">
        <f t="shared" si="1322"/>
        <v/>
      </c>
      <c r="BD1215" s="17" t="str">
        <f t="shared" si="1322"/>
        <v/>
      </c>
      <c r="BE1215" s="17" t="str">
        <f t="shared" si="1317"/>
        <v/>
      </c>
      <c r="BF1215" s="17" t="str">
        <f t="shared" si="1317"/>
        <v/>
      </c>
      <c r="BG1215" s="17" t="str">
        <f t="shared" si="1317"/>
        <v/>
      </c>
      <c r="BH1215" s="17" t="str">
        <f t="shared" si="1317"/>
        <v/>
      </c>
      <c r="BI1215" s="17" t="str">
        <f t="shared" si="1317"/>
        <v/>
      </c>
    </row>
    <row r="1216" spans="1:61" s="13" customFormat="1" ht="23.25" customHeight="1" x14ac:dyDescent="0.2">
      <c r="A1216" s="1">
        <f ca="1">IF(COUNTIF($D1217:$L1223," ")=70,"",MAX($A$1:A1215)+1)</f>
        <v>1176</v>
      </c>
      <c r="B1216" s="2" t="str">
        <f>IF($C1216="","",$C1216)</f>
        <v/>
      </c>
      <c r="C1216" s="3" t="str">
        <f>IF(ISERROR(VLOOKUP((ROW()-1)/9+1,'[1]Преподавательский состав'!$A$2:$B$181,2,FALSE)),"",VLOOKUP((ROW()-1)/9+1,'[1]Преподавательский состав'!$A$2:$B$181,2,FALSE))</f>
        <v/>
      </c>
      <c r="D1216" s="3" t="str">
        <f>IF($C1216="","",T(" 9.00"))</f>
        <v/>
      </c>
      <c r="E1216" s="3" t="str">
        <f>IF($C1216="","",T("10.40"))</f>
        <v/>
      </c>
      <c r="F1216" s="3" t="str">
        <f>IF($C1216="","",T("12.20"))</f>
        <v/>
      </c>
      <c r="G1216" s="3" t="str">
        <f>IF($C1216="","",T("14.00"))</f>
        <v/>
      </c>
      <c r="H1216" s="3" t="str">
        <f>IF($C1216="","",T("14.30"))</f>
        <v/>
      </c>
      <c r="I1216" s="3" t="str">
        <f>IF($C1216="","",T("16.10"))</f>
        <v/>
      </c>
      <c r="J1216" s="3" t="str">
        <f>IF($C1216="","",T("17.50"))</f>
        <v/>
      </c>
      <c r="K1216" s="3" t="str">
        <f>IF($C1216="","",T("17.50"))</f>
        <v/>
      </c>
      <c r="L1216" s="3"/>
      <c r="O1216" s="16"/>
      <c r="P1216" s="16"/>
      <c r="R1216" s="30"/>
      <c r="S1216" s="30"/>
      <c r="T1216" s="30"/>
      <c r="U1216" s="30"/>
      <c r="V1216" s="30"/>
      <c r="W1216" s="30"/>
      <c r="X1216" s="30"/>
      <c r="Y1216" s="30"/>
      <c r="Z1216" s="30"/>
      <c r="AA1216" s="30"/>
      <c r="AB1216" s="30"/>
      <c r="AD1216" s="32"/>
      <c r="AE1216" s="32"/>
      <c r="AF1216" s="32"/>
      <c r="AG1216" s="32"/>
      <c r="AH1216" s="32"/>
      <c r="AI1216" s="32"/>
      <c r="AJ1216" s="32"/>
      <c r="AK1216" s="32"/>
      <c r="AL1216" s="32"/>
      <c r="AM1216" s="32"/>
      <c r="AN1216" s="32" t="str">
        <f t="shared" ref="AN1216:AN1223" si="1330">IF(COUNTBLANK(AD1216:AM1216)=10,"",MID($B1216,1,FIND(" ",$B1216)-1))</f>
        <v/>
      </c>
      <c r="AO1216" s="32" t="str">
        <f t="shared" si="1321"/>
        <v/>
      </c>
      <c r="AP1216" s="32" t="str">
        <f t="shared" si="1321"/>
        <v/>
      </c>
      <c r="AQ1216" s="32" t="str">
        <f t="shared" si="1321"/>
        <v/>
      </c>
      <c r="AR1216" s="32" t="str">
        <f t="shared" si="1321"/>
        <v/>
      </c>
      <c r="AS1216" s="32" t="str">
        <f t="shared" si="1321"/>
        <v/>
      </c>
      <c r="AT1216" s="32" t="str">
        <f t="shared" si="1316"/>
        <v/>
      </c>
      <c r="AU1216" s="32" t="str">
        <f t="shared" si="1316"/>
        <v/>
      </c>
      <c r="AV1216" s="32" t="str">
        <f t="shared" si="1316"/>
        <v/>
      </c>
      <c r="AW1216" s="32" t="str">
        <f t="shared" si="1316"/>
        <v/>
      </c>
      <c r="AX1216" s="32" t="str">
        <f t="shared" si="1316"/>
        <v/>
      </c>
      <c r="AZ1216" s="17" t="str">
        <f t="shared" si="1322"/>
        <v/>
      </c>
      <c r="BA1216" s="17" t="str">
        <f t="shared" si="1322"/>
        <v/>
      </c>
      <c r="BB1216" s="17" t="str">
        <f t="shared" si="1322"/>
        <v/>
      </c>
      <c r="BC1216" s="17" t="str">
        <f t="shared" si="1322"/>
        <v/>
      </c>
      <c r="BD1216" s="17" t="str">
        <f t="shared" si="1322"/>
        <v/>
      </c>
      <c r="BE1216" s="17" t="str">
        <f t="shared" si="1317"/>
        <v/>
      </c>
      <c r="BF1216" s="17" t="str">
        <f t="shared" si="1317"/>
        <v/>
      </c>
      <c r="BG1216" s="17" t="str">
        <f t="shared" si="1317"/>
        <v/>
      </c>
      <c r="BH1216" s="17" t="str">
        <f t="shared" si="1317"/>
        <v/>
      </c>
      <c r="BI1216" s="17" t="str">
        <f t="shared" si="1317"/>
        <v/>
      </c>
    </row>
    <row r="1217" spans="1:61" s="13" customFormat="1" ht="23.25" customHeight="1" x14ac:dyDescent="0.2">
      <c r="A1217" s="1">
        <f ca="1">IF(COUNTIF($D1217:$L1217," ")=10,"",IF(VLOOKUP(MAX($A$1:A1216),$A$1:C1216,3,FALSE)=0,"",MAX($A$1:A1216)+1))</f>
        <v>1177</v>
      </c>
      <c r="B1217" s="13" t="str">
        <f>$B1216</f>
        <v/>
      </c>
      <c r="C1217" s="2" t="str">
        <f>IF($B1217="","",$R$2)</f>
        <v/>
      </c>
      <c r="D1217" s="14" t="str">
        <f t="shared" ref="D1217:K1217" si="1331">IF($B1217&gt;"",IF(ISERROR(SEARCH($B1217,S$2))," ",MID(S$2,FIND("%курс ",S$2,FIND($B1217,S$2))+6,3)&amp;"
("&amp;MID(S$2,FIND("ауд.",S$2,FIND($B1217,S$2))+4,FIND("№",S$2,FIND("ауд.",S$2,FIND($B1217,S$2)))-(FIND("ауд.",S$2,FIND($B1217,S$2))+4))&amp;")"),"")</f>
        <v/>
      </c>
      <c r="E1217" s="14" t="str">
        <f t="shared" si="1331"/>
        <v/>
      </c>
      <c r="F1217" s="14" t="str">
        <f t="shared" si="1331"/>
        <v/>
      </c>
      <c r="G1217" s="14" t="str">
        <f t="shared" si="1331"/>
        <v/>
      </c>
      <c r="H1217" s="14" t="str">
        <f t="shared" si="1331"/>
        <v/>
      </c>
      <c r="I1217" s="14" t="str">
        <f t="shared" si="1331"/>
        <v/>
      </c>
      <c r="J1217" s="14" t="str">
        <f t="shared" si="1331"/>
        <v/>
      </c>
      <c r="K1217" s="14" t="str">
        <f t="shared" si="1331"/>
        <v/>
      </c>
      <c r="L1217" s="14"/>
      <c r="O1217" s="16"/>
      <c r="P1217" s="16"/>
      <c r="R1217" s="30"/>
      <c r="S1217" s="30"/>
      <c r="T1217" s="30"/>
      <c r="U1217" s="30"/>
      <c r="V1217" s="30"/>
      <c r="W1217" s="30"/>
      <c r="X1217" s="30"/>
      <c r="Y1217" s="30"/>
      <c r="Z1217" s="30"/>
      <c r="AA1217" s="30"/>
      <c r="AB1217" s="30"/>
      <c r="AD1217" s="31" t="str">
        <f t="shared" ref="AD1217:AJ1223" si="1332">IF(D1217=" ","",IF(D1217="","",CONCATENATE($C1217," ",D$1," ",MID(D1217,6,3))))</f>
        <v/>
      </c>
      <c r="AE1217" s="31" t="str">
        <f t="shared" si="1332"/>
        <v/>
      </c>
      <c r="AF1217" s="31" t="str">
        <f t="shared" si="1332"/>
        <v/>
      </c>
      <c r="AG1217" s="31" t="str">
        <f t="shared" si="1332"/>
        <v/>
      </c>
      <c r="AH1217" s="31" t="str">
        <f t="shared" si="1332"/>
        <v/>
      </c>
      <c r="AI1217" s="31" t="str">
        <f t="shared" si="1332"/>
        <v/>
      </c>
      <c r="AJ1217" s="31" t="str">
        <f t="shared" si="1332"/>
        <v/>
      </c>
      <c r="AK1217" s="31" t="e">
        <f>IF(#REF!=" ","",IF(#REF!="","",CONCATENATE($C1217," ",#REF!," ",MID(#REF!,6,3))))</f>
        <v>#REF!</v>
      </c>
      <c r="AL1217" s="31" t="str">
        <f t="shared" ref="AL1217:AM1223" si="1333">IF(K1217=" ","",IF(K1217="","",CONCATENATE($C1217," ",K$1," ",MID(K1217,6,3))))</f>
        <v/>
      </c>
      <c r="AM1217" s="31" t="str">
        <f t="shared" si="1333"/>
        <v/>
      </c>
      <c r="AN1217" s="32" t="e">
        <f t="shared" si="1330"/>
        <v>#VALUE!</v>
      </c>
      <c r="AO1217" s="32" t="str">
        <f t="shared" si="1321"/>
        <v/>
      </c>
      <c r="AP1217" s="32" t="str">
        <f t="shared" si="1321"/>
        <v/>
      </c>
      <c r="AQ1217" s="32" t="str">
        <f t="shared" si="1321"/>
        <v/>
      </c>
      <c r="AR1217" s="32" t="str">
        <f t="shared" si="1321"/>
        <v/>
      </c>
      <c r="AS1217" s="32" t="str">
        <f t="shared" si="1321"/>
        <v/>
      </c>
      <c r="AT1217" s="32" t="str">
        <f t="shared" si="1316"/>
        <v/>
      </c>
      <c r="AU1217" s="32" t="str">
        <f t="shared" si="1316"/>
        <v/>
      </c>
      <c r="AV1217" s="32" t="e">
        <f t="shared" si="1316"/>
        <v>#REF!</v>
      </c>
      <c r="AW1217" s="32" t="str">
        <f t="shared" si="1316"/>
        <v/>
      </c>
      <c r="AX1217" s="32" t="str">
        <f t="shared" si="1316"/>
        <v/>
      </c>
      <c r="AZ1217" s="17" t="str">
        <f t="shared" si="1322"/>
        <v/>
      </c>
      <c r="BA1217" s="17" t="str">
        <f t="shared" si="1322"/>
        <v/>
      </c>
      <c r="BB1217" s="17" t="str">
        <f t="shared" si="1322"/>
        <v/>
      </c>
      <c r="BC1217" s="17" t="str">
        <f t="shared" si="1322"/>
        <v/>
      </c>
      <c r="BD1217" s="17" t="str">
        <f t="shared" si="1322"/>
        <v/>
      </c>
      <c r="BE1217" s="17" t="str">
        <f t="shared" si="1317"/>
        <v/>
      </c>
      <c r="BF1217" s="17" t="str">
        <f t="shared" si="1317"/>
        <v/>
      </c>
      <c r="BG1217" s="17" t="e">
        <f t="shared" si="1317"/>
        <v>#REF!</v>
      </c>
      <c r="BH1217" s="17" t="str">
        <f t="shared" si="1317"/>
        <v/>
      </c>
      <c r="BI1217" s="17" t="str">
        <f t="shared" si="1317"/>
        <v/>
      </c>
    </row>
    <row r="1218" spans="1:61" s="13" customFormat="1" ht="23.25" customHeight="1" x14ac:dyDescent="0.2">
      <c r="A1218" s="1">
        <f ca="1">IF(COUNTIF($D1218:$L1218," ")=10,"",IF(VLOOKUP(MAX($A$1:A1217),$A$1:C1217,3,FALSE)=0,"",MAX($A$1:A1217)+1))</f>
        <v>1178</v>
      </c>
      <c r="B1218" s="13" t="str">
        <f>$B1216</f>
        <v/>
      </c>
      <c r="C1218" s="2" t="str">
        <f>IF($B1218="","",$R$3)</f>
        <v/>
      </c>
      <c r="D1218" s="14" t="str">
        <f t="shared" ref="D1218:K1218" si="1334">IF($B1218&gt;"",IF(ISERROR(SEARCH($B1218,S$3))," ",MID(S$3,FIND("%курс ",S$3,FIND($B1218,S$3))+6,3)&amp;"
("&amp;MID(S$3,FIND("ауд.",S$3,FIND($B1218,S$3))+4,FIND("№",S$3,FIND("ауд.",S$3,FIND($B1218,S$3)))-(FIND("ауд.",S$3,FIND($B1218,S$3))+4))&amp;")"),"")</f>
        <v/>
      </c>
      <c r="E1218" s="14" t="str">
        <f t="shared" si="1334"/>
        <v/>
      </c>
      <c r="F1218" s="14" t="str">
        <f t="shared" si="1334"/>
        <v/>
      </c>
      <c r="G1218" s="14" t="str">
        <f t="shared" si="1334"/>
        <v/>
      </c>
      <c r="H1218" s="14" t="str">
        <f t="shared" si="1334"/>
        <v/>
      </c>
      <c r="I1218" s="14" t="str">
        <f t="shared" si="1334"/>
        <v/>
      </c>
      <c r="J1218" s="14" t="str">
        <f t="shared" si="1334"/>
        <v/>
      </c>
      <c r="K1218" s="14" t="str">
        <f t="shared" si="1334"/>
        <v/>
      </c>
      <c r="L1218" s="14"/>
      <c r="O1218" s="16"/>
      <c r="P1218" s="16"/>
      <c r="R1218" s="30"/>
      <c r="S1218" s="30"/>
      <c r="T1218" s="30"/>
      <c r="U1218" s="30"/>
      <c r="V1218" s="30"/>
      <c r="W1218" s="30"/>
      <c r="X1218" s="30"/>
      <c r="Y1218" s="30"/>
      <c r="Z1218" s="30"/>
      <c r="AA1218" s="30"/>
      <c r="AB1218" s="30"/>
      <c r="AD1218" s="31" t="str">
        <f t="shared" si="1332"/>
        <v/>
      </c>
      <c r="AE1218" s="31" t="str">
        <f t="shared" si="1332"/>
        <v/>
      </c>
      <c r="AF1218" s="31" t="str">
        <f t="shared" si="1332"/>
        <v/>
      </c>
      <c r="AG1218" s="31" t="str">
        <f t="shared" si="1332"/>
        <v/>
      </c>
      <c r="AH1218" s="31" t="str">
        <f t="shared" si="1332"/>
        <v/>
      </c>
      <c r="AI1218" s="31" t="str">
        <f t="shared" si="1332"/>
        <v/>
      </c>
      <c r="AJ1218" s="31" t="str">
        <f t="shared" si="1332"/>
        <v/>
      </c>
      <c r="AK1218" s="31" t="e">
        <f>IF(#REF!=" ","",IF(#REF!="","",CONCATENATE($C1218," ",#REF!," ",MID(#REF!,6,3))))</f>
        <v>#REF!</v>
      </c>
      <c r="AL1218" s="31" t="str">
        <f t="shared" si="1333"/>
        <v/>
      </c>
      <c r="AM1218" s="31" t="str">
        <f t="shared" si="1333"/>
        <v/>
      </c>
      <c r="AN1218" s="32" t="e">
        <f t="shared" si="1330"/>
        <v>#VALUE!</v>
      </c>
      <c r="AO1218" s="32" t="str">
        <f t="shared" si="1321"/>
        <v/>
      </c>
      <c r="AP1218" s="32" t="str">
        <f t="shared" si="1321"/>
        <v/>
      </c>
      <c r="AQ1218" s="32" t="str">
        <f t="shared" si="1321"/>
        <v/>
      </c>
      <c r="AR1218" s="32" t="str">
        <f t="shared" si="1321"/>
        <v/>
      </c>
      <c r="AS1218" s="32" t="str">
        <f t="shared" si="1321"/>
        <v/>
      </c>
      <c r="AT1218" s="32" t="str">
        <f t="shared" si="1316"/>
        <v/>
      </c>
      <c r="AU1218" s="32" t="str">
        <f t="shared" si="1316"/>
        <v/>
      </c>
      <c r="AV1218" s="32" t="e">
        <f t="shared" si="1316"/>
        <v>#REF!</v>
      </c>
      <c r="AW1218" s="32" t="str">
        <f t="shared" si="1316"/>
        <v/>
      </c>
      <c r="AX1218" s="32" t="str">
        <f t="shared" si="1316"/>
        <v/>
      </c>
      <c r="AZ1218" s="17" t="str">
        <f t="shared" si="1322"/>
        <v/>
      </c>
      <c r="BA1218" s="17" t="str">
        <f t="shared" si="1322"/>
        <v/>
      </c>
      <c r="BB1218" s="17" t="str">
        <f t="shared" si="1322"/>
        <v/>
      </c>
      <c r="BC1218" s="17" t="str">
        <f t="shared" si="1322"/>
        <v/>
      </c>
      <c r="BD1218" s="17" t="str">
        <f t="shared" si="1322"/>
        <v/>
      </c>
      <c r="BE1218" s="17" t="str">
        <f t="shared" si="1317"/>
        <v/>
      </c>
      <c r="BF1218" s="17" t="str">
        <f t="shared" si="1317"/>
        <v/>
      </c>
      <c r="BG1218" s="17" t="e">
        <f t="shared" si="1317"/>
        <v>#REF!</v>
      </c>
      <c r="BH1218" s="17" t="str">
        <f t="shared" si="1317"/>
        <v/>
      </c>
      <c r="BI1218" s="17" t="str">
        <f t="shared" si="1317"/>
        <v/>
      </c>
    </row>
    <row r="1219" spans="1:61" s="13" customFormat="1" ht="23.25" customHeight="1" x14ac:dyDescent="0.2">
      <c r="A1219" s="1">
        <f ca="1">IF(COUNTIF($D1219:$L1219," ")=10,"",IF(VLOOKUP(MAX($A$1:A1218),$A$1:C1218,3,FALSE)=0,"",MAX($A$1:A1218)+1))</f>
        <v>1179</v>
      </c>
      <c r="B1219" s="13" t="str">
        <f>$B1216</f>
        <v/>
      </c>
      <c r="C1219" s="2" t="str">
        <f>IF($B1219="","",$R$4)</f>
        <v/>
      </c>
      <c r="D1219" s="14" t="str">
        <f t="shared" ref="D1219:K1219" si="1335">IF($B1219&gt;"",IF(ISERROR(SEARCH($B1219,S$4))," ",MID(S$4,FIND("%курс ",S$4,FIND($B1219,S$4))+6,3)&amp;"
("&amp;MID(S$4,FIND("ауд.",S$4,FIND($B1219,S$4))+4,FIND("№",S$4,FIND("ауд.",S$4,FIND($B1219,S$4)))-(FIND("ауд.",S$4,FIND($B1219,S$4))+4))&amp;")"),"")</f>
        <v/>
      </c>
      <c r="E1219" s="14" t="str">
        <f t="shared" si="1335"/>
        <v/>
      </c>
      <c r="F1219" s="14" t="str">
        <f t="shared" si="1335"/>
        <v/>
      </c>
      <c r="G1219" s="14" t="str">
        <f t="shared" si="1335"/>
        <v/>
      </c>
      <c r="H1219" s="14" t="str">
        <f t="shared" si="1335"/>
        <v/>
      </c>
      <c r="I1219" s="14" t="str">
        <f t="shared" si="1335"/>
        <v/>
      </c>
      <c r="J1219" s="14" t="str">
        <f t="shared" si="1335"/>
        <v/>
      </c>
      <c r="K1219" s="14" t="str">
        <f t="shared" si="1335"/>
        <v/>
      </c>
      <c r="L1219" s="14"/>
      <c r="O1219" s="16"/>
      <c r="P1219" s="16"/>
      <c r="R1219" s="30"/>
      <c r="S1219" s="30"/>
      <c r="T1219" s="30"/>
      <c r="U1219" s="30"/>
      <c r="V1219" s="30"/>
      <c r="W1219" s="30"/>
      <c r="X1219" s="30"/>
      <c r="Y1219" s="30"/>
      <c r="Z1219" s="30"/>
      <c r="AA1219" s="30"/>
      <c r="AB1219" s="30"/>
      <c r="AD1219" s="31" t="str">
        <f t="shared" si="1332"/>
        <v/>
      </c>
      <c r="AE1219" s="31" t="str">
        <f t="shared" si="1332"/>
        <v/>
      </c>
      <c r="AF1219" s="31" t="str">
        <f t="shared" si="1332"/>
        <v/>
      </c>
      <c r="AG1219" s="31" t="str">
        <f t="shared" si="1332"/>
        <v/>
      </c>
      <c r="AH1219" s="31" t="str">
        <f t="shared" si="1332"/>
        <v/>
      </c>
      <c r="AI1219" s="31" t="str">
        <f t="shared" si="1332"/>
        <v/>
      </c>
      <c r="AJ1219" s="31" t="str">
        <f t="shared" si="1332"/>
        <v/>
      </c>
      <c r="AK1219" s="31" t="e">
        <f>IF(#REF!=" ","",IF(#REF!="","",CONCATENATE($C1219," ",#REF!," ",MID(#REF!,6,3))))</f>
        <v>#REF!</v>
      </c>
      <c r="AL1219" s="31" t="str">
        <f t="shared" si="1333"/>
        <v/>
      </c>
      <c r="AM1219" s="31" t="str">
        <f t="shared" si="1333"/>
        <v/>
      </c>
      <c r="AN1219" s="32" t="e">
        <f t="shared" si="1330"/>
        <v>#VALUE!</v>
      </c>
      <c r="AO1219" s="32" t="str">
        <f t="shared" si="1321"/>
        <v/>
      </c>
      <c r="AP1219" s="32" t="str">
        <f t="shared" si="1321"/>
        <v/>
      </c>
      <c r="AQ1219" s="32" t="str">
        <f t="shared" si="1321"/>
        <v/>
      </c>
      <c r="AR1219" s="32" t="str">
        <f t="shared" si="1321"/>
        <v/>
      </c>
      <c r="AS1219" s="32" t="str">
        <f t="shared" si="1321"/>
        <v/>
      </c>
      <c r="AT1219" s="32" t="str">
        <f t="shared" si="1316"/>
        <v/>
      </c>
      <c r="AU1219" s="32" t="str">
        <f t="shared" si="1316"/>
        <v/>
      </c>
      <c r="AV1219" s="32" t="e">
        <f t="shared" si="1316"/>
        <v>#REF!</v>
      </c>
      <c r="AW1219" s="32" t="str">
        <f t="shared" si="1316"/>
        <v/>
      </c>
      <c r="AX1219" s="32" t="str">
        <f t="shared" si="1316"/>
        <v/>
      </c>
      <c r="AZ1219" s="17" t="str">
        <f t="shared" si="1322"/>
        <v/>
      </c>
      <c r="BA1219" s="17" t="str">
        <f t="shared" si="1322"/>
        <v/>
      </c>
      <c r="BB1219" s="17" t="str">
        <f t="shared" si="1322"/>
        <v/>
      </c>
      <c r="BC1219" s="17" t="str">
        <f t="shared" si="1322"/>
        <v/>
      </c>
      <c r="BD1219" s="17" t="str">
        <f t="shared" si="1322"/>
        <v/>
      </c>
      <c r="BE1219" s="17" t="str">
        <f t="shared" si="1317"/>
        <v/>
      </c>
      <c r="BF1219" s="17" t="str">
        <f t="shared" si="1317"/>
        <v/>
      </c>
      <c r="BG1219" s="17" t="e">
        <f t="shared" si="1317"/>
        <v>#REF!</v>
      </c>
      <c r="BH1219" s="17" t="str">
        <f t="shared" si="1317"/>
        <v/>
      </c>
      <c r="BI1219" s="17" t="str">
        <f t="shared" si="1317"/>
        <v/>
      </c>
    </row>
    <row r="1220" spans="1:61" s="13" customFormat="1" ht="23.25" customHeight="1" x14ac:dyDescent="0.2">
      <c r="A1220" s="1">
        <f ca="1">IF(COUNTIF($D1220:$L1220," ")=10,"",IF(VLOOKUP(MAX($A$1:A1219),$A$1:C1219,3,FALSE)=0,"",MAX($A$1:A1219)+1))</f>
        <v>1180</v>
      </c>
      <c r="B1220" s="13" t="str">
        <f>$B1216</f>
        <v/>
      </c>
      <c r="C1220" s="2" t="str">
        <f>IF($B1220="","",$R$5)</f>
        <v/>
      </c>
      <c r="D1220" s="23" t="str">
        <f t="shared" ref="D1220:K1220" si="1336">IF($B1220&gt;"",IF(ISERROR(SEARCH($B1220,S$5))," ",MID(S$5,FIND("%курс ",S$5,FIND($B1220,S$5))+6,3)&amp;"
("&amp;MID(S$5,FIND("ауд.",S$5,FIND($B1220,S$5))+4,FIND("№",S$5,FIND("ауд.",S$5,FIND($B1220,S$5)))-(FIND("ауд.",S$5,FIND($B1220,S$5))+4))&amp;")"),"")</f>
        <v/>
      </c>
      <c r="E1220" s="23" t="str">
        <f t="shared" si="1336"/>
        <v/>
      </c>
      <c r="F1220" s="23" t="str">
        <f t="shared" si="1336"/>
        <v/>
      </c>
      <c r="G1220" s="23" t="str">
        <f t="shared" si="1336"/>
        <v/>
      </c>
      <c r="H1220" s="23" t="str">
        <f t="shared" si="1336"/>
        <v/>
      </c>
      <c r="I1220" s="23" t="str">
        <f t="shared" si="1336"/>
        <v/>
      </c>
      <c r="J1220" s="23" t="str">
        <f t="shared" si="1336"/>
        <v/>
      </c>
      <c r="K1220" s="23" t="str">
        <f t="shared" si="1336"/>
        <v/>
      </c>
      <c r="L1220" s="23"/>
      <c r="O1220" s="16"/>
      <c r="P1220" s="16"/>
      <c r="R1220" s="30"/>
      <c r="S1220" s="30"/>
      <c r="T1220" s="30"/>
      <c r="U1220" s="30"/>
      <c r="V1220" s="30"/>
      <c r="W1220" s="30"/>
      <c r="X1220" s="30"/>
      <c r="Y1220" s="30"/>
      <c r="Z1220" s="30"/>
      <c r="AA1220" s="30"/>
      <c r="AB1220" s="30"/>
      <c r="AD1220" s="31" t="str">
        <f t="shared" si="1332"/>
        <v/>
      </c>
      <c r="AE1220" s="31" t="str">
        <f t="shared" si="1332"/>
        <v/>
      </c>
      <c r="AF1220" s="31" t="str">
        <f t="shared" si="1332"/>
        <v/>
      </c>
      <c r="AG1220" s="31" t="str">
        <f t="shared" si="1332"/>
        <v/>
      </c>
      <c r="AH1220" s="31" t="str">
        <f t="shared" si="1332"/>
        <v/>
      </c>
      <c r="AI1220" s="31" t="str">
        <f t="shared" si="1332"/>
        <v/>
      </c>
      <c r="AJ1220" s="31" t="str">
        <f t="shared" si="1332"/>
        <v/>
      </c>
      <c r="AK1220" s="31" t="e">
        <f>IF(#REF!=" ","",IF(#REF!="","",CONCATENATE($C1220," ",#REF!," ",MID(#REF!,6,3))))</f>
        <v>#REF!</v>
      </c>
      <c r="AL1220" s="31" t="str">
        <f t="shared" si="1333"/>
        <v/>
      </c>
      <c r="AM1220" s="31" t="str">
        <f t="shared" si="1333"/>
        <v/>
      </c>
      <c r="AN1220" s="32" t="e">
        <f t="shared" si="1330"/>
        <v>#VALUE!</v>
      </c>
      <c r="AO1220" s="32" t="str">
        <f t="shared" si="1321"/>
        <v/>
      </c>
      <c r="AP1220" s="32" t="str">
        <f t="shared" si="1321"/>
        <v/>
      </c>
      <c r="AQ1220" s="32" t="str">
        <f t="shared" si="1321"/>
        <v/>
      </c>
      <c r="AR1220" s="32" t="str">
        <f t="shared" si="1321"/>
        <v/>
      </c>
      <c r="AS1220" s="32" t="str">
        <f t="shared" si="1321"/>
        <v/>
      </c>
      <c r="AT1220" s="32" t="str">
        <f t="shared" si="1316"/>
        <v/>
      </c>
      <c r="AU1220" s="32" t="str">
        <f t="shared" si="1316"/>
        <v/>
      </c>
      <c r="AV1220" s="32" t="e">
        <f t="shared" si="1316"/>
        <v>#REF!</v>
      </c>
      <c r="AW1220" s="32" t="str">
        <f t="shared" si="1316"/>
        <v/>
      </c>
      <c r="AX1220" s="32" t="str">
        <f t="shared" si="1316"/>
        <v/>
      </c>
      <c r="AZ1220" s="17" t="str">
        <f t="shared" si="1322"/>
        <v/>
      </c>
      <c r="BA1220" s="17" t="str">
        <f t="shared" si="1322"/>
        <v/>
      </c>
      <c r="BB1220" s="17" t="str">
        <f t="shared" si="1322"/>
        <v/>
      </c>
      <c r="BC1220" s="17" t="str">
        <f t="shared" si="1322"/>
        <v/>
      </c>
      <c r="BD1220" s="17" t="str">
        <f t="shared" si="1322"/>
        <v/>
      </c>
      <c r="BE1220" s="17" t="str">
        <f t="shared" si="1317"/>
        <v/>
      </c>
      <c r="BF1220" s="17" t="str">
        <f t="shared" si="1317"/>
        <v/>
      </c>
      <c r="BG1220" s="17" t="e">
        <f t="shared" si="1317"/>
        <v>#REF!</v>
      </c>
      <c r="BH1220" s="17" t="str">
        <f t="shared" si="1317"/>
        <v/>
      </c>
      <c r="BI1220" s="17" t="str">
        <f t="shared" si="1317"/>
        <v/>
      </c>
    </row>
    <row r="1221" spans="1:61" s="13" customFormat="1" ht="23.25" customHeight="1" x14ac:dyDescent="0.2">
      <c r="A1221" s="1">
        <f ca="1">IF(COUNTIF($D1221:$L1221," ")=10,"",IF(VLOOKUP(MAX($A$1:A1220),$A$1:C1220,3,FALSE)=0,"",MAX($A$1:A1220)+1))</f>
        <v>1181</v>
      </c>
      <c r="B1221" s="13" t="str">
        <f>$B1216</f>
        <v/>
      </c>
      <c r="C1221" s="2" t="str">
        <f>IF($B1221="","",$R$6)</f>
        <v/>
      </c>
      <c r="D1221" s="23" t="str">
        <f t="shared" ref="D1221:K1221" si="1337">IF($B1221&gt;"",IF(ISERROR(SEARCH($B1221,S$6))," ",MID(S$6,FIND("%курс ",S$6,FIND($B1221,S$6))+6,3)&amp;"
("&amp;MID(S$6,FIND("ауд.",S$6,FIND($B1221,S$6))+4,FIND("№",S$6,FIND("ауд.",S$6,FIND($B1221,S$6)))-(FIND("ауд.",S$6,FIND($B1221,S$6))+4))&amp;")"),"")</f>
        <v/>
      </c>
      <c r="E1221" s="23" t="str">
        <f t="shared" si="1337"/>
        <v/>
      </c>
      <c r="F1221" s="23" t="str">
        <f t="shared" si="1337"/>
        <v/>
      </c>
      <c r="G1221" s="23" t="str">
        <f t="shared" si="1337"/>
        <v/>
      </c>
      <c r="H1221" s="23" t="str">
        <f t="shared" si="1337"/>
        <v/>
      </c>
      <c r="I1221" s="23" t="str">
        <f t="shared" si="1337"/>
        <v/>
      </c>
      <c r="J1221" s="23" t="str">
        <f t="shared" si="1337"/>
        <v/>
      </c>
      <c r="K1221" s="23" t="str">
        <f t="shared" si="1337"/>
        <v/>
      </c>
      <c r="L1221" s="23"/>
      <c r="O1221" s="16"/>
      <c r="P1221" s="16"/>
      <c r="R1221" s="30"/>
      <c r="S1221" s="30"/>
      <c r="T1221" s="30"/>
      <c r="U1221" s="30"/>
      <c r="V1221" s="30"/>
      <c r="W1221" s="30"/>
      <c r="X1221" s="30"/>
      <c r="Y1221" s="30"/>
      <c r="Z1221" s="30"/>
      <c r="AA1221" s="30"/>
      <c r="AB1221" s="30"/>
      <c r="AD1221" s="31" t="str">
        <f t="shared" si="1332"/>
        <v/>
      </c>
      <c r="AE1221" s="31" t="str">
        <f t="shared" si="1332"/>
        <v/>
      </c>
      <c r="AF1221" s="31" t="str">
        <f t="shared" si="1332"/>
        <v/>
      </c>
      <c r="AG1221" s="31" t="str">
        <f t="shared" si="1332"/>
        <v/>
      </c>
      <c r="AH1221" s="31" t="str">
        <f t="shared" si="1332"/>
        <v/>
      </c>
      <c r="AI1221" s="31" t="str">
        <f t="shared" si="1332"/>
        <v/>
      </c>
      <c r="AJ1221" s="31" t="str">
        <f t="shared" si="1332"/>
        <v/>
      </c>
      <c r="AK1221" s="31" t="e">
        <f>IF(#REF!=" ","",IF(#REF!="","",CONCATENATE($C1221," ",#REF!," ",MID(#REF!,6,3))))</f>
        <v>#REF!</v>
      </c>
      <c r="AL1221" s="31" t="str">
        <f t="shared" si="1333"/>
        <v/>
      </c>
      <c r="AM1221" s="31" t="str">
        <f t="shared" si="1333"/>
        <v/>
      </c>
      <c r="AN1221" s="32" t="e">
        <f t="shared" si="1330"/>
        <v>#VALUE!</v>
      </c>
      <c r="AO1221" s="32" t="str">
        <f t="shared" si="1321"/>
        <v/>
      </c>
      <c r="AP1221" s="32" t="str">
        <f t="shared" si="1321"/>
        <v/>
      </c>
      <c r="AQ1221" s="32" t="str">
        <f t="shared" si="1321"/>
        <v/>
      </c>
      <c r="AR1221" s="32" t="str">
        <f t="shared" si="1321"/>
        <v/>
      </c>
      <c r="AS1221" s="32" t="str">
        <f t="shared" si="1321"/>
        <v/>
      </c>
      <c r="AT1221" s="32" t="str">
        <f t="shared" si="1316"/>
        <v/>
      </c>
      <c r="AU1221" s="32" t="str">
        <f t="shared" si="1316"/>
        <v/>
      </c>
      <c r="AV1221" s="32" t="e">
        <f t="shared" si="1316"/>
        <v>#REF!</v>
      </c>
      <c r="AW1221" s="32" t="str">
        <f t="shared" si="1316"/>
        <v/>
      </c>
      <c r="AX1221" s="32" t="str">
        <f t="shared" si="1316"/>
        <v/>
      </c>
      <c r="AZ1221" s="17" t="str">
        <f t="shared" si="1322"/>
        <v/>
      </c>
      <c r="BA1221" s="17" t="str">
        <f t="shared" si="1322"/>
        <v/>
      </c>
      <c r="BB1221" s="17" t="str">
        <f t="shared" si="1322"/>
        <v/>
      </c>
      <c r="BC1221" s="17" t="str">
        <f t="shared" si="1322"/>
        <v/>
      </c>
      <c r="BD1221" s="17" t="str">
        <f t="shared" si="1322"/>
        <v/>
      </c>
      <c r="BE1221" s="17" t="str">
        <f t="shared" si="1317"/>
        <v/>
      </c>
      <c r="BF1221" s="17" t="str">
        <f t="shared" si="1317"/>
        <v/>
      </c>
      <c r="BG1221" s="17" t="e">
        <f t="shared" si="1317"/>
        <v>#REF!</v>
      </c>
      <c r="BH1221" s="17" t="str">
        <f t="shared" si="1317"/>
        <v/>
      </c>
      <c r="BI1221" s="17" t="str">
        <f t="shared" si="1317"/>
        <v/>
      </c>
    </row>
    <row r="1222" spans="1:61" s="13" customFormat="1" ht="23.25" customHeight="1" x14ac:dyDescent="0.2">
      <c r="A1222" s="1">
        <f ca="1">IF(COUNTIF($D1222:$L1222," ")=10,"",IF(VLOOKUP(MAX($A$1:A1221),$A$1:C1221,3,FALSE)=0,"",MAX($A$1:A1221)+1))</f>
        <v>1182</v>
      </c>
      <c r="B1222" s="13" t="str">
        <f>$B1216</f>
        <v/>
      </c>
      <c r="C1222" s="2" t="str">
        <f>IF($B1222="","",$R$7)</f>
        <v/>
      </c>
      <c r="D1222" s="23" t="str">
        <f t="shared" ref="D1222:K1222" si="1338">IF($B1222&gt;"",IF(ISERROR(SEARCH($B1222,S$7))," ",MID(S$7,FIND("%курс ",S$7,FIND($B1222,S$7))+6,3)&amp;"
("&amp;MID(S$7,FIND("ауд.",S$7,FIND($B1222,S$7))+4,FIND("№",S$7,FIND("ауд.",S$7,FIND($B1222,S$7)))-(FIND("ауд.",S$7,FIND($B1222,S$7))+4))&amp;")"),"")</f>
        <v/>
      </c>
      <c r="E1222" s="23" t="str">
        <f t="shared" si="1338"/>
        <v/>
      </c>
      <c r="F1222" s="23" t="str">
        <f t="shared" si="1338"/>
        <v/>
      </c>
      <c r="G1222" s="23" t="str">
        <f t="shared" si="1338"/>
        <v/>
      </c>
      <c r="H1222" s="23" t="str">
        <f t="shared" si="1338"/>
        <v/>
      </c>
      <c r="I1222" s="23" t="str">
        <f t="shared" si="1338"/>
        <v/>
      </c>
      <c r="J1222" s="23" t="str">
        <f t="shared" si="1338"/>
        <v/>
      </c>
      <c r="K1222" s="23" t="str">
        <f t="shared" si="1338"/>
        <v/>
      </c>
      <c r="L1222" s="23"/>
      <c r="O1222" s="16"/>
      <c r="P1222" s="16"/>
      <c r="R1222" s="30"/>
      <c r="S1222" s="30"/>
      <c r="T1222" s="30"/>
      <c r="U1222" s="30"/>
      <c r="V1222" s="30"/>
      <c r="W1222" s="30"/>
      <c r="X1222" s="30"/>
      <c r="Y1222" s="30"/>
      <c r="Z1222" s="30"/>
      <c r="AA1222" s="30"/>
      <c r="AB1222" s="30"/>
      <c r="AD1222" s="31" t="str">
        <f t="shared" si="1332"/>
        <v/>
      </c>
      <c r="AE1222" s="31" t="str">
        <f t="shared" si="1332"/>
        <v/>
      </c>
      <c r="AF1222" s="31" t="str">
        <f t="shared" si="1332"/>
        <v/>
      </c>
      <c r="AG1222" s="31" t="str">
        <f t="shared" si="1332"/>
        <v/>
      </c>
      <c r="AH1222" s="31" t="str">
        <f t="shared" si="1332"/>
        <v/>
      </c>
      <c r="AI1222" s="31" t="str">
        <f t="shared" si="1332"/>
        <v/>
      </c>
      <c r="AJ1222" s="31" t="str">
        <f t="shared" si="1332"/>
        <v/>
      </c>
      <c r="AK1222" s="31" t="e">
        <f>IF(#REF!=" ","",IF(#REF!="","",CONCATENATE($C1222," ",#REF!," ",MID(#REF!,6,3))))</f>
        <v>#REF!</v>
      </c>
      <c r="AL1222" s="31" t="str">
        <f t="shared" si="1333"/>
        <v/>
      </c>
      <c r="AM1222" s="31" t="str">
        <f t="shared" si="1333"/>
        <v/>
      </c>
      <c r="AN1222" s="32" t="e">
        <f t="shared" si="1330"/>
        <v>#VALUE!</v>
      </c>
      <c r="AO1222" s="32" t="str">
        <f t="shared" si="1321"/>
        <v/>
      </c>
      <c r="AP1222" s="32" t="str">
        <f t="shared" si="1321"/>
        <v/>
      </c>
      <c r="AQ1222" s="32" t="str">
        <f t="shared" si="1321"/>
        <v/>
      </c>
      <c r="AR1222" s="32" t="str">
        <f t="shared" si="1321"/>
        <v/>
      </c>
      <c r="AS1222" s="32" t="str">
        <f t="shared" si="1321"/>
        <v/>
      </c>
      <c r="AT1222" s="32" t="str">
        <f t="shared" si="1316"/>
        <v/>
      </c>
      <c r="AU1222" s="32" t="str">
        <f t="shared" si="1316"/>
        <v/>
      </c>
      <c r="AV1222" s="32" t="e">
        <f t="shared" si="1316"/>
        <v>#REF!</v>
      </c>
      <c r="AW1222" s="32" t="str">
        <f t="shared" si="1316"/>
        <v/>
      </c>
      <c r="AX1222" s="32" t="str">
        <f t="shared" si="1316"/>
        <v/>
      </c>
      <c r="AZ1222" s="17" t="str">
        <f t="shared" si="1322"/>
        <v/>
      </c>
      <c r="BA1222" s="17" t="str">
        <f t="shared" si="1322"/>
        <v/>
      </c>
      <c r="BB1222" s="17" t="str">
        <f t="shared" si="1322"/>
        <v/>
      </c>
      <c r="BC1222" s="17" t="str">
        <f t="shared" si="1322"/>
        <v/>
      </c>
      <c r="BD1222" s="17" t="str">
        <f t="shared" si="1322"/>
        <v/>
      </c>
      <c r="BE1222" s="17" t="str">
        <f t="shared" si="1317"/>
        <v/>
      </c>
      <c r="BF1222" s="17" t="str">
        <f t="shared" si="1317"/>
        <v/>
      </c>
      <c r="BG1222" s="17" t="e">
        <f t="shared" si="1317"/>
        <v>#REF!</v>
      </c>
      <c r="BH1222" s="17" t="str">
        <f t="shared" si="1317"/>
        <v/>
      </c>
      <c r="BI1222" s="17" t="str">
        <f t="shared" si="1317"/>
        <v/>
      </c>
    </row>
    <row r="1223" spans="1:61" s="13" customFormat="1" ht="23.25" customHeight="1" x14ac:dyDescent="0.2">
      <c r="A1223" s="1">
        <f ca="1">IF(COUNTIF($D1223:$L1223," ")=10,"",IF(VLOOKUP(MAX($A$1:A1222),$A$1:C1222,3,FALSE)=0,"",MAX($A$1:A1222)+1))</f>
        <v>1183</v>
      </c>
      <c r="B1223" s="13" t="str">
        <f>$B1216</f>
        <v/>
      </c>
      <c r="C1223" s="2" t="str">
        <f>IF($B1223="","",$R$8)</f>
        <v/>
      </c>
      <c r="D1223" s="23" t="str">
        <f t="shared" ref="D1223:K1223" si="1339">IF($B1223&gt;"",IF(ISERROR(SEARCH($B1223,S$8))," ",MID(S$8,FIND("%курс ",S$8,FIND($B1223,S$8))+6,3)&amp;"
("&amp;MID(S$8,FIND("ауд.",S$8,FIND($B1223,S$8))+4,FIND("№",S$8,FIND("ауд.",S$8,FIND($B1223,S$8)))-(FIND("ауд.",S$8,FIND($B1223,S$8))+4))&amp;")"),"")</f>
        <v/>
      </c>
      <c r="E1223" s="23" t="str">
        <f t="shared" si="1339"/>
        <v/>
      </c>
      <c r="F1223" s="23" t="str">
        <f t="shared" si="1339"/>
        <v/>
      </c>
      <c r="G1223" s="23" t="str">
        <f t="shared" si="1339"/>
        <v/>
      </c>
      <c r="H1223" s="23" t="str">
        <f t="shared" si="1339"/>
        <v/>
      </c>
      <c r="I1223" s="23" t="str">
        <f t="shared" si="1339"/>
        <v/>
      </c>
      <c r="J1223" s="23" t="str">
        <f t="shared" si="1339"/>
        <v/>
      </c>
      <c r="K1223" s="23" t="str">
        <f t="shared" si="1339"/>
        <v/>
      </c>
      <c r="L1223" s="23"/>
      <c r="O1223" s="16"/>
      <c r="P1223" s="16"/>
      <c r="R1223" s="30"/>
      <c r="S1223" s="30"/>
      <c r="T1223" s="30"/>
      <c r="U1223" s="30"/>
      <c r="V1223" s="30"/>
      <c r="W1223" s="30"/>
      <c r="X1223" s="30"/>
      <c r="Y1223" s="30"/>
      <c r="Z1223" s="30"/>
      <c r="AA1223" s="30"/>
      <c r="AB1223" s="30"/>
      <c r="AD1223" s="31" t="str">
        <f t="shared" si="1332"/>
        <v/>
      </c>
      <c r="AE1223" s="31" t="str">
        <f t="shared" si="1332"/>
        <v/>
      </c>
      <c r="AF1223" s="31" t="str">
        <f t="shared" si="1332"/>
        <v/>
      </c>
      <c r="AG1223" s="31" t="str">
        <f t="shared" si="1332"/>
        <v/>
      </c>
      <c r="AH1223" s="31" t="str">
        <f t="shared" si="1332"/>
        <v/>
      </c>
      <c r="AI1223" s="31" t="str">
        <f t="shared" si="1332"/>
        <v/>
      </c>
      <c r="AJ1223" s="31" t="str">
        <f t="shared" si="1332"/>
        <v/>
      </c>
      <c r="AK1223" s="31" t="e">
        <f>IF(#REF!=" ","",IF(#REF!="","",CONCATENATE($C1223," ",#REF!," ",MID(#REF!,6,3))))</f>
        <v>#REF!</v>
      </c>
      <c r="AL1223" s="31" t="str">
        <f t="shared" si="1333"/>
        <v/>
      </c>
      <c r="AM1223" s="31" t="str">
        <f t="shared" si="1333"/>
        <v/>
      </c>
      <c r="AN1223" s="32" t="e">
        <f t="shared" si="1330"/>
        <v>#VALUE!</v>
      </c>
      <c r="AO1223" s="32" t="str">
        <f t="shared" si="1321"/>
        <v/>
      </c>
      <c r="AP1223" s="32" t="str">
        <f t="shared" si="1321"/>
        <v/>
      </c>
      <c r="AQ1223" s="32" t="str">
        <f t="shared" si="1321"/>
        <v/>
      </c>
      <c r="AR1223" s="32" t="str">
        <f t="shared" si="1321"/>
        <v/>
      </c>
      <c r="AS1223" s="32" t="str">
        <f t="shared" si="1321"/>
        <v/>
      </c>
      <c r="AT1223" s="32" t="str">
        <f t="shared" si="1316"/>
        <v/>
      </c>
      <c r="AU1223" s="32" t="str">
        <f t="shared" si="1316"/>
        <v/>
      </c>
      <c r="AV1223" s="32" t="e">
        <f t="shared" si="1316"/>
        <v>#REF!</v>
      </c>
      <c r="AW1223" s="32" t="str">
        <f t="shared" si="1316"/>
        <v/>
      </c>
      <c r="AX1223" s="32" t="str">
        <f t="shared" si="1316"/>
        <v/>
      </c>
      <c r="AZ1223" s="17" t="str">
        <f t="shared" si="1322"/>
        <v/>
      </c>
      <c r="BA1223" s="17" t="str">
        <f t="shared" si="1322"/>
        <v/>
      </c>
      <c r="BB1223" s="17" t="str">
        <f t="shared" si="1322"/>
        <v/>
      </c>
      <c r="BC1223" s="17" t="str">
        <f t="shared" si="1322"/>
        <v/>
      </c>
      <c r="BD1223" s="17" t="str">
        <f t="shared" si="1322"/>
        <v/>
      </c>
      <c r="BE1223" s="17" t="str">
        <f t="shared" si="1317"/>
        <v/>
      </c>
      <c r="BF1223" s="17" t="str">
        <f t="shared" si="1317"/>
        <v/>
      </c>
      <c r="BG1223" s="17" t="e">
        <f t="shared" si="1317"/>
        <v>#REF!</v>
      </c>
      <c r="BH1223" s="17" t="str">
        <f t="shared" si="1317"/>
        <v/>
      </c>
      <c r="BI1223" s="17" t="str">
        <f t="shared" si="1317"/>
        <v/>
      </c>
    </row>
    <row r="1224" spans="1:61" s="13" customFormat="1" ht="23.25" customHeight="1" x14ac:dyDescent="0.2">
      <c r="C1224" s="2" t="str">
        <f>IF($B1224="","",$R$2)</f>
        <v/>
      </c>
      <c r="D1224" s="14" t="str">
        <f t="shared" ref="D1224:K1224" si="1340">IF($B1224&gt;"",IF(ISERROR(SEARCH($B1224,S$2))," ",MID(S$2,FIND("%курс ",S$2,FIND($B1224,S$2))+6,3)&amp;"
("&amp;MID(S$2,FIND("ауд.",S$2,FIND($B1224,S$2))+4,FIND("№",S$2,FIND("ауд.",S$2,FIND($B1224,S$2)))-(FIND("ауд.",S$2,FIND($B1224,S$2))+4))&amp;")"),"")</f>
        <v/>
      </c>
      <c r="E1224" s="14" t="str">
        <f t="shared" si="1340"/>
        <v/>
      </c>
      <c r="F1224" s="14" t="str">
        <f t="shared" si="1340"/>
        <v/>
      </c>
      <c r="G1224" s="14" t="str">
        <f t="shared" si="1340"/>
        <v/>
      </c>
      <c r="H1224" s="14" t="str">
        <f t="shared" si="1340"/>
        <v/>
      </c>
      <c r="I1224" s="14" t="str">
        <f t="shared" si="1340"/>
        <v/>
      </c>
      <c r="J1224" s="14" t="str">
        <f t="shared" si="1340"/>
        <v/>
      </c>
      <c r="K1224" s="14" t="str">
        <f t="shared" si="1340"/>
        <v/>
      </c>
      <c r="L1224" s="14"/>
      <c r="O1224" s="16"/>
      <c r="P1224" s="16"/>
      <c r="R1224" s="30"/>
      <c r="S1224" s="30"/>
      <c r="T1224" s="30"/>
      <c r="U1224" s="30"/>
      <c r="V1224" s="30"/>
      <c r="W1224" s="30"/>
      <c r="X1224" s="30"/>
      <c r="Y1224" s="30"/>
      <c r="Z1224" s="30"/>
      <c r="AA1224" s="30"/>
      <c r="AB1224" s="30"/>
      <c r="AD1224" s="37"/>
      <c r="AE1224" s="37"/>
      <c r="AF1224" s="37"/>
      <c r="AG1224" s="37"/>
      <c r="AH1224" s="37"/>
      <c r="AI1224" s="37"/>
      <c r="AJ1224" s="37"/>
      <c r="AK1224" s="37"/>
      <c r="AL1224" s="37"/>
      <c r="AM1224" s="37"/>
      <c r="AN1224" s="37"/>
      <c r="AO1224" s="32" t="str">
        <f t="shared" si="1321"/>
        <v/>
      </c>
      <c r="AP1224" s="32" t="str">
        <f t="shared" si="1321"/>
        <v/>
      </c>
      <c r="AQ1224" s="32" t="str">
        <f t="shared" si="1321"/>
        <v/>
      </c>
      <c r="AR1224" s="32" t="str">
        <f t="shared" si="1321"/>
        <v/>
      </c>
      <c r="AS1224" s="32" t="str">
        <f t="shared" si="1321"/>
        <v/>
      </c>
      <c r="AT1224" s="32" t="str">
        <f t="shared" si="1316"/>
        <v/>
      </c>
      <c r="AU1224" s="32" t="str">
        <f t="shared" si="1316"/>
        <v/>
      </c>
      <c r="AV1224" s="32" t="str">
        <f t="shared" si="1316"/>
        <v/>
      </c>
      <c r="AW1224" s="32" t="str">
        <f t="shared" si="1316"/>
        <v/>
      </c>
      <c r="AX1224" s="32" t="str">
        <f t="shared" si="1316"/>
        <v/>
      </c>
      <c r="AZ1224" s="17" t="str">
        <f t="shared" si="1322"/>
        <v/>
      </c>
      <c r="BA1224" s="17" t="str">
        <f t="shared" si="1322"/>
        <v/>
      </c>
      <c r="BB1224" s="17" t="str">
        <f t="shared" si="1322"/>
        <v/>
      </c>
      <c r="BC1224" s="17" t="str">
        <f t="shared" si="1322"/>
        <v/>
      </c>
      <c r="BD1224" s="17" t="str">
        <f t="shared" si="1322"/>
        <v/>
      </c>
      <c r="BE1224" s="17" t="str">
        <f t="shared" si="1317"/>
        <v/>
      </c>
      <c r="BF1224" s="17" t="str">
        <f t="shared" si="1317"/>
        <v/>
      </c>
      <c r="BG1224" s="17" t="str">
        <f t="shared" si="1317"/>
        <v/>
      </c>
      <c r="BH1224" s="17" t="str">
        <f t="shared" si="1317"/>
        <v/>
      </c>
      <c r="BI1224" s="17" t="str">
        <f t="shared" si="1317"/>
        <v/>
      </c>
    </row>
    <row r="1225" spans="1:61" s="13" customFormat="1" ht="23.25" customHeight="1" x14ac:dyDescent="0.2">
      <c r="A1225" s="1">
        <f ca="1">IF(COUNTIF($D1226:$L1232," ")=70,"",MAX($A$1:A1224)+1)</f>
        <v>1184</v>
      </c>
      <c r="B1225" s="2" t="str">
        <f>IF($C1225="","",$C1225)</f>
        <v/>
      </c>
      <c r="C1225" s="3" t="str">
        <f>IF(ISERROR(VLOOKUP((ROW()-1)/9+1,'[1]Преподавательский состав'!$A$2:$B$181,2,FALSE)),"",VLOOKUP((ROW()-1)/9+1,'[1]Преподавательский состав'!$A$2:$B$181,2,FALSE))</f>
        <v/>
      </c>
      <c r="D1225" s="3" t="str">
        <f>IF($C1225="","",T(" 9.00"))</f>
        <v/>
      </c>
      <c r="E1225" s="3" t="str">
        <f>IF($C1225="","",T("10.40"))</f>
        <v/>
      </c>
      <c r="F1225" s="3" t="str">
        <f>IF($C1225="","",T("12.20"))</f>
        <v/>
      </c>
      <c r="G1225" s="3" t="str">
        <f>IF($C1225="","",T("14.00"))</f>
        <v/>
      </c>
      <c r="H1225" s="3" t="str">
        <f>IF($C1225="","",T("14.30"))</f>
        <v/>
      </c>
      <c r="I1225" s="3" t="str">
        <f>IF($C1225="","",T("16.10"))</f>
        <v/>
      </c>
      <c r="J1225" s="3" t="str">
        <f>IF($C1225="","",T("17.50"))</f>
        <v/>
      </c>
      <c r="K1225" s="3" t="str">
        <f>IF($C1225="","",T("17.50"))</f>
        <v/>
      </c>
      <c r="L1225" s="3"/>
      <c r="O1225" s="16"/>
      <c r="P1225" s="16"/>
      <c r="R1225" s="30"/>
      <c r="S1225" s="30"/>
      <c r="T1225" s="30"/>
      <c r="U1225" s="30"/>
      <c r="V1225" s="30"/>
      <c r="W1225" s="30"/>
      <c r="X1225" s="30"/>
      <c r="Y1225" s="30"/>
      <c r="Z1225" s="30"/>
      <c r="AA1225" s="30"/>
      <c r="AB1225" s="30"/>
      <c r="AD1225" s="32"/>
      <c r="AE1225" s="32"/>
      <c r="AF1225" s="32"/>
      <c r="AG1225" s="32"/>
      <c r="AH1225" s="32"/>
      <c r="AI1225" s="32"/>
      <c r="AJ1225" s="32"/>
      <c r="AK1225" s="32"/>
      <c r="AL1225" s="32"/>
      <c r="AM1225" s="32"/>
      <c r="AN1225" s="32" t="str">
        <f t="shared" ref="AN1225:AN1232" si="1341">IF(COUNTBLANK(AD1225:AM1225)=10,"",MID($B1225,1,FIND(" ",$B1225)-1))</f>
        <v/>
      </c>
      <c r="AO1225" s="32" t="str">
        <f t="shared" si="1321"/>
        <v/>
      </c>
      <c r="AP1225" s="32" t="str">
        <f t="shared" si="1321"/>
        <v/>
      </c>
      <c r="AQ1225" s="32" t="str">
        <f t="shared" si="1321"/>
        <v/>
      </c>
      <c r="AR1225" s="32" t="str">
        <f t="shared" si="1321"/>
        <v/>
      </c>
      <c r="AS1225" s="32" t="str">
        <f t="shared" si="1321"/>
        <v/>
      </c>
      <c r="AT1225" s="32" t="str">
        <f t="shared" si="1316"/>
        <v/>
      </c>
      <c r="AU1225" s="32" t="str">
        <f t="shared" si="1316"/>
        <v/>
      </c>
      <c r="AV1225" s="32" t="str">
        <f t="shared" si="1316"/>
        <v/>
      </c>
      <c r="AW1225" s="32" t="str">
        <f t="shared" si="1316"/>
        <v/>
      </c>
      <c r="AX1225" s="32" t="str">
        <f t="shared" si="1316"/>
        <v/>
      </c>
      <c r="AZ1225" s="17" t="str">
        <f t="shared" si="1322"/>
        <v/>
      </c>
      <c r="BA1225" s="17" t="str">
        <f t="shared" si="1322"/>
        <v/>
      </c>
      <c r="BB1225" s="17" t="str">
        <f t="shared" si="1322"/>
        <v/>
      </c>
      <c r="BC1225" s="17" t="str">
        <f t="shared" si="1322"/>
        <v/>
      </c>
      <c r="BD1225" s="17" t="str">
        <f t="shared" si="1322"/>
        <v/>
      </c>
      <c r="BE1225" s="17" t="str">
        <f t="shared" si="1317"/>
        <v/>
      </c>
      <c r="BF1225" s="17" t="str">
        <f t="shared" si="1317"/>
        <v/>
      </c>
      <c r="BG1225" s="17" t="str">
        <f t="shared" si="1317"/>
        <v/>
      </c>
      <c r="BH1225" s="17" t="str">
        <f t="shared" si="1317"/>
        <v/>
      </c>
      <c r="BI1225" s="17" t="str">
        <f t="shared" si="1317"/>
        <v/>
      </c>
    </row>
    <row r="1226" spans="1:61" s="13" customFormat="1" ht="23.25" customHeight="1" x14ac:dyDescent="0.2">
      <c r="A1226" s="1">
        <f ca="1">IF(COUNTIF($D1226:$L1226," ")=10,"",IF(VLOOKUP(MAX($A$1:A1225),$A$1:C1225,3,FALSE)=0,"",MAX($A$1:A1225)+1))</f>
        <v>1185</v>
      </c>
      <c r="B1226" s="13" t="str">
        <f>$B1225</f>
        <v/>
      </c>
      <c r="C1226" s="2" t="str">
        <f>IF($B1226="","",$R$2)</f>
        <v/>
      </c>
      <c r="D1226" s="14" t="str">
        <f t="shared" ref="D1226:K1226" si="1342">IF($B1226&gt;"",IF(ISERROR(SEARCH($B1226,S$2))," ",MID(S$2,FIND("%курс ",S$2,FIND($B1226,S$2))+6,3)&amp;"
("&amp;MID(S$2,FIND("ауд.",S$2,FIND($B1226,S$2))+4,FIND("№",S$2,FIND("ауд.",S$2,FIND($B1226,S$2)))-(FIND("ауд.",S$2,FIND($B1226,S$2))+4))&amp;")"),"")</f>
        <v/>
      </c>
      <c r="E1226" s="14" t="str">
        <f t="shared" si="1342"/>
        <v/>
      </c>
      <c r="F1226" s="14" t="str">
        <f t="shared" si="1342"/>
        <v/>
      </c>
      <c r="G1226" s="14" t="str">
        <f t="shared" si="1342"/>
        <v/>
      </c>
      <c r="H1226" s="14" t="str">
        <f t="shared" si="1342"/>
        <v/>
      </c>
      <c r="I1226" s="14" t="str">
        <f t="shared" si="1342"/>
        <v/>
      </c>
      <c r="J1226" s="14" t="str">
        <f t="shared" si="1342"/>
        <v/>
      </c>
      <c r="K1226" s="14" t="str">
        <f t="shared" si="1342"/>
        <v/>
      </c>
      <c r="L1226" s="14"/>
      <c r="O1226" s="16"/>
      <c r="P1226" s="16"/>
      <c r="R1226" s="30"/>
      <c r="S1226" s="30"/>
      <c r="T1226" s="30"/>
      <c r="U1226" s="30"/>
      <c r="V1226" s="30"/>
      <c r="W1226" s="30"/>
      <c r="X1226" s="30"/>
      <c r="Y1226" s="30"/>
      <c r="Z1226" s="30"/>
      <c r="AA1226" s="30"/>
      <c r="AB1226" s="30"/>
      <c r="AD1226" s="31" t="str">
        <f t="shared" ref="AD1226:AJ1232" si="1343">IF(D1226=" ","",IF(D1226="","",CONCATENATE($C1226," ",D$1," ",MID(D1226,6,3))))</f>
        <v/>
      </c>
      <c r="AE1226" s="31" t="str">
        <f t="shared" si="1343"/>
        <v/>
      </c>
      <c r="AF1226" s="31" t="str">
        <f t="shared" si="1343"/>
        <v/>
      </c>
      <c r="AG1226" s="31" t="str">
        <f t="shared" si="1343"/>
        <v/>
      </c>
      <c r="AH1226" s="31" t="str">
        <f t="shared" si="1343"/>
        <v/>
      </c>
      <c r="AI1226" s="31" t="str">
        <f t="shared" si="1343"/>
        <v/>
      </c>
      <c r="AJ1226" s="31" t="str">
        <f t="shared" si="1343"/>
        <v/>
      </c>
      <c r="AK1226" s="31" t="e">
        <f>IF(#REF!=" ","",IF(#REF!="","",CONCATENATE($C1226," ",#REF!," ",MID(#REF!,6,3))))</f>
        <v>#REF!</v>
      </c>
      <c r="AL1226" s="31" t="str">
        <f t="shared" ref="AL1226:AM1232" si="1344">IF(K1226=" ","",IF(K1226="","",CONCATENATE($C1226," ",K$1," ",MID(K1226,6,3))))</f>
        <v/>
      </c>
      <c r="AM1226" s="31" t="str">
        <f t="shared" si="1344"/>
        <v/>
      </c>
      <c r="AN1226" s="32" t="e">
        <f t="shared" si="1341"/>
        <v>#VALUE!</v>
      </c>
      <c r="AO1226" s="32" t="str">
        <f t="shared" si="1321"/>
        <v/>
      </c>
      <c r="AP1226" s="32" t="str">
        <f t="shared" si="1321"/>
        <v/>
      </c>
      <c r="AQ1226" s="32" t="str">
        <f t="shared" si="1321"/>
        <v/>
      </c>
      <c r="AR1226" s="32" t="str">
        <f t="shared" si="1321"/>
        <v/>
      </c>
      <c r="AS1226" s="32" t="str">
        <f t="shared" si="1321"/>
        <v/>
      </c>
      <c r="AT1226" s="32" t="str">
        <f t="shared" si="1316"/>
        <v/>
      </c>
      <c r="AU1226" s="32" t="str">
        <f t="shared" si="1316"/>
        <v/>
      </c>
      <c r="AV1226" s="32" t="e">
        <f t="shared" si="1316"/>
        <v>#REF!</v>
      </c>
      <c r="AW1226" s="32" t="str">
        <f t="shared" si="1316"/>
        <v/>
      </c>
      <c r="AX1226" s="32" t="str">
        <f t="shared" si="1316"/>
        <v/>
      </c>
      <c r="AZ1226" s="17" t="str">
        <f t="shared" si="1322"/>
        <v/>
      </c>
      <c r="BA1226" s="17" t="str">
        <f t="shared" si="1322"/>
        <v/>
      </c>
      <c r="BB1226" s="17" t="str">
        <f t="shared" si="1322"/>
        <v/>
      </c>
      <c r="BC1226" s="17" t="str">
        <f t="shared" si="1322"/>
        <v/>
      </c>
      <c r="BD1226" s="17" t="str">
        <f t="shared" si="1322"/>
        <v/>
      </c>
      <c r="BE1226" s="17" t="str">
        <f t="shared" si="1317"/>
        <v/>
      </c>
      <c r="BF1226" s="17" t="str">
        <f t="shared" si="1317"/>
        <v/>
      </c>
      <c r="BG1226" s="17" t="e">
        <f t="shared" si="1317"/>
        <v>#REF!</v>
      </c>
      <c r="BH1226" s="17" t="str">
        <f t="shared" si="1317"/>
        <v/>
      </c>
      <c r="BI1226" s="17" t="str">
        <f t="shared" si="1317"/>
        <v/>
      </c>
    </row>
    <row r="1227" spans="1:61" s="13" customFormat="1" ht="23.25" customHeight="1" x14ac:dyDescent="0.2">
      <c r="A1227" s="1">
        <f ca="1">IF(COUNTIF($D1227:$L1227," ")=10,"",IF(VLOOKUP(MAX($A$1:A1226),$A$1:C1226,3,FALSE)=0,"",MAX($A$1:A1226)+1))</f>
        <v>1186</v>
      </c>
      <c r="B1227" s="13" t="str">
        <f>$B1225</f>
        <v/>
      </c>
      <c r="C1227" s="2" t="str">
        <f>IF($B1227="","",$R$3)</f>
        <v/>
      </c>
      <c r="D1227" s="14" t="str">
        <f t="shared" ref="D1227:K1227" si="1345">IF($B1227&gt;"",IF(ISERROR(SEARCH($B1227,S$3))," ",MID(S$3,FIND("%курс ",S$3,FIND($B1227,S$3))+6,3)&amp;"
("&amp;MID(S$3,FIND("ауд.",S$3,FIND($B1227,S$3))+4,FIND("№",S$3,FIND("ауд.",S$3,FIND($B1227,S$3)))-(FIND("ауд.",S$3,FIND($B1227,S$3))+4))&amp;")"),"")</f>
        <v/>
      </c>
      <c r="E1227" s="14" t="str">
        <f t="shared" si="1345"/>
        <v/>
      </c>
      <c r="F1227" s="14" t="str">
        <f t="shared" si="1345"/>
        <v/>
      </c>
      <c r="G1227" s="14" t="str">
        <f t="shared" si="1345"/>
        <v/>
      </c>
      <c r="H1227" s="14" t="str">
        <f t="shared" si="1345"/>
        <v/>
      </c>
      <c r="I1227" s="14" t="str">
        <f t="shared" si="1345"/>
        <v/>
      </c>
      <c r="J1227" s="14" t="str">
        <f t="shared" si="1345"/>
        <v/>
      </c>
      <c r="K1227" s="14" t="str">
        <f t="shared" si="1345"/>
        <v/>
      </c>
      <c r="L1227" s="14"/>
      <c r="O1227" s="16"/>
      <c r="P1227" s="16"/>
      <c r="R1227" s="30"/>
      <c r="S1227" s="30"/>
      <c r="T1227" s="30"/>
      <c r="U1227" s="30"/>
      <c r="V1227" s="30"/>
      <c r="W1227" s="30"/>
      <c r="X1227" s="30"/>
      <c r="Y1227" s="30"/>
      <c r="Z1227" s="30"/>
      <c r="AA1227" s="30"/>
      <c r="AB1227" s="30"/>
      <c r="AD1227" s="31" t="str">
        <f t="shared" si="1343"/>
        <v/>
      </c>
      <c r="AE1227" s="31" t="str">
        <f t="shared" si="1343"/>
        <v/>
      </c>
      <c r="AF1227" s="31" t="str">
        <f t="shared" si="1343"/>
        <v/>
      </c>
      <c r="AG1227" s="31" t="str">
        <f t="shared" si="1343"/>
        <v/>
      </c>
      <c r="AH1227" s="31" t="str">
        <f t="shared" si="1343"/>
        <v/>
      </c>
      <c r="AI1227" s="31" t="str">
        <f t="shared" si="1343"/>
        <v/>
      </c>
      <c r="AJ1227" s="31" t="str">
        <f t="shared" si="1343"/>
        <v/>
      </c>
      <c r="AK1227" s="31" t="e">
        <f>IF(#REF!=" ","",IF(#REF!="","",CONCATENATE($C1227," ",#REF!," ",MID(#REF!,6,3))))</f>
        <v>#REF!</v>
      </c>
      <c r="AL1227" s="31" t="str">
        <f t="shared" si="1344"/>
        <v/>
      </c>
      <c r="AM1227" s="31" t="str">
        <f t="shared" si="1344"/>
        <v/>
      </c>
      <c r="AN1227" s="32" t="e">
        <f t="shared" si="1341"/>
        <v>#VALUE!</v>
      </c>
      <c r="AO1227" s="32" t="str">
        <f t="shared" si="1321"/>
        <v/>
      </c>
      <c r="AP1227" s="32" t="str">
        <f t="shared" si="1321"/>
        <v/>
      </c>
      <c r="AQ1227" s="32" t="str">
        <f t="shared" si="1321"/>
        <v/>
      </c>
      <c r="AR1227" s="32" t="str">
        <f t="shared" si="1321"/>
        <v/>
      </c>
      <c r="AS1227" s="32" t="str">
        <f t="shared" si="1321"/>
        <v/>
      </c>
      <c r="AT1227" s="32" t="str">
        <f t="shared" si="1316"/>
        <v/>
      </c>
      <c r="AU1227" s="32" t="str">
        <f t="shared" si="1316"/>
        <v/>
      </c>
      <c r="AV1227" s="32" t="e">
        <f t="shared" si="1316"/>
        <v>#REF!</v>
      </c>
      <c r="AW1227" s="32" t="str">
        <f t="shared" si="1316"/>
        <v/>
      </c>
      <c r="AX1227" s="32" t="str">
        <f t="shared" si="1316"/>
        <v/>
      </c>
      <c r="AZ1227" s="17" t="str">
        <f t="shared" si="1322"/>
        <v/>
      </c>
      <c r="BA1227" s="17" t="str">
        <f t="shared" si="1322"/>
        <v/>
      </c>
      <c r="BB1227" s="17" t="str">
        <f t="shared" si="1322"/>
        <v/>
      </c>
      <c r="BC1227" s="17" t="str">
        <f t="shared" si="1322"/>
        <v/>
      </c>
      <c r="BD1227" s="17" t="str">
        <f t="shared" si="1322"/>
        <v/>
      </c>
      <c r="BE1227" s="17" t="str">
        <f t="shared" si="1317"/>
        <v/>
      </c>
      <c r="BF1227" s="17" t="str">
        <f t="shared" si="1317"/>
        <v/>
      </c>
      <c r="BG1227" s="17" t="e">
        <f t="shared" si="1317"/>
        <v>#REF!</v>
      </c>
      <c r="BH1227" s="17" t="str">
        <f t="shared" si="1317"/>
        <v/>
      </c>
      <c r="BI1227" s="17" t="str">
        <f t="shared" si="1317"/>
        <v/>
      </c>
    </row>
    <row r="1228" spans="1:61" s="13" customFormat="1" ht="23.25" customHeight="1" x14ac:dyDescent="0.2">
      <c r="A1228" s="1">
        <f ca="1">IF(COUNTIF($D1228:$L1228," ")=10,"",IF(VLOOKUP(MAX($A$1:A1227),$A$1:C1227,3,FALSE)=0,"",MAX($A$1:A1227)+1))</f>
        <v>1187</v>
      </c>
      <c r="B1228" s="13" t="str">
        <f>$B1225</f>
        <v/>
      </c>
      <c r="C1228" s="2" t="str">
        <f>IF($B1228="","",$R$4)</f>
        <v/>
      </c>
      <c r="D1228" s="14" t="str">
        <f t="shared" ref="D1228:K1228" si="1346">IF($B1228&gt;"",IF(ISERROR(SEARCH($B1228,S$4))," ",MID(S$4,FIND("%курс ",S$4,FIND($B1228,S$4))+6,3)&amp;"
("&amp;MID(S$4,FIND("ауд.",S$4,FIND($B1228,S$4))+4,FIND("№",S$4,FIND("ауд.",S$4,FIND($B1228,S$4)))-(FIND("ауд.",S$4,FIND($B1228,S$4))+4))&amp;")"),"")</f>
        <v/>
      </c>
      <c r="E1228" s="14" t="str">
        <f t="shared" si="1346"/>
        <v/>
      </c>
      <c r="F1228" s="14" t="str">
        <f t="shared" si="1346"/>
        <v/>
      </c>
      <c r="G1228" s="14" t="str">
        <f t="shared" si="1346"/>
        <v/>
      </c>
      <c r="H1228" s="14" t="str">
        <f t="shared" si="1346"/>
        <v/>
      </c>
      <c r="I1228" s="14" t="str">
        <f t="shared" si="1346"/>
        <v/>
      </c>
      <c r="J1228" s="14" t="str">
        <f t="shared" si="1346"/>
        <v/>
      </c>
      <c r="K1228" s="14" t="str">
        <f t="shared" si="1346"/>
        <v/>
      </c>
      <c r="L1228" s="14"/>
      <c r="O1228" s="16"/>
      <c r="P1228" s="16"/>
      <c r="R1228" s="30"/>
      <c r="S1228" s="30"/>
      <c r="T1228" s="30"/>
      <c r="U1228" s="30"/>
      <c r="V1228" s="30"/>
      <c r="W1228" s="30"/>
      <c r="X1228" s="30"/>
      <c r="Y1228" s="30"/>
      <c r="Z1228" s="30"/>
      <c r="AA1228" s="30"/>
      <c r="AB1228" s="30"/>
      <c r="AD1228" s="31" t="str">
        <f t="shared" si="1343"/>
        <v/>
      </c>
      <c r="AE1228" s="31" t="str">
        <f t="shared" si="1343"/>
        <v/>
      </c>
      <c r="AF1228" s="31" t="str">
        <f t="shared" si="1343"/>
        <v/>
      </c>
      <c r="AG1228" s="31" t="str">
        <f t="shared" si="1343"/>
        <v/>
      </c>
      <c r="AH1228" s="31" t="str">
        <f t="shared" si="1343"/>
        <v/>
      </c>
      <c r="AI1228" s="31" t="str">
        <f t="shared" si="1343"/>
        <v/>
      </c>
      <c r="AJ1228" s="31" t="str">
        <f t="shared" si="1343"/>
        <v/>
      </c>
      <c r="AK1228" s="31" t="e">
        <f>IF(#REF!=" ","",IF(#REF!="","",CONCATENATE($C1228," ",#REF!," ",MID(#REF!,6,3))))</f>
        <v>#REF!</v>
      </c>
      <c r="AL1228" s="31" t="str">
        <f t="shared" si="1344"/>
        <v/>
      </c>
      <c r="AM1228" s="31" t="str">
        <f t="shared" si="1344"/>
        <v/>
      </c>
      <c r="AN1228" s="32" t="e">
        <f t="shared" si="1341"/>
        <v>#VALUE!</v>
      </c>
      <c r="AO1228" s="32" t="str">
        <f t="shared" si="1321"/>
        <v/>
      </c>
      <c r="AP1228" s="32" t="str">
        <f t="shared" si="1321"/>
        <v/>
      </c>
      <c r="AQ1228" s="32" t="str">
        <f t="shared" si="1321"/>
        <v/>
      </c>
      <c r="AR1228" s="32" t="str">
        <f t="shared" si="1321"/>
        <v/>
      </c>
      <c r="AS1228" s="32" t="str">
        <f t="shared" si="1321"/>
        <v/>
      </c>
      <c r="AT1228" s="32" t="str">
        <f t="shared" si="1316"/>
        <v/>
      </c>
      <c r="AU1228" s="32" t="str">
        <f t="shared" si="1316"/>
        <v/>
      </c>
      <c r="AV1228" s="32" t="e">
        <f t="shared" si="1316"/>
        <v>#REF!</v>
      </c>
      <c r="AW1228" s="32" t="str">
        <f t="shared" si="1316"/>
        <v/>
      </c>
      <c r="AX1228" s="32" t="str">
        <f t="shared" si="1316"/>
        <v/>
      </c>
      <c r="AZ1228" s="17" t="str">
        <f t="shared" si="1322"/>
        <v/>
      </c>
      <c r="BA1228" s="17" t="str">
        <f t="shared" si="1322"/>
        <v/>
      </c>
      <c r="BB1228" s="17" t="str">
        <f t="shared" si="1322"/>
        <v/>
      </c>
      <c r="BC1228" s="17" t="str">
        <f t="shared" si="1322"/>
        <v/>
      </c>
      <c r="BD1228" s="17" t="str">
        <f t="shared" si="1322"/>
        <v/>
      </c>
      <c r="BE1228" s="17" t="str">
        <f t="shared" si="1317"/>
        <v/>
      </c>
      <c r="BF1228" s="17" t="str">
        <f t="shared" si="1317"/>
        <v/>
      </c>
      <c r="BG1228" s="17" t="e">
        <f t="shared" si="1317"/>
        <v>#REF!</v>
      </c>
      <c r="BH1228" s="17" t="str">
        <f t="shared" si="1317"/>
        <v/>
      </c>
      <c r="BI1228" s="17" t="str">
        <f t="shared" si="1317"/>
        <v/>
      </c>
    </row>
    <row r="1229" spans="1:61" s="13" customFormat="1" ht="23.25" customHeight="1" x14ac:dyDescent="0.2">
      <c r="A1229" s="1">
        <f ca="1">IF(COUNTIF($D1229:$L1229," ")=10,"",IF(VLOOKUP(MAX($A$1:A1228),$A$1:C1228,3,FALSE)=0,"",MAX($A$1:A1228)+1))</f>
        <v>1188</v>
      </c>
      <c r="B1229" s="13" t="str">
        <f>$B1225</f>
        <v/>
      </c>
      <c r="C1229" s="2" t="str">
        <f>IF($B1229="","",$R$5)</f>
        <v/>
      </c>
      <c r="D1229" s="23" t="str">
        <f t="shared" ref="D1229:K1229" si="1347">IF($B1229&gt;"",IF(ISERROR(SEARCH($B1229,S$5))," ",MID(S$5,FIND("%курс ",S$5,FIND($B1229,S$5))+6,3)&amp;"
("&amp;MID(S$5,FIND("ауд.",S$5,FIND($B1229,S$5))+4,FIND("№",S$5,FIND("ауд.",S$5,FIND($B1229,S$5)))-(FIND("ауд.",S$5,FIND($B1229,S$5))+4))&amp;")"),"")</f>
        <v/>
      </c>
      <c r="E1229" s="23" t="str">
        <f t="shared" si="1347"/>
        <v/>
      </c>
      <c r="F1229" s="23" t="str">
        <f t="shared" si="1347"/>
        <v/>
      </c>
      <c r="G1229" s="23" t="str">
        <f t="shared" si="1347"/>
        <v/>
      </c>
      <c r="H1229" s="23" t="str">
        <f t="shared" si="1347"/>
        <v/>
      </c>
      <c r="I1229" s="23" t="str">
        <f t="shared" si="1347"/>
        <v/>
      </c>
      <c r="J1229" s="23" t="str">
        <f t="shared" si="1347"/>
        <v/>
      </c>
      <c r="K1229" s="23" t="str">
        <f t="shared" si="1347"/>
        <v/>
      </c>
      <c r="L1229" s="23"/>
      <c r="O1229" s="16"/>
      <c r="P1229" s="16"/>
      <c r="R1229" s="30"/>
      <c r="S1229" s="30"/>
      <c r="T1229" s="30"/>
      <c r="U1229" s="30"/>
      <c r="V1229" s="30"/>
      <c r="W1229" s="30"/>
      <c r="X1229" s="30"/>
      <c r="Y1229" s="30"/>
      <c r="Z1229" s="30"/>
      <c r="AA1229" s="30"/>
      <c r="AB1229" s="30"/>
      <c r="AD1229" s="31" t="str">
        <f t="shared" si="1343"/>
        <v/>
      </c>
      <c r="AE1229" s="31" t="str">
        <f t="shared" si="1343"/>
        <v/>
      </c>
      <c r="AF1229" s="31" t="str">
        <f t="shared" si="1343"/>
        <v/>
      </c>
      <c r="AG1229" s="31" t="str">
        <f t="shared" si="1343"/>
        <v/>
      </c>
      <c r="AH1229" s="31" t="str">
        <f t="shared" si="1343"/>
        <v/>
      </c>
      <c r="AI1229" s="31" t="str">
        <f t="shared" si="1343"/>
        <v/>
      </c>
      <c r="AJ1229" s="31" t="str">
        <f t="shared" si="1343"/>
        <v/>
      </c>
      <c r="AK1229" s="31" t="e">
        <f>IF(#REF!=" ","",IF(#REF!="","",CONCATENATE($C1229," ",#REF!," ",MID(#REF!,6,3))))</f>
        <v>#REF!</v>
      </c>
      <c r="AL1229" s="31" t="str">
        <f t="shared" si="1344"/>
        <v/>
      </c>
      <c r="AM1229" s="31" t="str">
        <f t="shared" si="1344"/>
        <v/>
      </c>
      <c r="AN1229" s="32" t="e">
        <f t="shared" si="1341"/>
        <v>#VALUE!</v>
      </c>
      <c r="AO1229" s="32" t="str">
        <f t="shared" si="1321"/>
        <v/>
      </c>
      <c r="AP1229" s="32" t="str">
        <f t="shared" si="1321"/>
        <v/>
      </c>
      <c r="AQ1229" s="32" t="str">
        <f t="shared" si="1321"/>
        <v/>
      </c>
      <c r="AR1229" s="32" t="str">
        <f t="shared" si="1321"/>
        <v/>
      </c>
      <c r="AS1229" s="32" t="str">
        <f t="shared" si="1321"/>
        <v/>
      </c>
      <c r="AT1229" s="32" t="str">
        <f t="shared" si="1316"/>
        <v/>
      </c>
      <c r="AU1229" s="32" t="str">
        <f t="shared" si="1316"/>
        <v/>
      </c>
      <c r="AV1229" s="32" t="e">
        <f t="shared" si="1316"/>
        <v>#REF!</v>
      </c>
      <c r="AW1229" s="32" t="str">
        <f t="shared" si="1316"/>
        <v/>
      </c>
      <c r="AX1229" s="32" t="str">
        <f t="shared" si="1316"/>
        <v/>
      </c>
      <c r="AZ1229" s="17" t="str">
        <f t="shared" si="1322"/>
        <v/>
      </c>
      <c r="BA1229" s="17" t="str">
        <f t="shared" si="1322"/>
        <v/>
      </c>
      <c r="BB1229" s="17" t="str">
        <f t="shared" si="1322"/>
        <v/>
      </c>
      <c r="BC1229" s="17" t="str">
        <f t="shared" si="1322"/>
        <v/>
      </c>
      <c r="BD1229" s="17" t="str">
        <f t="shared" si="1322"/>
        <v/>
      </c>
      <c r="BE1229" s="17" t="str">
        <f t="shared" si="1317"/>
        <v/>
      </c>
      <c r="BF1229" s="17" t="str">
        <f t="shared" si="1317"/>
        <v/>
      </c>
      <c r="BG1229" s="17" t="e">
        <f t="shared" si="1317"/>
        <v>#REF!</v>
      </c>
      <c r="BH1229" s="17" t="str">
        <f t="shared" si="1317"/>
        <v/>
      </c>
      <c r="BI1229" s="17" t="str">
        <f t="shared" si="1317"/>
        <v/>
      </c>
    </row>
    <row r="1230" spans="1:61" s="13" customFormat="1" ht="23.25" customHeight="1" x14ac:dyDescent="0.2">
      <c r="A1230" s="1">
        <f ca="1">IF(COUNTIF($D1230:$L1230," ")=10,"",IF(VLOOKUP(MAX($A$1:A1229),$A$1:C1229,3,FALSE)=0,"",MAX($A$1:A1229)+1))</f>
        <v>1189</v>
      </c>
      <c r="B1230" s="13" t="str">
        <f>$B1225</f>
        <v/>
      </c>
      <c r="C1230" s="2" t="str">
        <f>IF($B1230="","",$R$6)</f>
        <v/>
      </c>
      <c r="D1230" s="23" t="str">
        <f t="shared" ref="D1230:K1230" si="1348">IF($B1230&gt;"",IF(ISERROR(SEARCH($B1230,S$6))," ",MID(S$6,FIND("%курс ",S$6,FIND($B1230,S$6))+6,3)&amp;"
("&amp;MID(S$6,FIND("ауд.",S$6,FIND($B1230,S$6))+4,FIND("№",S$6,FIND("ауд.",S$6,FIND($B1230,S$6)))-(FIND("ауд.",S$6,FIND($B1230,S$6))+4))&amp;")"),"")</f>
        <v/>
      </c>
      <c r="E1230" s="23" t="str">
        <f t="shared" si="1348"/>
        <v/>
      </c>
      <c r="F1230" s="23" t="str">
        <f t="shared" si="1348"/>
        <v/>
      </c>
      <c r="G1230" s="23" t="str">
        <f t="shared" si="1348"/>
        <v/>
      </c>
      <c r="H1230" s="23" t="str">
        <f t="shared" si="1348"/>
        <v/>
      </c>
      <c r="I1230" s="23" t="str">
        <f t="shared" si="1348"/>
        <v/>
      </c>
      <c r="J1230" s="23" t="str">
        <f t="shared" si="1348"/>
        <v/>
      </c>
      <c r="K1230" s="23" t="str">
        <f t="shared" si="1348"/>
        <v/>
      </c>
      <c r="L1230" s="23"/>
      <c r="O1230" s="16"/>
      <c r="P1230" s="16"/>
      <c r="R1230" s="30"/>
      <c r="S1230" s="30"/>
      <c r="T1230" s="30"/>
      <c r="U1230" s="30"/>
      <c r="V1230" s="30"/>
      <c r="W1230" s="30"/>
      <c r="X1230" s="30"/>
      <c r="Y1230" s="30"/>
      <c r="Z1230" s="30"/>
      <c r="AA1230" s="30"/>
      <c r="AB1230" s="30"/>
      <c r="AD1230" s="31" t="str">
        <f t="shared" si="1343"/>
        <v/>
      </c>
      <c r="AE1230" s="31" t="str">
        <f t="shared" si="1343"/>
        <v/>
      </c>
      <c r="AF1230" s="31" t="str">
        <f t="shared" si="1343"/>
        <v/>
      </c>
      <c r="AG1230" s="31" t="str">
        <f t="shared" si="1343"/>
        <v/>
      </c>
      <c r="AH1230" s="31" t="str">
        <f t="shared" si="1343"/>
        <v/>
      </c>
      <c r="AI1230" s="31" t="str">
        <f t="shared" si="1343"/>
        <v/>
      </c>
      <c r="AJ1230" s="31" t="str">
        <f t="shared" si="1343"/>
        <v/>
      </c>
      <c r="AK1230" s="31" t="e">
        <f>IF(#REF!=" ","",IF(#REF!="","",CONCATENATE($C1230," ",#REF!," ",MID(#REF!,6,3))))</f>
        <v>#REF!</v>
      </c>
      <c r="AL1230" s="31" t="str">
        <f t="shared" si="1344"/>
        <v/>
      </c>
      <c r="AM1230" s="31" t="str">
        <f t="shared" si="1344"/>
        <v/>
      </c>
      <c r="AN1230" s="32" t="e">
        <f t="shared" si="1341"/>
        <v>#VALUE!</v>
      </c>
      <c r="AO1230" s="32" t="str">
        <f t="shared" si="1321"/>
        <v/>
      </c>
      <c r="AP1230" s="32" t="str">
        <f t="shared" si="1321"/>
        <v/>
      </c>
      <c r="AQ1230" s="32" t="str">
        <f t="shared" si="1321"/>
        <v/>
      </c>
      <c r="AR1230" s="32" t="str">
        <f t="shared" si="1321"/>
        <v/>
      </c>
      <c r="AS1230" s="32" t="str">
        <f t="shared" si="1321"/>
        <v/>
      </c>
      <c r="AT1230" s="32" t="str">
        <f t="shared" si="1316"/>
        <v/>
      </c>
      <c r="AU1230" s="32" t="str">
        <f t="shared" si="1316"/>
        <v/>
      </c>
      <c r="AV1230" s="32" t="e">
        <f t="shared" si="1316"/>
        <v>#REF!</v>
      </c>
      <c r="AW1230" s="32" t="str">
        <f t="shared" si="1316"/>
        <v/>
      </c>
      <c r="AX1230" s="32" t="str">
        <f t="shared" si="1316"/>
        <v/>
      </c>
      <c r="AZ1230" s="17" t="str">
        <f t="shared" si="1322"/>
        <v/>
      </c>
      <c r="BA1230" s="17" t="str">
        <f t="shared" si="1322"/>
        <v/>
      </c>
      <c r="BB1230" s="17" t="str">
        <f t="shared" si="1322"/>
        <v/>
      </c>
      <c r="BC1230" s="17" t="str">
        <f t="shared" si="1322"/>
        <v/>
      </c>
      <c r="BD1230" s="17" t="str">
        <f t="shared" si="1322"/>
        <v/>
      </c>
      <c r="BE1230" s="17" t="str">
        <f t="shared" si="1317"/>
        <v/>
      </c>
      <c r="BF1230" s="17" t="str">
        <f t="shared" si="1317"/>
        <v/>
      </c>
      <c r="BG1230" s="17" t="e">
        <f t="shared" si="1317"/>
        <v>#REF!</v>
      </c>
      <c r="BH1230" s="17" t="str">
        <f t="shared" si="1317"/>
        <v/>
      </c>
      <c r="BI1230" s="17" t="str">
        <f t="shared" si="1317"/>
        <v/>
      </c>
    </row>
    <row r="1231" spans="1:61" s="13" customFormat="1" ht="23.25" customHeight="1" x14ac:dyDescent="0.2">
      <c r="A1231" s="1">
        <f ca="1">IF(COUNTIF($D1231:$L1231," ")=10,"",IF(VLOOKUP(MAX($A$1:A1230),$A$1:C1230,3,FALSE)=0,"",MAX($A$1:A1230)+1))</f>
        <v>1190</v>
      </c>
      <c r="B1231" s="13" t="str">
        <f>$B1225</f>
        <v/>
      </c>
      <c r="C1231" s="2" t="str">
        <f>IF($B1231="","",$R$7)</f>
        <v/>
      </c>
      <c r="D1231" s="23" t="str">
        <f t="shared" ref="D1231:K1231" si="1349">IF($B1231&gt;"",IF(ISERROR(SEARCH($B1231,S$7))," ",MID(S$7,FIND("%курс ",S$7,FIND($B1231,S$7))+6,3)&amp;"
("&amp;MID(S$7,FIND("ауд.",S$7,FIND($B1231,S$7))+4,FIND("№",S$7,FIND("ауд.",S$7,FIND($B1231,S$7)))-(FIND("ауд.",S$7,FIND($B1231,S$7))+4))&amp;")"),"")</f>
        <v/>
      </c>
      <c r="E1231" s="23" t="str">
        <f t="shared" si="1349"/>
        <v/>
      </c>
      <c r="F1231" s="23" t="str">
        <f t="shared" si="1349"/>
        <v/>
      </c>
      <c r="G1231" s="23" t="str">
        <f t="shared" si="1349"/>
        <v/>
      </c>
      <c r="H1231" s="23" t="str">
        <f t="shared" si="1349"/>
        <v/>
      </c>
      <c r="I1231" s="23" t="str">
        <f t="shared" si="1349"/>
        <v/>
      </c>
      <c r="J1231" s="23" t="str">
        <f t="shared" si="1349"/>
        <v/>
      </c>
      <c r="K1231" s="23" t="str">
        <f t="shared" si="1349"/>
        <v/>
      </c>
      <c r="L1231" s="23"/>
      <c r="O1231" s="16"/>
      <c r="P1231" s="16"/>
      <c r="R1231" s="30"/>
      <c r="S1231" s="30"/>
      <c r="T1231" s="30"/>
      <c r="U1231" s="30"/>
      <c r="V1231" s="30"/>
      <c r="W1231" s="30"/>
      <c r="X1231" s="30"/>
      <c r="Y1231" s="30"/>
      <c r="Z1231" s="30"/>
      <c r="AA1231" s="30"/>
      <c r="AB1231" s="30"/>
      <c r="AD1231" s="31" t="str">
        <f t="shared" si="1343"/>
        <v/>
      </c>
      <c r="AE1231" s="31" t="str">
        <f t="shared" si="1343"/>
        <v/>
      </c>
      <c r="AF1231" s="31" t="str">
        <f t="shared" si="1343"/>
        <v/>
      </c>
      <c r="AG1231" s="31" t="str">
        <f t="shared" si="1343"/>
        <v/>
      </c>
      <c r="AH1231" s="31" t="str">
        <f t="shared" si="1343"/>
        <v/>
      </c>
      <c r="AI1231" s="31" t="str">
        <f t="shared" si="1343"/>
        <v/>
      </c>
      <c r="AJ1231" s="31" t="str">
        <f t="shared" si="1343"/>
        <v/>
      </c>
      <c r="AK1231" s="31" t="e">
        <f>IF(#REF!=" ","",IF(#REF!="","",CONCATENATE($C1231," ",#REF!," ",MID(#REF!,6,3))))</f>
        <v>#REF!</v>
      </c>
      <c r="AL1231" s="31" t="str">
        <f t="shared" si="1344"/>
        <v/>
      </c>
      <c r="AM1231" s="31" t="str">
        <f t="shared" si="1344"/>
        <v/>
      </c>
      <c r="AN1231" s="32" t="e">
        <f t="shared" si="1341"/>
        <v>#VALUE!</v>
      </c>
      <c r="AO1231" s="32" t="str">
        <f t="shared" si="1321"/>
        <v/>
      </c>
      <c r="AP1231" s="32" t="str">
        <f t="shared" si="1321"/>
        <v/>
      </c>
      <c r="AQ1231" s="32" t="str">
        <f t="shared" si="1321"/>
        <v/>
      </c>
      <c r="AR1231" s="32" t="str">
        <f t="shared" si="1321"/>
        <v/>
      </c>
      <c r="AS1231" s="32" t="str">
        <f t="shared" si="1321"/>
        <v/>
      </c>
      <c r="AT1231" s="32" t="str">
        <f t="shared" si="1316"/>
        <v/>
      </c>
      <c r="AU1231" s="32" t="str">
        <f t="shared" si="1316"/>
        <v/>
      </c>
      <c r="AV1231" s="32" t="e">
        <f t="shared" si="1316"/>
        <v>#REF!</v>
      </c>
      <c r="AW1231" s="32" t="str">
        <f t="shared" si="1316"/>
        <v/>
      </c>
      <c r="AX1231" s="32" t="str">
        <f t="shared" si="1316"/>
        <v/>
      </c>
      <c r="AZ1231" s="17" t="str">
        <f t="shared" si="1322"/>
        <v/>
      </c>
      <c r="BA1231" s="17" t="str">
        <f t="shared" si="1322"/>
        <v/>
      </c>
      <c r="BB1231" s="17" t="str">
        <f t="shared" si="1322"/>
        <v/>
      </c>
      <c r="BC1231" s="17" t="str">
        <f t="shared" si="1322"/>
        <v/>
      </c>
      <c r="BD1231" s="17" t="str">
        <f t="shared" si="1322"/>
        <v/>
      </c>
      <c r="BE1231" s="17" t="str">
        <f t="shared" si="1317"/>
        <v/>
      </c>
      <c r="BF1231" s="17" t="str">
        <f t="shared" si="1317"/>
        <v/>
      </c>
      <c r="BG1231" s="17" t="e">
        <f t="shared" si="1317"/>
        <v>#REF!</v>
      </c>
      <c r="BH1231" s="17" t="str">
        <f t="shared" si="1317"/>
        <v/>
      </c>
      <c r="BI1231" s="17" t="str">
        <f t="shared" si="1317"/>
        <v/>
      </c>
    </row>
    <row r="1232" spans="1:61" s="13" customFormat="1" ht="23.25" customHeight="1" x14ac:dyDescent="0.2">
      <c r="A1232" s="1">
        <f ca="1">IF(COUNTIF($D1232:$L1232," ")=10,"",IF(VLOOKUP(MAX($A$1:A1231),$A$1:C1231,3,FALSE)=0,"",MAX($A$1:A1231)+1))</f>
        <v>1191</v>
      </c>
      <c r="B1232" s="13" t="str">
        <f>$B1225</f>
        <v/>
      </c>
      <c r="C1232" s="2" t="str">
        <f>IF($B1232="","",$R$8)</f>
        <v/>
      </c>
      <c r="D1232" s="23" t="str">
        <f t="shared" ref="D1232:K1232" si="1350">IF($B1232&gt;"",IF(ISERROR(SEARCH($B1232,S$8))," ",MID(S$8,FIND("%курс ",S$8,FIND($B1232,S$8))+6,3)&amp;"
("&amp;MID(S$8,FIND("ауд.",S$8,FIND($B1232,S$8))+4,FIND("№",S$8,FIND("ауд.",S$8,FIND($B1232,S$8)))-(FIND("ауд.",S$8,FIND($B1232,S$8))+4))&amp;")"),"")</f>
        <v/>
      </c>
      <c r="E1232" s="23" t="str">
        <f t="shared" si="1350"/>
        <v/>
      </c>
      <c r="F1232" s="23" t="str">
        <f t="shared" si="1350"/>
        <v/>
      </c>
      <c r="G1232" s="23" t="str">
        <f t="shared" si="1350"/>
        <v/>
      </c>
      <c r="H1232" s="23" t="str">
        <f t="shared" si="1350"/>
        <v/>
      </c>
      <c r="I1232" s="23" t="str">
        <f t="shared" si="1350"/>
        <v/>
      </c>
      <c r="J1232" s="23" t="str">
        <f t="shared" si="1350"/>
        <v/>
      </c>
      <c r="K1232" s="23" t="str">
        <f t="shared" si="1350"/>
        <v/>
      </c>
      <c r="L1232" s="23"/>
      <c r="O1232" s="16"/>
      <c r="P1232" s="16"/>
      <c r="R1232" s="30"/>
      <c r="S1232" s="30"/>
      <c r="T1232" s="30"/>
      <c r="U1232" s="30"/>
      <c r="V1232" s="30"/>
      <c r="W1232" s="30"/>
      <c r="X1232" s="30"/>
      <c r="Y1232" s="30"/>
      <c r="Z1232" s="30"/>
      <c r="AA1232" s="30"/>
      <c r="AB1232" s="30"/>
      <c r="AD1232" s="31" t="str">
        <f t="shared" si="1343"/>
        <v/>
      </c>
      <c r="AE1232" s="31" t="str">
        <f t="shared" si="1343"/>
        <v/>
      </c>
      <c r="AF1232" s="31" t="str">
        <f t="shared" si="1343"/>
        <v/>
      </c>
      <c r="AG1232" s="31" t="str">
        <f t="shared" si="1343"/>
        <v/>
      </c>
      <c r="AH1232" s="31" t="str">
        <f t="shared" si="1343"/>
        <v/>
      </c>
      <c r="AI1232" s="31" t="str">
        <f t="shared" si="1343"/>
        <v/>
      </c>
      <c r="AJ1232" s="31" t="str">
        <f t="shared" si="1343"/>
        <v/>
      </c>
      <c r="AK1232" s="31" t="e">
        <f>IF(#REF!=" ","",IF(#REF!="","",CONCATENATE($C1232," ",#REF!," ",MID(#REF!,6,3))))</f>
        <v>#REF!</v>
      </c>
      <c r="AL1232" s="31" t="str">
        <f t="shared" si="1344"/>
        <v/>
      </c>
      <c r="AM1232" s="31" t="str">
        <f t="shared" si="1344"/>
        <v/>
      </c>
      <c r="AN1232" s="32" t="e">
        <f t="shared" si="1341"/>
        <v>#VALUE!</v>
      </c>
      <c r="AO1232" s="32" t="str">
        <f t="shared" si="1321"/>
        <v/>
      </c>
      <c r="AP1232" s="32" t="str">
        <f t="shared" si="1321"/>
        <v/>
      </c>
      <c r="AQ1232" s="32" t="str">
        <f t="shared" si="1321"/>
        <v/>
      </c>
      <c r="AR1232" s="32" t="str">
        <f t="shared" si="1321"/>
        <v/>
      </c>
      <c r="AS1232" s="32" t="str">
        <f t="shared" si="1321"/>
        <v/>
      </c>
      <c r="AT1232" s="32" t="str">
        <f t="shared" si="1316"/>
        <v/>
      </c>
      <c r="AU1232" s="32" t="str">
        <f t="shared" si="1316"/>
        <v/>
      </c>
      <c r="AV1232" s="32" t="e">
        <f t="shared" si="1316"/>
        <v>#REF!</v>
      </c>
      <c r="AW1232" s="32" t="str">
        <f t="shared" si="1316"/>
        <v/>
      </c>
      <c r="AX1232" s="32" t="str">
        <f t="shared" si="1316"/>
        <v/>
      </c>
      <c r="AZ1232" s="17" t="str">
        <f t="shared" si="1322"/>
        <v/>
      </c>
      <c r="BA1232" s="17" t="str">
        <f t="shared" si="1322"/>
        <v/>
      </c>
      <c r="BB1232" s="17" t="str">
        <f t="shared" si="1322"/>
        <v/>
      </c>
      <c r="BC1232" s="17" t="str">
        <f t="shared" si="1322"/>
        <v/>
      </c>
      <c r="BD1232" s="17" t="str">
        <f t="shared" si="1322"/>
        <v/>
      </c>
      <c r="BE1232" s="17" t="str">
        <f t="shared" si="1317"/>
        <v/>
      </c>
      <c r="BF1232" s="17" t="str">
        <f t="shared" si="1317"/>
        <v/>
      </c>
      <c r="BG1232" s="17" t="e">
        <f t="shared" si="1317"/>
        <v>#REF!</v>
      </c>
      <c r="BH1232" s="17" t="str">
        <f t="shared" si="1317"/>
        <v/>
      </c>
      <c r="BI1232" s="17" t="str">
        <f t="shared" si="1317"/>
        <v/>
      </c>
    </row>
    <row r="1233" spans="1:61" s="13" customFormat="1" ht="23.25" customHeight="1" x14ac:dyDescent="0.2">
      <c r="C1233" s="2" t="str">
        <f>IF($B1233="","",$R$2)</f>
        <v/>
      </c>
      <c r="D1233" s="14" t="str">
        <f t="shared" ref="D1233:K1233" si="1351">IF($B1233&gt;"",IF(ISERROR(SEARCH($B1233,S$2))," ",MID(S$2,FIND("%курс ",S$2,FIND($B1233,S$2))+6,3)&amp;"
("&amp;MID(S$2,FIND("ауд.",S$2,FIND($B1233,S$2))+4,FIND("№",S$2,FIND("ауд.",S$2,FIND($B1233,S$2)))-(FIND("ауд.",S$2,FIND($B1233,S$2))+4))&amp;")"),"")</f>
        <v/>
      </c>
      <c r="E1233" s="14" t="str">
        <f t="shared" si="1351"/>
        <v/>
      </c>
      <c r="F1233" s="14" t="str">
        <f t="shared" si="1351"/>
        <v/>
      </c>
      <c r="G1233" s="14" t="str">
        <f t="shared" si="1351"/>
        <v/>
      </c>
      <c r="H1233" s="14" t="str">
        <f t="shared" si="1351"/>
        <v/>
      </c>
      <c r="I1233" s="14" t="str">
        <f t="shared" si="1351"/>
        <v/>
      </c>
      <c r="J1233" s="14" t="str">
        <f t="shared" si="1351"/>
        <v/>
      </c>
      <c r="K1233" s="14" t="str">
        <f t="shared" si="1351"/>
        <v/>
      </c>
      <c r="L1233" s="14"/>
      <c r="O1233" s="16"/>
      <c r="P1233" s="16"/>
      <c r="R1233" s="30"/>
      <c r="S1233" s="30"/>
      <c r="T1233" s="30"/>
      <c r="U1233" s="30"/>
      <c r="V1233" s="30"/>
      <c r="W1233" s="30"/>
      <c r="X1233" s="30"/>
      <c r="Y1233" s="30"/>
      <c r="Z1233" s="30"/>
      <c r="AA1233" s="30"/>
      <c r="AB1233" s="30"/>
      <c r="AD1233" s="37"/>
      <c r="AE1233" s="37"/>
      <c r="AF1233" s="37"/>
      <c r="AG1233" s="37"/>
      <c r="AH1233" s="37"/>
      <c r="AI1233" s="37"/>
      <c r="AJ1233" s="37"/>
      <c r="AK1233" s="37"/>
      <c r="AL1233" s="37"/>
      <c r="AM1233" s="37"/>
      <c r="AN1233" s="37"/>
      <c r="AO1233" s="32" t="str">
        <f t="shared" si="1321"/>
        <v/>
      </c>
      <c r="AP1233" s="32" t="str">
        <f t="shared" si="1321"/>
        <v/>
      </c>
      <c r="AQ1233" s="32" t="str">
        <f t="shared" si="1321"/>
        <v/>
      </c>
      <c r="AR1233" s="32" t="str">
        <f t="shared" si="1321"/>
        <v/>
      </c>
      <c r="AS1233" s="32" t="str">
        <f t="shared" si="1321"/>
        <v/>
      </c>
      <c r="AT1233" s="32" t="str">
        <f t="shared" si="1316"/>
        <v/>
      </c>
      <c r="AU1233" s="32" t="str">
        <f t="shared" si="1316"/>
        <v/>
      </c>
      <c r="AV1233" s="32" t="str">
        <f t="shared" si="1316"/>
        <v/>
      </c>
      <c r="AW1233" s="32" t="str">
        <f t="shared" si="1316"/>
        <v/>
      </c>
      <c r="AX1233" s="32" t="str">
        <f t="shared" si="1316"/>
        <v/>
      </c>
      <c r="AZ1233" s="17" t="str">
        <f t="shared" si="1322"/>
        <v/>
      </c>
      <c r="BA1233" s="17" t="str">
        <f t="shared" si="1322"/>
        <v/>
      </c>
      <c r="BB1233" s="17" t="str">
        <f t="shared" si="1322"/>
        <v/>
      </c>
      <c r="BC1233" s="17" t="str">
        <f t="shared" si="1322"/>
        <v/>
      </c>
      <c r="BD1233" s="17" t="str">
        <f t="shared" si="1322"/>
        <v/>
      </c>
      <c r="BE1233" s="17" t="str">
        <f t="shared" si="1317"/>
        <v/>
      </c>
      <c r="BF1233" s="17" t="str">
        <f t="shared" si="1317"/>
        <v/>
      </c>
      <c r="BG1233" s="17" t="str">
        <f t="shared" si="1317"/>
        <v/>
      </c>
      <c r="BH1233" s="17" t="str">
        <f t="shared" si="1317"/>
        <v/>
      </c>
      <c r="BI1233" s="17" t="str">
        <f t="shared" si="1317"/>
        <v/>
      </c>
    </row>
    <row r="1234" spans="1:61" s="13" customFormat="1" ht="23.25" customHeight="1" x14ac:dyDescent="0.2">
      <c r="A1234" s="1">
        <f ca="1">IF(COUNTIF($D1235:$L1241," ")=70,"",MAX($A$1:A1233)+1)</f>
        <v>1192</v>
      </c>
      <c r="B1234" s="2" t="str">
        <f>IF($C1234="","",$C1234)</f>
        <v/>
      </c>
      <c r="C1234" s="3" t="str">
        <f>IF(ISERROR(VLOOKUP((ROW()-1)/9+1,'[1]Преподавательский состав'!$A$2:$B$181,2,FALSE)),"",VLOOKUP((ROW()-1)/9+1,'[1]Преподавательский состав'!$A$2:$B$181,2,FALSE))</f>
        <v/>
      </c>
      <c r="D1234" s="3" t="str">
        <f>IF($C1234="","",T(" 9.00"))</f>
        <v/>
      </c>
      <c r="E1234" s="3" t="str">
        <f>IF($C1234="","",T("10.40"))</f>
        <v/>
      </c>
      <c r="F1234" s="3" t="str">
        <f>IF($C1234="","",T("12.20"))</f>
        <v/>
      </c>
      <c r="G1234" s="3" t="str">
        <f>IF($C1234="","",T("14.00"))</f>
        <v/>
      </c>
      <c r="H1234" s="3" t="str">
        <f>IF($C1234="","",T("14.30"))</f>
        <v/>
      </c>
      <c r="I1234" s="3" t="str">
        <f>IF($C1234="","",T("16.10"))</f>
        <v/>
      </c>
      <c r="J1234" s="3" t="str">
        <f>IF($C1234="","",T("17.50"))</f>
        <v/>
      </c>
      <c r="K1234" s="3" t="str">
        <f>IF($C1234="","",T("17.50"))</f>
        <v/>
      </c>
      <c r="L1234" s="3"/>
      <c r="O1234" s="16"/>
      <c r="P1234" s="16"/>
      <c r="R1234" s="30"/>
      <c r="S1234" s="30"/>
      <c r="T1234" s="30"/>
      <c r="U1234" s="30"/>
      <c r="V1234" s="30"/>
      <c r="W1234" s="30"/>
      <c r="X1234" s="30"/>
      <c r="Y1234" s="30"/>
      <c r="Z1234" s="30"/>
      <c r="AA1234" s="30"/>
      <c r="AB1234" s="30"/>
      <c r="AD1234" s="32"/>
      <c r="AE1234" s="32"/>
      <c r="AF1234" s="32"/>
      <c r="AG1234" s="32"/>
      <c r="AH1234" s="32"/>
      <c r="AI1234" s="32"/>
      <c r="AJ1234" s="32"/>
      <c r="AK1234" s="32"/>
      <c r="AL1234" s="32"/>
      <c r="AM1234" s="32"/>
      <c r="AN1234" s="32" t="str">
        <f t="shared" ref="AN1234:AN1241" si="1352">IF(COUNTBLANK(AD1234:AM1234)=10,"",MID($B1234,1,FIND(" ",$B1234)-1))</f>
        <v/>
      </c>
      <c r="AO1234" s="32" t="str">
        <f t="shared" si="1321"/>
        <v/>
      </c>
      <c r="AP1234" s="32" t="str">
        <f t="shared" si="1321"/>
        <v/>
      </c>
      <c r="AQ1234" s="32" t="str">
        <f t="shared" si="1321"/>
        <v/>
      </c>
      <c r="AR1234" s="32" t="str">
        <f t="shared" si="1321"/>
        <v/>
      </c>
      <c r="AS1234" s="32" t="str">
        <f t="shared" si="1321"/>
        <v/>
      </c>
      <c r="AT1234" s="32" t="str">
        <f t="shared" si="1316"/>
        <v/>
      </c>
      <c r="AU1234" s="32" t="str">
        <f t="shared" si="1316"/>
        <v/>
      </c>
      <c r="AV1234" s="32" t="str">
        <f t="shared" si="1316"/>
        <v/>
      </c>
      <c r="AW1234" s="32" t="str">
        <f t="shared" si="1316"/>
        <v/>
      </c>
      <c r="AX1234" s="32" t="str">
        <f t="shared" si="1316"/>
        <v/>
      </c>
      <c r="AZ1234" s="17" t="str">
        <f t="shared" si="1322"/>
        <v/>
      </c>
      <c r="BA1234" s="17" t="str">
        <f t="shared" si="1322"/>
        <v/>
      </c>
      <c r="BB1234" s="17" t="str">
        <f t="shared" si="1322"/>
        <v/>
      </c>
      <c r="BC1234" s="17" t="str">
        <f t="shared" si="1322"/>
        <v/>
      </c>
      <c r="BD1234" s="17" t="str">
        <f t="shared" si="1322"/>
        <v/>
      </c>
      <c r="BE1234" s="17" t="str">
        <f t="shared" si="1317"/>
        <v/>
      </c>
      <c r="BF1234" s="17" t="str">
        <f t="shared" si="1317"/>
        <v/>
      </c>
      <c r="BG1234" s="17" t="str">
        <f t="shared" si="1317"/>
        <v/>
      </c>
      <c r="BH1234" s="17" t="str">
        <f t="shared" si="1317"/>
        <v/>
      </c>
      <c r="BI1234" s="17" t="str">
        <f t="shared" si="1317"/>
        <v/>
      </c>
    </row>
    <row r="1235" spans="1:61" s="13" customFormat="1" ht="23.25" customHeight="1" x14ac:dyDescent="0.2">
      <c r="A1235" s="1">
        <f ca="1">IF(COUNTIF($D1235:$L1235," ")=10,"",IF(VLOOKUP(MAX($A$1:A1234),$A$1:C1234,3,FALSE)=0,"",MAX($A$1:A1234)+1))</f>
        <v>1193</v>
      </c>
      <c r="B1235" s="13" t="str">
        <f>$B1234</f>
        <v/>
      </c>
      <c r="C1235" s="2" t="str">
        <f>IF($B1235="","",$R$2)</f>
        <v/>
      </c>
      <c r="D1235" s="14" t="str">
        <f t="shared" ref="D1235:K1235" si="1353">IF($B1235&gt;"",IF(ISERROR(SEARCH($B1235,S$2))," ",MID(S$2,FIND("%курс ",S$2,FIND($B1235,S$2))+6,3)&amp;"
("&amp;MID(S$2,FIND("ауд.",S$2,FIND($B1235,S$2))+4,FIND("№",S$2,FIND("ауд.",S$2,FIND($B1235,S$2)))-(FIND("ауд.",S$2,FIND($B1235,S$2))+4))&amp;")"),"")</f>
        <v/>
      </c>
      <c r="E1235" s="14" t="str">
        <f t="shared" si="1353"/>
        <v/>
      </c>
      <c r="F1235" s="14" t="str">
        <f t="shared" si="1353"/>
        <v/>
      </c>
      <c r="G1235" s="14" t="str">
        <f t="shared" si="1353"/>
        <v/>
      </c>
      <c r="H1235" s="14" t="str">
        <f t="shared" si="1353"/>
        <v/>
      </c>
      <c r="I1235" s="14" t="str">
        <f t="shared" si="1353"/>
        <v/>
      </c>
      <c r="J1235" s="14" t="str">
        <f t="shared" si="1353"/>
        <v/>
      </c>
      <c r="K1235" s="14" t="str">
        <f t="shared" si="1353"/>
        <v/>
      </c>
      <c r="L1235" s="14"/>
      <c r="O1235" s="16"/>
      <c r="P1235" s="16"/>
      <c r="R1235" s="30"/>
      <c r="S1235" s="30"/>
      <c r="T1235" s="30"/>
      <c r="U1235" s="30"/>
      <c r="V1235" s="30"/>
      <c r="W1235" s="30"/>
      <c r="X1235" s="30"/>
      <c r="Y1235" s="30"/>
      <c r="Z1235" s="30"/>
      <c r="AA1235" s="30"/>
      <c r="AB1235" s="30"/>
      <c r="AD1235" s="31" t="str">
        <f t="shared" ref="AD1235:AJ1241" si="1354">IF(D1235=" ","",IF(D1235="","",CONCATENATE($C1235," ",D$1," ",MID(D1235,6,3))))</f>
        <v/>
      </c>
      <c r="AE1235" s="31" t="str">
        <f t="shared" si="1354"/>
        <v/>
      </c>
      <c r="AF1235" s="31" t="str">
        <f t="shared" si="1354"/>
        <v/>
      </c>
      <c r="AG1235" s="31" t="str">
        <f t="shared" si="1354"/>
        <v/>
      </c>
      <c r="AH1235" s="31" t="str">
        <f t="shared" si="1354"/>
        <v/>
      </c>
      <c r="AI1235" s="31" t="str">
        <f t="shared" si="1354"/>
        <v/>
      </c>
      <c r="AJ1235" s="31" t="str">
        <f t="shared" si="1354"/>
        <v/>
      </c>
      <c r="AK1235" s="31" t="e">
        <f>IF(#REF!=" ","",IF(#REF!="","",CONCATENATE($C1235," ",#REF!," ",MID(#REF!,6,3))))</f>
        <v>#REF!</v>
      </c>
      <c r="AL1235" s="31" t="str">
        <f t="shared" ref="AL1235:AM1241" si="1355">IF(K1235=" ","",IF(K1235="","",CONCATENATE($C1235," ",K$1," ",MID(K1235,6,3))))</f>
        <v/>
      </c>
      <c r="AM1235" s="31" t="str">
        <f t="shared" si="1355"/>
        <v/>
      </c>
      <c r="AN1235" s="32" t="e">
        <f t="shared" si="1352"/>
        <v>#VALUE!</v>
      </c>
      <c r="AO1235" s="32" t="str">
        <f t="shared" si="1321"/>
        <v/>
      </c>
      <c r="AP1235" s="32" t="str">
        <f t="shared" si="1321"/>
        <v/>
      </c>
      <c r="AQ1235" s="32" t="str">
        <f t="shared" si="1321"/>
        <v/>
      </c>
      <c r="AR1235" s="32" t="str">
        <f t="shared" si="1321"/>
        <v/>
      </c>
      <c r="AS1235" s="32" t="str">
        <f t="shared" si="1321"/>
        <v/>
      </c>
      <c r="AT1235" s="32" t="str">
        <f t="shared" si="1316"/>
        <v/>
      </c>
      <c r="AU1235" s="32" t="str">
        <f t="shared" si="1316"/>
        <v/>
      </c>
      <c r="AV1235" s="32" t="e">
        <f t="shared" si="1316"/>
        <v>#REF!</v>
      </c>
      <c r="AW1235" s="32" t="str">
        <f t="shared" si="1316"/>
        <v/>
      </c>
      <c r="AX1235" s="32" t="str">
        <f t="shared" si="1316"/>
        <v/>
      </c>
      <c r="AZ1235" s="17" t="str">
        <f t="shared" si="1322"/>
        <v/>
      </c>
      <c r="BA1235" s="17" t="str">
        <f t="shared" si="1322"/>
        <v/>
      </c>
      <c r="BB1235" s="17" t="str">
        <f t="shared" si="1322"/>
        <v/>
      </c>
      <c r="BC1235" s="17" t="str">
        <f t="shared" si="1322"/>
        <v/>
      </c>
      <c r="BD1235" s="17" t="str">
        <f t="shared" si="1322"/>
        <v/>
      </c>
      <c r="BE1235" s="17" t="str">
        <f t="shared" si="1317"/>
        <v/>
      </c>
      <c r="BF1235" s="17" t="str">
        <f t="shared" si="1317"/>
        <v/>
      </c>
      <c r="BG1235" s="17" t="e">
        <f t="shared" si="1317"/>
        <v>#REF!</v>
      </c>
      <c r="BH1235" s="17" t="str">
        <f t="shared" si="1317"/>
        <v/>
      </c>
      <c r="BI1235" s="17" t="str">
        <f t="shared" si="1317"/>
        <v/>
      </c>
    </row>
    <row r="1236" spans="1:61" s="13" customFormat="1" ht="23.25" customHeight="1" x14ac:dyDescent="0.2">
      <c r="A1236" s="1">
        <f ca="1">IF(COUNTIF($D1236:$L1236," ")=10,"",IF(VLOOKUP(MAX($A$1:A1235),$A$1:C1235,3,FALSE)=0,"",MAX($A$1:A1235)+1))</f>
        <v>1194</v>
      </c>
      <c r="B1236" s="13" t="str">
        <f>$B1234</f>
        <v/>
      </c>
      <c r="C1236" s="2" t="str">
        <f>IF($B1236="","",$R$3)</f>
        <v/>
      </c>
      <c r="D1236" s="14" t="str">
        <f t="shared" ref="D1236:K1236" si="1356">IF($B1236&gt;"",IF(ISERROR(SEARCH($B1236,S$3))," ",MID(S$3,FIND("%курс ",S$3,FIND($B1236,S$3))+6,3)&amp;"
("&amp;MID(S$3,FIND("ауд.",S$3,FIND($B1236,S$3))+4,FIND("№",S$3,FIND("ауд.",S$3,FIND($B1236,S$3)))-(FIND("ауд.",S$3,FIND($B1236,S$3))+4))&amp;")"),"")</f>
        <v/>
      </c>
      <c r="E1236" s="14" t="str">
        <f t="shared" si="1356"/>
        <v/>
      </c>
      <c r="F1236" s="14" t="str">
        <f t="shared" si="1356"/>
        <v/>
      </c>
      <c r="G1236" s="14" t="str">
        <f t="shared" si="1356"/>
        <v/>
      </c>
      <c r="H1236" s="14" t="str">
        <f t="shared" si="1356"/>
        <v/>
      </c>
      <c r="I1236" s="14" t="str">
        <f t="shared" si="1356"/>
        <v/>
      </c>
      <c r="J1236" s="14" t="str">
        <f t="shared" si="1356"/>
        <v/>
      </c>
      <c r="K1236" s="14" t="str">
        <f t="shared" si="1356"/>
        <v/>
      </c>
      <c r="L1236" s="14"/>
      <c r="O1236" s="16"/>
      <c r="P1236" s="16"/>
      <c r="R1236" s="30"/>
      <c r="S1236" s="30"/>
      <c r="T1236" s="30"/>
      <c r="U1236" s="30"/>
      <c r="V1236" s="30"/>
      <c r="W1236" s="30"/>
      <c r="X1236" s="30"/>
      <c r="Y1236" s="30"/>
      <c r="Z1236" s="30"/>
      <c r="AA1236" s="30"/>
      <c r="AB1236" s="30"/>
      <c r="AD1236" s="31" t="str">
        <f t="shared" si="1354"/>
        <v/>
      </c>
      <c r="AE1236" s="31" t="str">
        <f t="shared" si="1354"/>
        <v/>
      </c>
      <c r="AF1236" s="31" t="str">
        <f t="shared" si="1354"/>
        <v/>
      </c>
      <c r="AG1236" s="31" t="str">
        <f t="shared" si="1354"/>
        <v/>
      </c>
      <c r="AH1236" s="31" t="str">
        <f t="shared" si="1354"/>
        <v/>
      </c>
      <c r="AI1236" s="31" t="str">
        <f t="shared" si="1354"/>
        <v/>
      </c>
      <c r="AJ1236" s="31" t="str">
        <f t="shared" si="1354"/>
        <v/>
      </c>
      <c r="AK1236" s="31" t="e">
        <f>IF(#REF!=" ","",IF(#REF!="","",CONCATENATE($C1236," ",#REF!," ",MID(#REF!,6,3))))</f>
        <v>#REF!</v>
      </c>
      <c r="AL1236" s="31" t="str">
        <f t="shared" si="1355"/>
        <v/>
      </c>
      <c r="AM1236" s="31" t="str">
        <f t="shared" si="1355"/>
        <v/>
      </c>
      <c r="AN1236" s="32" t="e">
        <f t="shared" si="1352"/>
        <v>#VALUE!</v>
      </c>
      <c r="AO1236" s="32" t="str">
        <f t="shared" si="1321"/>
        <v/>
      </c>
      <c r="AP1236" s="32" t="str">
        <f t="shared" si="1321"/>
        <v/>
      </c>
      <c r="AQ1236" s="32" t="str">
        <f t="shared" si="1321"/>
        <v/>
      </c>
      <c r="AR1236" s="32" t="str">
        <f t="shared" si="1321"/>
        <v/>
      </c>
      <c r="AS1236" s="32" t="str">
        <f t="shared" si="1321"/>
        <v/>
      </c>
      <c r="AT1236" s="32" t="str">
        <f t="shared" si="1316"/>
        <v/>
      </c>
      <c r="AU1236" s="32" t="str">
        <f t="shared" si="1316"/>
        <v/>
      </c>
      <c r="AV1236" s="32" t="e">
        <f t="shared" si="1316"/>
        <v>#REF!</v>
      </c>
      <c r="AW1236" s="32" t="str">
        <f t="shared" si="1316"/>
        <v/>
      </c>
      <c r="AX1236" s="32" t="str">
        <f t="shared" si="1316"/>
        <v/>
      </c>
      <c r="AZ1236" s="17" t="str">
        <f t="shared" si="1322"/>
        <v/>
      </c>
      <c r="BA1236" s="17" t="str">
        <f t="shared" si="1322"/>
        <v/>
      </c>
      <c r="BB1236" s="17" t="str">
        <f t="shared" si="1322"/>
        <v/>
      </c>
      <c r="BC1236" s="17" t="str">
        <f t="shared" si="1322"/>
        <v/>
      </c>
      <c r="BD1236" s="17" t="str">
        <f t="shared" si="1322"/>
        <v/>
      </c>
      <c r="BE1236" s="17" t="str">
        <f t="shared" si="1317"/>
        <v/>
      </c>
      <c r="BF1236" s="17" t="str">
        <f t="shared" si="1317"/>
        <v/>
      </c>
      <c r="BG1236" s="17" t="e">
        <f t="shared" si="1317"/>
        <v>#REF!</v>
      </c>
      <c r="BH1236" s="17" t="str">
        <f t="shared" si="1317"/>
        <v/>
      </c>
      <c r="BI1236" s="17" t="str">
        <f t="shared" si="1317"/>
        <v/>
      </c>
    </row>
    <row r="1237" spans="1:61" s="13" customFormat="1" ht="23.25" customHeight="1" x14ac:dyDescent="0.2">
      <c r="A1237" s="1">
        <f ca="1">IF(COUNTIF($D1237:$L1237," ")=10,"",IF(VLOOKUP(MAX($A$1:A1236),$A$1:C1236,3,FALSE)=0,"",MAX($A$1:A1236)+1))</f>
        <v>1195</v>
      </c>
      <c r="B1237" s="13" t="str">
        <f>$B1234</f>
        <v/>
      </c>
      <c r="C1237" s="2" t="str">
        <f>IF($B1237="","",$R$4)</f>
        <v/>
      </c>
      <c r="D1237" s="14" t="str">
        <f t="shared" ref="D1237:K1237" si="1357">IF($B1237&gt;"",IF(ISERROR(SEARCH($B1237,S$4))," ",MID(S$4,FIND("%курс ",S$4,FIND($B1237,S$4))+6,3)&amp;"
("&amp;MID(S$4,FIND("ауд.",S$4,FIND($B1237,S$4))+4,FIND("№",S$4,FIND("ауд.",S$4,FIND($B1237,S$4)))-(FIND("ауд.",S$4,FIND($B1237,S$4))+4))&amp;")"),"")</f>
        <v/>
      </c>
      <c r="E1237" s="14" t="str">
        <f t="shared" si="1357"/>
        <v/>
      </c>
      <c r="F1237" s="14" t="str">
        <f t="shared" si="1357"/>
        <v/>
      </c>
      <c r="G1237" s="14" t="str">
        <f t="shared" si="1357"/>
        <v/>
      </c>
      <c r="H1237" s="14" t="str">
        <f t="shared" si="1357"/>
        <v/>
      </c>
      <c r="I1237" s="14" t="str">
        <f t="shared" si="1357"/>
        <v/>
      </c>
      <c r="J1237" s="14" t="str">
        <f t="shared" si="1357"/>
        <v/>
      </c>
      <c r="K1237" s="14" t="str">
        <f t="shared" si="1357"/>
        <v/>
      </c>
      <c r="L1237" s="14"/>
      <c r="O1237" s="16"/>
      <c r="P1237" s="16"/>
      <c r="R1237" s="30"/>
      <c r="S1237" s="30"/>
      <c r="T1237" s="30"/>
      <c r="U1237" s="30"/>
      <c r="V1237" s="30"/>
      <c r="W1237" s="30"/>
      <c r="X1237" s="30"/>
      <c r="Y1237" s="30"/>
      <c r="Z1237" s="30"/>
      <c r="AA1237" s="30"/>
      <c r="AB1237" s="30"/>
      <c r="AD1237" s="31" t="str">
        <f t="shared" si="1354"/>
        <v/>
      </c>
      <c r="AE1237" s="31" t="str">
        <f t="shared" si="1354"/>
        <v/>
      </c>
      <c r="AF1237" s="31" t="str">
        <f t="shared" si="1354"/>
        <v/>
      </c>
      <c r="AG1237" s="31" t="str">
        <f t="shared" si="1354"/>
        <v/>
      </c>
      <c r="AH1237" s="31" t="str">
        <f t="shared" si="1354"/>
        <v/>
      </c>
      <c r="AI1237" s="31" t="str">
        <f t="shared" si="1354"/>
        <v/>
      </c>
      <c r="AJ1237" s="31" t="str">
        <f t="shared" si="1354"/>
        <v/>
      </c>
      <c r="AK1237" s="31" t="e">
        <f>IF(#REF!=" ","",IF(#REF!="","",CONCATENATE($C1237," ",#REF!," ",MID(#REF!,6,3))))</f>
        <v>#REF!</v>
      </c>
      <c r="AL1237" s="31" t="str">
        <f t="shared" si="1355"/>
        <v/>
      </c>
      <c r="AM1237" s="31" t="str">
        <f t="shared" si="1355"/>
        <v/>
      </c>
      <c r="AN1237" s="32" t="e">
        <f t="shared" si="1352"/>
        <v>#VALUE!</v>
      </c>
      <c r="AO1237" s="32" t="str">
        <f t="shared" si="1321"/>
        <v/>
      </c>
      <c r="AP1237" s="32" t="str">
        <f t="shared" si="1321"/>
        <v/>
      </c>
      <c r="AQ1237" s="32" t="str">
        <f t="shared" si="1321"/>
        <v/>
      </c>
      <c r="AR1237" s="32" t="str">
        <f t="shared" si="1321"/>
        <v/>
      </c>
      <c r="AS1237" s="32" t="str">
        <f t="shared" si="1321"/>
        <v/>
      </c>
      <c r="AT1237" s="32" t="str">
        <f t="shared" si="1316"/>
        <v/>
      </c>
      <c r="AU1237" s="32" t="str">
        <f t="shared" si="1316"/>
        <v/>
      </c>
      <c r="AV1237" s="32" t="e">
        <f t="shared" si="1316"/>
        <v>#REF!</v>
      </c>
      <c r="AW1237" s="32" t="str">
        <f t="shared" si="1316"/>
        <v/>
      </c>
      <c r="AX1237" s="32" t="str">
        <f t="shared" si="1316"/>
        <v/>
      </c>
      <c r="AZ1237" s="17" t="str">
        <f t="shared" si="1322"/>
        <v/>
      </c>
      <c r="BA1237" s="17" t="str">
        <f t="shared" si="1322"/>
        <v/>
      </c>
      <c r="BB1237" s="17" t="str">
        <f t="shared" si="1322"/>
        <v/>
      </c>
      <c r="BC1237" s="17" t="str">
        <f t="shared" si="1322"/>
        <v/>
      </c>
      <c r="BD1237" s="17" t="str">
        <f t="shared" si="1322"/>
        <v/>
      </c>
      <c r="BE1237" s="17" t="str">
        <f t="shared" si="1317"/>
        <v/>
      </c>
      <c r="BF1237" s="17" t="str">
        <f t="shared" si="1317"/>
        <v/>
      </c>
      <c r="BG1237" s="17" t="e">
        <f t="shared" si="1317"/>
        <v>#REF!</v>
      </c>
      <c r="BH1237" s="17" t="str">
        <f t="shared" si="1317"/>
        <v/>
      </c>
      <c r="BI1237" s="17" t="str">
        <f t="shared" si="1317"/>
        <v/>
      </c>
    </row>
    <row r="1238" spans="1:61" s="13" customFormat="1" ht="23.25" customHeight="1" x14ac:dyDescent="0.2">
      <c r="A1238" s="1">
        <f ca="1">IF(COUNTIF($D1238:$L1238," ")=10,"",IF(VLOOKUP(MAX($A$1:A1237),$A$1:C1237,3,FALSE)=0,"",MAX($A$1:A1237)+1))</f>
        <v>1196</v>
      </c>
      <c r="B1238" s="13" t="str">
        <f>$B1234</f>
        <v/>
      </c>
      <c r="C1238" s="2" t="str">
        <f>IF($B1238="","",$R$5)</f>
        <v/>
      </c>
      <c r="D1238" s="23" t="str">
        <f t="shared" ref="D1238:K1238" si="1358">IF($B1238&gt;"",IF(ISERROR(SEARCH($B1238,S$5))," ",MID(S$5,FIND("%курс ",S$5,FIND($B1238,S$5))+6,3)&amp;"
("&amp;MID(S$5,FIND("ауд.",S$5,FIND($B1238,S$5))+4,FIND("№",S$5,FIND("ауд.",S$5,FIND($B1238,S$5)))-(FIND("ауд.",S$5,FIND($B1238,S$5))+4))&amp;")"),"")</f>
        <v/>
      </c>
      <c r="E1238" s="23" t="str">
        <f t="shared" si="1358"/>
        <v/>
      </c>
      <c r="F1238" s="23" t="str">
        <f t="shared" si="1358"/>
        <v/>
      </c>
      <c r="G1238" s="23" t="str">
        <f t="shared" si="1358"/>
        <v/>
      </c>
      <c r="H1238" s="23" t="str">
        <f t="shared" si="1358"/>
        <v/>
      </c>
      <c r="I1238" s="23" t="str">
        <f t="shared" si="1358"/>
        <v/>
      </c>
      <c r="J1238" s="23" t="str">
        <f t="shared" si="1358"/>
        <v/>
      </c>
      <c r="K1238" s="23" t="str">
        <f t="shared" si="1358"/>
        <v/>
      </c>
      <c r="L1238" s="23"/>
      <c r="O1238" s="16"/>
      <c r="P1238" s="16"/>
      <c r="R1238" s="30"/>
      <c r="S1238" s="30"/>
      <c r="T1238" s="30"/>
      <c r="U1238" s="30"/>
      <c r="V1238" s="30"/>
      <c r="W1238" s="30"/>
      <c r="X1238" s="30"/>
      <c r="Y1238" s="30"/>
      <c r="Z1238" s="30"/>
      <c r="AA1238" s="30"/>
      <c r="AB1238" s="30"/>
      <c r="AD1238" s="31" t="str">
        <f t="shared" si="1354"/>
        <v/>
      </c>
      <c r="AE1238" s="31" t="str">
        <f t="shared" si="1354"/>
        <v/>
      </c>
      <c r="AF1238" s="31" t="str">
        <f t="shared" si="1354"/>
        <v/>
      </c>
      <c r="AG1238" s="31" t="str">
        <f t="shared" si="1354"/>
        <v/>
      </c>
      <c r="AH1238" s="31" t="str">
        <f t="shared" si="1354"/>
        <v/>
      </c>
      <c r="AI1238" s="31" t="str">
        <f t="shared" si="1354"/>
        <v/>
      </c>
      <c r="AJ1238" s="31" t="str">
        <f t="shared" si="1354"/>
        <v/>
      </c>
      <c r="AK1238" s="31" t="e">
        <f>IF(#REF!=" ","",IF(#REF!="","",CONCATENATE($C1238," ",#REF!," ",MID(#REF!,6,3))))</f>
        <v>#REF!</v>
      </c>
      <c r="AL1238" s="31" t="str">
        <f t="shared" si="1355"/>
        <v/>
      </c>
      <c r="AM1238" s="31" t="str">
        <f t="shared" si="1355"/>
        <v/>
      </c>
      <c r="AN1238" s="32" t="e">
        <f t="shared" si="1352"/>
        <v>#VALUE!</v>
      </c>
      <c r="AO1238" s="32" t="str">
        <f t="shared" si="1321"/>
        <v/>
      </c>
      <c r="AP1238" s="32" t="str">
        <f t="shared" si="1321"/>
        <v/>
      </c>
      <c r="AQ1238" s="32" t="str">
        <f t="shared" si="1321"/>
        <v/>
      </c>
      <c r="AR1238" s="32" t="str">
        <f t="shared" si="1321"/>
        <v/>
      </c>
      <c r="AS1238" s="32" t="str">
        <f t="shared" si="1321"/>
        <v/>
      </c>
      <c r="AT1238" s="32" t="str">
        <f t="shared" si="1316"/>
        <v/>
      </c>
      <c r="AU1238" s="32" t="str">
        <f t="shared" si="1316"/>
        <v/>
      </c>
      <c r="AV1238" s="32" t="e">
        <f t="shared" si="1316"/>
        <v>#REF!</v>
      </c>
      <c r="AW1238" s="32" t="str">
        <f t="shared" si="1316"/>
        <v/>
      </c>
      <c r="AX1238" s="32" t="str">
        <f t="shared" si="1316"/>
        <v/>
      </c>
      <c r="AZ1238" s="17" t="str">
        <f t="shared" si="1322"/>
        <v/>
      </c>
      <c r="BA1238" s="17" t="str">
        <f t="shared" si="1322"/>
        <v/>
      </c>
      <c r="BB1238" s="17" t="str">
        <f t="shared" si="1322"/>
        <v/>
      </c>
      <c r="BC1238" s="17" t="str">
        <f t="shared" si="1322"/>
        <v/>
      </c>
      <c r="BD1238" s="17" t="str">
        <f t="shared" si="1322"/>
        <v/>
      </c>
      <c r="BE1238" s="17" t="str">
        <f t="shared" si="1317"/>
        <v/>
      </c>
      <c r="BF1238" s="17" t="str">
        <f t="shared" si="1317"/>
        <v/>
      </c>
      <c r="BG1238" s="17" t="e">
        <f t="shared" si="1317"/>
        <v>#REF!</v>
      </c>
      <c r="BH1238" s="17" t="str">
        <f t="shared" si="1317"/>
        <v/>
      </c>
      <c r="BI1238" s="17" t="str">
        <f t="shared" si="1317"/>
        <v/>
      </c>
    </row>
    <row r="1239" spans="1:61" s="13" customFormat="1" ht="23.25" customHeight="1" x14ac:dyDescent="0.2">
      <c r="A1239" s="1">
        <f ca="1">IF(COUNTIF($D1239:$L1239," ")=10,"",IF(VLOOKUP(MAX($A$1:A1238),$A$1:C1238,3,FALSE)=0,"",MAX($A$1:A1238)+1))</f>
        <v>1197</v>
      </c>
      <c r="B1239" s="13" t="str">
        <f>$B1234</f>
        <v/>
      </c>
      <c r="C1239" s="2" t="str">
        <f>IF($B1239="","",$R$6)</f>
        <v/>
      </c>
      <c r="D1239" s="23" t="str">
        <f t="shared" ref="D1239:K1239" si="1359">IF($B1239&gt;"",IF(ISERROR(SEARCH($B1239,S$6))," ",MID(S$6,FIND("%курс ",S$6,FIND($B1239,S$6))+6,3)&amp;"
("&amp;MID(S$6,FIND("ауд.",S$6,FIND($B1239,S$6))+4,FIND("№",S$6,FIND("ауд.",S$6,FIND($B1239,S$6)))-(FIND("ауд.",S$6,FIND($B1239,S$6))+4))&amp;")"),"")</f>
        <v/>
      </c>
      <c r="E1239" s="23" t="str">
        <f t="shared" si="1359"/>
        <v/>
      </c>
      <c r="F1239" s="23" t="str">
        <f t="shared" si="1359"/>
        <v/>
      </c>
      <c r="G1239" s="23" t="str">
        <f t="shared" si="1359"/>
        <v/>
      </c>
      <c r="H1239" s="23" t="str">
        <f t="shared" si="1359"/>
        <v/>
      </c>
      <c r="I1239" s="23" t="str">
        <f t="shared" si="1359"/>
        <v/>
      </c>
      <c r="J1239" s="23" t="str">
        <f t="shared" si="1359"/>
        <v/>
      </c>
      <c r="K1239" s="23" t="str">
        <f t="shared" si="1359"/>
        <v/>
      </c>
      <c r="L1239" s="23"/>
      <c r="O1239" s="16"/>
      <c r="P1239" s="16"/>
      <c r="R1239" s="30"/>
      <c r="S1239" s="30"/>
      <c r="T1239" s="30"/>
      <c r="U1239" s="30"/>
      <c r="V1239" s="30"/>
      <c r="W1239" s="30"/>
      <c r="X1239" s="30"/>
      <c r="Y1239" s="30"/>
      <c r="Z1239" s="30"/>
      <c r="AA1239" s="30"/>
      <c r="AB1239" s="30"/>
      <c r="AD1239" s="31" t="str">
        <f t="shared" si="1354"/>
        <v/>
      </c>
      <c r="AE1239" s="31" t="str">
        <f t="shared" si="1354"/>
        <v/>
      </c>
      <c r="AF1239" s="31" t="str">
        <f t="shared" si="1354"/>
        <v/>
      </c>
      <c r="AG1239" s="31" t="str">
        <f t="shared" si="1354"/>
        <v/>
      </c>
      <c r="AH1239" s="31" t="str">
        <f t="shared" si="1354"/>
        <v/>
      </c>
      <c r="AI1239" s="31" t="str">
        <f t="shared" si="1354"/>
        <v/>
      </c>
      <c r="AJ1239" s="31" t="str">
        <f t="shared" si="1354"/>
        <v/>
      </c>
      <c r="AK1239" s="31" t="e">
        <f>IF(#REF!=" ","",IF(#REF!="","",CONCATENATE($C1239," ",#REF!," ",MID(#REF!,6,3))))</f>
        <v>#REF!</v>
      </c>
      <c r="AL1239" s="31" t="str">
        <f t="shared" si="1355"/>
        <v/>
      </c>
      <c r="AM1239" s="31" t="str">
        <f t="shared" si="1355"/>
        <v/>
      </c>
      <c r="AN1239" s="32" t="e">
        <f t="shared" si="1352"/>
        <v>#VALUE!</v>
      </c>
      <c r="AO1239" s="32" t="str">
        <f t="shared" si="1321"/>
        <v/>
      </c>
      <c r="AP1239" s="32" t="str">
        <f t="shared" si="1321"/>
        <v/>
      </c>
      <c r="AQ1239" s="32" t="str">
        <f t="shared" si="1321"/>
        <v/>
      </c>
      <c r="AR1239" s="32" t="str">
        <f t="shared" si="1321"/>
        <v/>
      </c>
      <c r="AS1239" s="32" t="str">
        <f t="shared" si="1321"/>
        <v/>
      </c>
      <c r="AT1239" s="32" t="str">
        <f t="shared" si="1316"/>
        <v/>
      </c>
      <c r="AU1239" s="32" t="str">
        <f t="shared" si="1316"/>
        <v/>
      </c>
      <c r="AV1239" s="32" t="e">
        <f t="shared" si="1316"/>
        <v>#REF!</v>
      </c>
      <c r="AW1239" s="32" t="str">
        <f t="shared" si="1316"/>
        <v/>
      </c>
      <c r="AX1239" s="32" t="str">
        <f t="shared" si="1316"/>
        <v/>
      </c>
      <c r="AZ1239" s="17" t="str">
        <f t="shared" si="1322"/>
        <v/>
      </c>
      <c r="BA1239" s="17" t="str">
        <f t="shared" si="1322"/>
        <v/>
      </c>
      <c r="BB1239" s="17" t="str">
        <f t="shared" si="1322"/>
        <v/>
      </c>
      <c r="BC1239" s="17" t="str">
        <f t="shared" si="1322"/>
        <v/>
      </c>
      <c r="BD1239" s="17" t="str">
        <f t="shared" si="1322"/>
        <v/>
      </c>
      <c r="BE1239" s="17" t="str">
        <f t="shared" si="1317"/>
        <v/>
      </c>
      <c r="BF1239" s="17" t="str">
        <f t="shared" si="1317"/>
        <v/>
      </c>
      <c r="BG1239" s="17" t="e">
        <f t="shared" si="1317"/>
        <v>#REF!</v>
      </c>
      <c r="BH1239" s="17" t="str">
        <f t="shared" si="1317"/>
        <v/>
      </c>
      <c r="BI1239" s="17" t="str">
        <f t="shared" si="1317"/>
        <v/>
      </c>
    </row>
    <row r="1240" spans="1:61" s="13" customFormat="1" ht="23.25" customHeight="1" x14ac:dyDescent="0.2">
      <c r="A1240" s="1">
        <f ca="1">IF(COUNTIF($D1240:$L1240," ")=10,"",IF(VLOOKUP(MAX($A$1:A1239),$A$1:C1239,3,FALSE)=0,"",MAX($A$1:A1239)+1))</f>
        <v>1198</v>
      </c>
      <c r="B1240" s="13" t="str">
        <f>$B1234</f>
        <v/>
      </c>
      <c r="C1240" s="2" t="str">
        <f>IF($B1240="","",$R$7)</f>
        <v/>
      </c>
      <c r="D1240" s="23" t="str">
        <f t="shared" ref="D1240:K1240" si="1360">IF($B1240&gt;"",IF(ISERROR(SEARCH($B1240,S$7))," ",MID(S$7,FIND("%курс ",S$7,FIND($B1240,S$7))+6,3)&amp;"
("&amp;MID(S$7,FIND("ауд.",S$7,FIND($B1240,S$7))+4,FIND("№",S$7,FIND("ауд.",S$7,FIND($B1240,S$7)))-(FIND("ауд.",S$7,FIND($B1240,S$7))+4))&amp;")"),"")</f>
        <v/>
      </c>
      <c r="E1240" s="23" t="str">
        <f t="shared" si="1360"/>
        <v/>
      </c>
      <c r="F1240" s="23" t="str">
        <f t="shared" si="1360"/>
        <v/>
      </c>
      <c r="G1240" s="23" t="str">
        <f t="shared" si="1360"/>
        <v/>
      </c>
      <c r="H1240" s="23" t="str">
        <f t="shared" si="1360"/>
        <v/>
      </c>
      <c r="I1240" s="23" t="str">
        <f t="shared" si="1360"/>
        <v/>
      </c>
      <c r="J1240" s="23" t="str">
        <f t="shared" si="1360"/>
        <v/>
      </c>
      <c r="K1240" s="23" t="str">
        <f t="shared" si="1360"/>
        <v/>
      </c>
      <c r="L1240" s="23"/>
      <c r="O1240" s="16"/>
      <c r="P1240" s="16"/>
      <c r="R1240" s="30"/>
      <c r="S1240" s="30"/>
      <c r="T1240" s="30"/>
      <c r="U1240" s="30"/>
      <c r="V1240" s="30"/>
      <c r="W1240" s="30"/>
      <c r="X1240" s="30"/>
      <c r="Y1240" s="30"/>
      <c r="Z1240" s="30"/>
      <c r="AA1240" s="30"/>
      <c r="AB1240" s="30"/>
      <c r="AD1240" s="31" t="str">
        <f t="shared" si="1354"/>
        <v/>
      </c>
      <c r="AE1240" s="31" t="str">
        <f t="shared" si="1354"/>
        <v/>
      </c>
      <c r="AF1240" s="31" t="str">
        <f t="shared" si="1354"/>
        <v/>
      </c>
      <c r="AG1240" s="31" t="str">
        <f t="shared" si="1354"/>
        <v/>
      </c>
      <c r="AH1240" s="31" t="str">
        <f t="shared" si="1354"/>
        <v/>
      </c>
      <c r="AI1240" s="31" t="str">
        <f t="shared" si="1354"/>
        <v/>
      </c>
      <c r="AJ1240" s="31" t="str">
        <f t="shared" si="1354"/>
        <v/>
      </c>
      <c r="AK1240" s="31" t="e">
        <f>IF(#REF!=" ","",IF(#REF!="","",CONCATENATE($C1240," ",#REF!," ",MID(#REF!,6,3))))</f>
        <v>#REF!</v>
      </c>
      <c r="AL1240" s="31" t="str">
        <f t="shared" si="1355"/>
        <v/>
      </c>
      <c r="AM1240" s="31" t="str">
        <f t="shared" si="1355"/>
        <v/>
      </c>
      <c r="AN1240" s="32" t="e">
        <f t="shared" si="1352"/>
        <v>#VALUE!</v>
      </c>
      <c r="AO1240" s="32" t="str">
        <f t="shared" si="1321"/>
        <v/>
      </c>
      <c r="AP1240" s="32" t="str">
        <f t="shared" si="1321"/>
        <v/>
      </c>
      <c r="AQ1240" s="32" t="str">
        <f t="shared" si="1321"/>
        <v/>
      </c>
      <c r="AR1240" s="32" t="str">
        <f t="shared" si="1321"/>
        <v/>
      </c>
      <c r="AS1240" s="32" t="str">
        <f t="shared" si="1321"/>
        <v/>
      </c>
      <c r="AT1240" s="32" t="str">
        <f t="shared" si="1316"/>
        <v/>
      </c>
      <c r="AU1240" s="32" t="str">
        <f t="shared" si="1316"/>
        <v/>
      </c>
      <c r="AV1240" s="32" t="e">
        <f t="shared" si="1316"/>
        <v>#REF!</v>
      </c>
      <c r="AW1240" s="32" t="str">
        <f t="shared" si="1316"/>
        <v/>
      </c>
      <c r="AX1240" s="32" t="str">
        <f t="shared" si="1316"/>
        <v/>
      </c>
      <c r="AZ1240" s="17" t="str">
        <f t="shared" si="1322"/>
        <v/>
      </c>
      <c r="BA1240" s="17" t="str">
        <f t="shared" si="1322"/>
        <v/>
      </c>
      <c r="BB1240" s="17" t="str">
        <f t="shared" si="1322"/>
        <v/>
      </c>
      <c r="BC1240" s="17" t="str">
        <f t="shared" si="1322"/>
        <v/>
      </c>
      <c r="BD1240" s="17" t="str">
        <f t="shared" si="1322"/>
        <v/>
      </c>
      <c r="BE1240" s="17" t="str">
        <f t="shared" si="1317"/>
        <v/>
      </c>
      <c r="BF1240" s="17" t="str">
        <f t="shared" si="1317"/>
        <v/>
      </c>
      <c r="BG1240" s="17" t="e">
        <f t="shared" si="1317"/>
        <v>#REF!</v>
      </c>
      <c r="BH1240" s="17" t="str">
        <f t="shared" si="1317"/>
        <v/>
      </c>
      <c r="BI1240" s="17" t="str">
        <f t="shared" si="1317"/>
        <v/>
      </c>
    </row>
    <row r="1241" spans="1:61" s="13" customFormat="1" ht="23.25" customHeight="1" x14ac:dyDescent="0.2">
      <c r="A1241" s="1">
        <f ca="1">IF(COUNTIF($D1241:$L1241," ")=10,"",IF(VLOOKUP(MAX($A$1:A1240),$A$1:C1240,3,FALSE)=0,"",MAX($A$1:A1240)+1))</f>
        <v>1199</v>
      </c>
      <c r="B1241" s="13" t="str">
        <f>$B1234</f>
        <v/>
      </c>
      <c r="C1241" s="2" t="str">
        <f>IF($B1241="","",$R$8)</f>
        <v/>
      </c>
      <c r="D1241" s="23" t="str">
        <f t="shared" ref="D1241:K1241" si="1361">IF($B1241&gt;"",IF(ISERROR(SEARCH($B1241,S$8))," ",MID(S$8,FIND("%курс ",S$8,FIND($B1241,S$8))+6,3)&amp;"
("&amp;MID(S$8,FIND("ауд.",S$8,FIND($B1241,S$8))+4,FIND("№",S$8,FIND("ауд.",S$8,FIND($B1241,S$8)))-(FIND("ауд.",S$8,FIND($B1241,S$8))+4))&amp;")"),"")</f>
        <v/>
      </c>
      <c r="E1241" s="23" t="str">
        <f t="shared" si="1361"/>
        <v/>
      </c>
      <c r="F1241" s="23" t="str">
        <f t="shared" si="1361"/>
        <v/>
      </c>
      <c r="G1241" s="23" t="str">
        <f t="shared" si="1361"/>
        <v/>
      </c>
      <c r="H1241" s="23" t="str">
        <f t="shared" si="1361"/>
        <v/>
      </c>
      <c r="I1241" s="23" t="str">
        <f t="shared" si="1361"/>
        <v/>
      </c>
      <c r="J1241" s="23" t="str">
        <f t="shared" si="1361"/>
        <v/>
      </c>
      <c r="K1241" s="23" t="str">
        <f t="shared" si="1361"/>
        <v/>
      </c>
      <c r="L1241" s="23"/>
      <c r="O1241" s="16"/>
      <c r="P1241" s="16"/>
      <c r="R1241" s="30"/>
      <c r="S1241" s="30"/>
      <c r="T1241" s="30"/>
      <c r="U1241" s="30"/>
      <c r="V1241" s="30"/>
      <c r="W1241" s="30"/>
      <c r="X1241" s="30"/>
      <c r="Y1241" s="30"/>
      <c r="Z1241" s="30"/>
      <c r="AA1241" s="30"/>
      <c r="AB1241" s="30"/>
      <c r="AD1241" s="31" t="str">
        <f t="shared" si="1354"/>
        <v/>
      </c>
      <c r="AE1241" s="31" t="str">
        <f t="shared" si="1354"/>
        <v/>
      </c>
      <c r="AF1241" s="31" t="str">
        <f t="shared" si="1354"/>
        <v/>
      </c>
      <c r="AG1241" s="31" t="str">
        <f t="shared" si="1354"/>
        <v/>
      </c>
      <c r="AH1241" s="31" t="str">
        <f t="shared" si="1354"/>
        <v/>
      </c>
      <c r="AI1241" s="31" t="str">
        <f t="shared" si="1354"/>
        <v/>
      </c>
      <c r="AJ1241" s="31" t="str">
        <f t="shared" si="1354"/>
        <v/>
      </c>
      <c r="AK1241" s="31" t="e">
        <f>IF(#REF!=" ","",IF(#REF!="","",CONCATENATE($C1241," ",#REF!," ",MID(#REF!,6,3))))</f>
        <v>#REF!</v>
      </c>
      <c r="AL1241" s="31" t="str">
        <f t="shared" si="1355"/>
        <v/>
      </c>
      <c r="AM1241" s="31" t="str">
        <f t="shared" si="1355"/>
        <v/>
      </c>
      <c r="AN1241" s="32" t="e">
        <f t="shared" si="1352"/>
        <v>#VALUE!</v>
      </c>
      <c r="AO1241" s="32" t="str">
        <f t="shared" si="1321"/>
        <v/>
      </c>
      <c r="AP1241" s="32" t="str">
        <f t="shared" si="1321"/>
        <v/>
      </c>
      <c r="AQ1241" s="32" t="str">
        <f t="shared" si="1321"/>
        <v/>
      </c>
      <c r="AR1241" s="32" t="str">
        <f t="shared" si="1321"/>
        <v/>
      </c>
      <c r="AS1241" s="32" t="str">
        <f t="shared" si="1321"/>
        <v/>
      </c>
      <c r="AT1241" s="32" t="str">
        <f t="shared" si="1316"/>
        <v/>
      </c>
      <c r="AU1241" s="32" t="str">
        <f t="shared" si="1316"/>
        <v/>
      </c>
      <c r="AV1241" s="32" t="e">
        <f t="shared" si="1316"/>
        <v>#REF!</v>
      </c>
      <c r="AW1241" s="32" t="str">
        <f t="shared" si="1316"/>
        <v/>
      </c>
      <c r="AX1241" s="32" t="str">
        <f t="shared" si="1316"/>
        <v/>
      </c>
      <c r="AZ1241" s="17" t="str">
        <f t="shared" si="1322"/>
        <v/>
      </c>
      <c r="BA1241" s="17" t="str">
        <f t="shared" si="1322"/>
        <v/>
      </c>
      <c r="BB1241" s="17" t="str">
        <f t="shared" si="1322"/>
        <v/>
      </c>
      <c r="BC1241" s="17" t="str">
        <f t="shared" si="1322"/>
        <v/>
      </c>
      <c r="BD1241" s="17" t="str">
        <f t="shared" si="1322"/>
        <v/>
      </c>
      <c r="BE1241" s="17" t="str">
        <f t="shared" si="1317"/>
        <v/>
      </c>
      <c r="BF1241" s="17" t="str">
        <f t="shared" si="1317"/>
        <v/>
      </c>
      <c r="BG1241" s="17" t="e">
        <f t="shared" si="1317"/>
        <v>#REF!</v>
      </c>
      <c r="BH1241" s="17" t="str">
        <f t="shared" si="1317"/>
        <v/>
      </c>
      <c r="BI1241" s="17" t="str">
        <f t="shared" si="1317"/>
        <v/>
      </c>
    </row>
    <row r="1242" spans="1:61" s="13" customFormat="1" ht="23.25" customHeight="1" x14ac:dyDescent="0.2">
      <c r="C1242" s="2" t="str">
        <f>IF($B1242="","",$R$2)</f>
        <v/>
      </c>
      <c r="D1242" s="14" t="str">
        <f t="shared" ref="D1242:K1242" si="1362">IF($B1242&gt;"",IF(ISERROR(SEARCH($B1242,S$2))," ",MID(S$2,FIND("%курс ",S$2,FIND($B1242,S$2))+6,3)&amp;"
("&amp;MID(S$2,FIND("ауд.",S$2,FIND($B1242,S$2))+4,FIND("№",S$2,FIND("ауд.",S$2,FIND($B1242,S$2)))-(FIND("ауд.",S$2,FIND($B1242,S$2))+4))&amp;")"),"")</f>
        <v/>
      </c>
      <c r="E1242" s="14" t="str">
        <f t="shared" si="1362"/>
        <v/>
      </c>
      <c r="F1242" s="14" t="str">
        <f t="shared" si="1362"/>
        <v/>
      </c>
      <c r="G1242" s="14" t="str">
        <f t="shared" si="1362"/>
        <v/>
      </c>
      <c r="H1242" s="14" t="str">
        <f t="shared" si="1362"/>
        <v/>
      </c>
      <c r="I1242" s="14" t="str">
        <f t="shared" si="1362"/>
        <v/>
      </c>
      <c r="J1242" s="14" t="str">
        <f t="shared" si="1362"/>
        <v/>
      </c>
      <c r="K1242" s="14" t="str">
        <f t="shared" si="1362"/>
        <v/>
      </c>
      <c r="L1242" s="14"/>
      <c r="O1242" s="16"/>
      <c r="P1242" s="16"/>
      <c r="R1242" s="30"/>
      <c r="S1242" s="30"/>
      <c r="T1242" s="30"/>
      <c r="U1242" s="30"/>
      <c r="V1242" s="30"/>
      <c r="W1242" s="30"/>
      <c r="X1242" s="30"/>
      <c r="Y1242" s="30"/>
      <c r="Z1242" s="30"/>
      <c r="AA1242" s="30"/>
      <c r="AB1242" s="30"/>
      <c r="AD1242" s="37"/>
      <c r="AE1242" s="37"/>
      <c r="AF1242" s="37"/>
      <c r="AG1242" s="37"/>
      <c r="AH1242" s="37"/>
      <c r="AI1242" s="37"/>
      <c r="AJ1242" s="37"/>
      <c r="AK1242" s="37"/>
      <c r="AL1242" s="37"/>
      <c r="AM1242" s="37"/>
      <c r="AN1242" s="37"/>
      <c r="AO1242" s="32" t="str">
        <f t="shared" si="1321"/>
        <v/>
      </c>
      <c r="AP1242" s="32" t="str">
        <f t="shared" si="1321"/>
        <v/>
      </c>
      <c r="AQ1242" s="32" t="str">
        <f t="shared" si="1321"/>
        <v/>
      </c>
      <c r="AR1242" s="32" t="str">
        <f t="shared" si="1321"/>
        <v/>
      </c>
      <c r="AS1242" s="32" t="str">
        <f t="shared" si="1321"/>
        <v/>
      </c>
      <c r="AT1242" s="32" t="str">
        <f t="shared" si="1316"/>
        <v/>
      </c>
      <c r="AU1242" s="32" t="str">
        <f t="shared" si="1316"/>
        <v/>
      </c>
      <c r="AV1242" s="32" t="str">
        <f t="shared" si="1316"/>
        <v/>
      </c>
      <c r="AW1242" s="32" t="str">
        <f t="shared" si="1316"/>
        <v/>
      </c>
      <c r="AX1242" s="32" t="str">
        <f t="shared" si="1316"/>
        <v/>
      </c>
      <c r="AZ1242" s="17" t="str">
        <f t="shared" si="1322"/>
        <v/>
      </c>
      <c r="BA1242" s="17" t="str">
        <f t="shared" si="1322"/>
        <v/>
      </c>
      <c r="BB1242" s="17" t="str">
        <f t="shared" si="1322"/>
        <v/>
      </c>
      <c r="BC1242" s="17" t="str">
        <f t="shared" si="1322"/>
        <v/>
      </c>
      <c r="BD1242" s="17" t="str">
        <f t="shared" si="1322"/>
        <v/>
      </c>
      <c r="BE1242" s="17" t="str">
        <f t="shared" si="1317"/>
        <v/>
      </c>
      <c r="BF1242" s="17" t="str">
        <f t="shared" si="1317"/>
        <v/>
      </c>
      <c r="BG1242" s="17" t="str">
        <f t="shared" si="1317"/>
        <v/>
      </c>
      <c r="BH1242" s="17" t="str">
        <f t="shared" si="1317"/>
        <v/>
      </c>
      <c r="BI1242" s="17" t="str">
        <f t="shared" si="1317"/>
        <v/>
      </c>
    </row>
    <row r="1243" spans="1:61" s="13" customFormat="1" ht="23.25" customHeight="1" x14ac:dyDescent="0.2">
      <c r="A1243" s="1">
        <f ca="1">IF(COUNTIF($D1244:$L1250," ")=70,"",MAX($A$1:A1242)+1)</f>
        <v>1200</v>
      </c>
      <c r="B1243" s="2" t="str">
        <f>IF($C1243="","",$C1243)</f>
        <v/>
      </c>
      <c r="C1243" s="3" t="str">
        <f>IF(ISERROR(VLOOKUP((ROW()-1)/9+1,'[1]Преподавательский состав'!$A$2:$B$181,2,FALSE)),"",VLOOKUP((ROW()-1)/9+1,'[1]Преподавательский состав'!$A$2:$B$181,2,FALSE))</f>
        <v/>
      </c>
      <c r="D1243" s="3" t="str">
        <f>IF($C1243="","",T(" 9.00"))</f>
        <v/>
      </c>
      <c r="E1243" s="3" t="str">
        <f>IF($C1243="","",T("10.40"))</f>
        <v/>
      </c>
      <c r="F1243" s="3" t="str">
        <f>IF($C1243="","",T("12.20"))</f>
        <v/>
      </c>
      <c r="G1243" s="3" t="str">
        <f>IF($C1243="","",T("14.00"))</f>
        <v/>
      </c>
      <c r="H1243" s="3" t="str">
        <f>IF($C1243="","",T("14.30"))</f>
        <v/>
      </c>
      <c r="I1243" s="3" t="str">
        <f>IF($C1243="","",T("16.10"))</f>
        <v/>
      </c>
      <c r="J1243" s="3" t="str">
        <f>IF($C1243="","",T("17.50"))</f>
        <v/>
      </c>
      <c r="K1243" s="3" t="str">
        <f>IF($C1243="","",T("17.50"))</f>
        <v/>
      </c>
      <c r="L1243" s="3"/>
      <c r="O1243" s="16"/>
      <c r="P1243" s="16"/>
      <c r="R1243" s="30"/>
      <c r="S1243" s="30"/>
      <c r="T1243" s="30"/>
      <c r="U1243" s="30"/>
      <c r="V1243" s="30"/>
      <c r="W1243" s="30"/>
      <c r="X1243" s="30"/>
      <c r="Y1243" s="30"/>
      <c r="Z1243" s="30"/>
      <c r="AA1243" s="30"/>
      <c r="AB1243" s="30"/>
      <c r="AD1243" s="32"/>
      <c r="AE1243" s="32"/>
      <c r="AF1243" s="32"/>
      <c r="AG1243" s="32"/>
      <c r="AH1243" s="32"/>
      <c r="AI1243" s="32"/>
      <c r="AJ1243" s="32"/>
      <c r="AK1243" s="32"/>
      <c r="AL1243" s="32"/>
      <c r="AM1243" s="32"/>
      <c r="AN1243" s="32" t="str">
        <f t="shared" ref="AN1243:AN1250" si="1363">IF(COUNTBLANK(AD1243:AM1243)=10,"",MID($B1243,1,FIND(" ",$B1243)-1))</f>
        <v/>
      </c>
      <c r="AO1243" s="32" t="str">
        <f t="shared" si="1321"/>
        <v/>
      </c>
      <c r="AP1243" s="32" t="str">
        <f t="shared" si="1321"/>
        <v/>
      </c>
      <c r="AQ1243" s="32" t="str">
        <f t="shared" si="1321"/>
        <v/>
      </c>
      <c r="AR1243" s="32" t="str">
        <f t="shared" si="1321"/>
        <v/>
      </c>
      <c r="AS1243" s="32" t="str">
        <f t="shared" si="1321"/>
        <v/>
      </c>
      <c r="AT1243" s="32" t="str">
        <f t="shared" si="1316"/>
        <v/>
      </c>
      <c r="AU1243" s="32" t="str">
        <f t="shared" si="1316"/>
        <v/>
      </c>
      <c r="AV1243" s="32" t="str">
        <f t="shared" si="1316"/>
        <v/>
      </c>
      <c r="AW1243" s="32" t="str">
        <f t="shared" si="1316"/>
        <v/>
      </c>
      <c r="AX1243" s="32" t="str">
        <f t="shared" si="1316"/>
        <v/>
      </c>
      <c r="AZ1243" s="17" t="str">
        <f t="shared" si="1322"/>
        <v/>
      </c>
      <c r="BA1243" s="17" t="str">
        <f t="shared" si="1322"/>
        <v/>
      </c>
      <c r="BB1243" s="17" t="str">
        <f t="shared" si="1322"/>
        <v/>
      </c>
      <c r="BC1243" s="17" t="str">
        <f t="shared" si="1322"/>
        <v/>
      </c>
      <c r="BD1243" s="17" t="str">
        <f t="shared" si="1322"/>
        <v/>
      </c>
      <c r="BE1243" s="17" t="str">
        <f t="shared" si="1317"/>
        <v/>
      </c>
      <c r="BF1243" s="17" t="str">
        <f t="shared" si="1317"/>
        <v/>
      </c>
      <c r="BG1243" s="17" t="str">
        <f t="shared" si="1317"/>
        <v/>
      </c>
      <c r="BH1243" s="17" t="str">
        <f t="shared" si="1317"/>
        <v/>
      </c>
      <c r="BI1243" s="17" t="str">
        <f t="shared" si="1317"/>
        <v/>
      </c>
    </row>
    <row r="1244" spans="1:61" s="13" customFormat="1" ht="23.25" customHeight="1" x14ac:dyDescent="0.2">
      <c r="A1244" s="1">
        <f ca="1">IF(COUNTIF($D1244:$L1244," ")=10,"",IF(VLOOKUP(MAX($A$1:A1243),$A$1:C1243,3,FALSE)=0,"",MAX($A$1:A1243)+1))</f>
        <v>1201</v>
      </c>
      <c r="B1244" s="13" t="str">
        <f>$B1243</f>
        <v/>
      </c>
      <c r="C1244" s="2" t="str">
        <f>IF($B1244="","",$R$2)</f>
        <v/>
      </c>
      <c r="D1244" s="14" t="str">
        <f t="shared" ref="D1244:K1244" si="1364">IF($B1244&gt;"",IF(ISERROR(SEARCH($B1244,S$2))," ",MID(S$2,FIND("%курс ",S$2,FIND($B1244,S$2))+6,3)&amp;"
("&amp;MID(S$2,FIND("ауд.",S$2,FIND($B1244,S$2))+4,FIND("№",S$2,FIND("ауд.",S$2,FIND($B1244,S$2)))-(FIND("ауд.",S$2,FIND($B1244,S$2))+4))&amp;")"),"")</f>
        <v/>
      </c>
      <c r="E1244" s="14" t="str">
        <f t="shared" si="1364"/>
        <v/>
      </c>
      <c r="F1244" s="14" t="str">
        <f t="shared" si="1364"/>
        <v/>
      </c>
      <c r="G1244" s="14" t="str">
        <f t="shared" si="1364"/>
        <v/>
      </c>
      <c r="H1244" s="14" t="str">
        <f t="shared" si="1364"/>
        <v/>
      </c>
      <c r="I1244" s="14" t="str">
        <f t="shared" si="1364"/>
        <v/>
      </c>
      <c r="J1244" s="14" t="str">
        <f t="shared" si="1364"/>
        <v/>
      </c>
      <c r="K1244" s="14" t="str">
        <f t="shared" si="1364"/>
        <v/>
      </c>
      <c r="L1244" s="14"/>
      <c r="O1244" s="16"/>
      <c r="P1244" s="16"/>
      <c r="R1244" s="30"/>
      <c r="S1244" s="30"/>
      <c r="T1244" s="30"/>
      <c r="U1244" s="30"/>
      <c r="V1244" s="30"/>
      <c r="W1244" s="30"/>
      <c r="X1244" s="30"/>
      <c r="Y1244" s="30"/>
      <c r="Z1244" s="30"/>
      <c r="AA1244" s="30"/>
      <c r="AB1244" s="30"/>
      <c r="AD1244" s="31" t="str">
        <f t="shared" ref="AD1244:AJ1250" si="1365">IF(D1244=" ","",IF(D1244="","",CONCATENATE($C1244," ",D$1," ",MID(D1244,6,3))))</f>
        <v/>
      </c>
      <c r="AE1244" s="31" t="str">
        <f t="shared" si="1365"/>
        <v/>
      </c>
      <c r="AF1244" s="31" t="str">
        <f t="shared" si="1365"/>
        <v/>
      </c>
      <c r="AG1244" s="31" t="str">
        <f t="shared" si="1365"/>
        <v/>
      </c>
      <c r="AH1244" s="31" t="str">
        <f t="shared" si="1365"/>
        <v/>
      </c>
      <c r="AI1244" s="31" t="str">
        <f t="shared" si="1365"/>
        <v/>
      </c>
      <c r="AJ1244" s="31" t="str">
        <f t="shared" si="1365"/>
        <v/>
      </c>
      <c r="AK1244" s="31" t="e">
        <f>IF(#REF!=" ","",IF(#REF!="","",CONCATENATE($C1244," ",#REF!," ",MID(#REF!,6,3))))</f>
        <v>#REF!</v>
      </c>
      <c r="AL1244" s="31" t="str">
        <f t="shared" ref="AL1244:AM1250" si="1366">IF(K1244=" ","",IF(K1244="","",CONCATENATE($C1244," ",K$1," ",MID(K1244,6,3))))</f>
        <v/>
      </c>
      <c r="AM1244" s="31" t="str">
        <f t="shared" si="1366"/>
        <v/>
      </c>
      <c r="AN1244" s="32" t="e">
        <f t="shared" si="1363"/>
        <v>#VALUE!</v>
      </c>
      <c r="AO1244" s="32" t="str">
        <f t="shared" si="1321"/>
        <v/>
      </c>
      <c r="AP1244" s="32" t="str">
        <f t="shared" si="1321"/>
        <v/>
      </c>
      <c r="AQ1244" s="32" t="str">
        <f t="shared" si="1321"/>
        <v/>
      </c>
      <c r="AR1244" s="32" t="str">
        <f t="shared" si="1321"/>
        <v/>
      </c>
      <c r="AS1244" s="32" t="str">
        <f t="shared" si="1321"/>
        <v/>
      </c>
      <c r="AT1244" s="32" t="str">
        <f t="shared" si="1316"/>
        <v/>
      </c>
      <c r="AU1244" s="32" t="str">
        <f t="shared" si="1316"/>
        <v/>
      </c>
      <c r="AV1244" s="32" t="e">
        <f t="shared" si="1316"/>
        <v>#REF!</v>
      </c>
      <c r="AW1244" s="32" t="str">
        <f t="shared" si="1316"/>
        <v/>
      </c>
      <c r="AX1244" s="32" t="str">
        <f t="shared" si="1316"/>
        <v/>
      </c>
      <c r="AZ1244" s="17" t="str">
        <f t="shared" si="1322"/>
        <v/>
      </c>
      <c r="BA1244" s="17" t="str">
        <f t="shared" si="1322"/>
        <v/>
      </c>
      <c r="BB1244" s="17" t="str">
        <f t="shared" si="1322"/>
        <v/>
      </c>
      <c r="BC1244" s="17" t="str">
        <f t="shared" si="1322"/>
        <v/>
      </c>
      <c r="BD1244" s="17" t="str">
        <f t="shared" si="1322"/>
        <v/>
      </c>
      <c r="BE1244" s="17" t="str">
        <f t="shared" si="1317"/>
        <v/>
      </c>
      <c r="BF1244" s="17" t="str">
        <f t="shared" si="1317"/>
        <v/>
      </c>
      <c r="BG1244" s="17" t="e">
        <f t="shared" si="1317"/>
        <v>#REF!</v>
      </c>
      <c r="BH1244" s="17" t="str">
        <f t="shared" si="1317"/>
        <v/>
      </c>
      <c r="BI1244" s="17" t="str">
        <f t="shared" si="1317"/>
        <v/>
      </c>
    </row>
    <row r="1245" spans="1:61" s="13" customFormat="1" ht="23.25" customHeight="1" x14ac:dyDescent="0.2">
      <c r="A1245" s="1">
        <f ca="1">IF(COUNTIF($D1245:$L1245," ")=10,"",IF(VLOOKUP(MAX($A$1:A1244),$A$1:C1244,3,FALSE)=0,"",MAX($A$1:A1244)+1))</f>
        <v>1202</v>
      </c>
      <c r="B1245" s="13" t="str">
        <f>$B1243</f>
        <v/>
      </c>
      <c r="C1245" s="2" t="str">
        <f>IF($B1245="","",$R$3)</f>
        <v/>
      </c>
      <c r="D1245" s="14" t="str">
        <f t="shared" ref="D1245:K1245" si="1367">IF($B1245&gt;"",IF(ISERROR(SEARCH($B1245,S$3))," ",MID(S$3,FIND("%курс ",S$3,FIND($B1245,S$3))+6,3)&amp;"
("&amp;MID(S$3,FIND("ауд.",S$3,FIND($B1245,S$3))+4,FIND("№",S$3,FIND("ауд.",S$3,FIND($B1245,S$3)))-(FIND("ауд.",S$3,FIND($B1245,S$3))+4))&amp;")"),"")</f>
        <v/>
      </c>
      <c r="E1245" s="14" t="str">
        <f t="shared" si="1367"/>
        <v/>
      </c>
      <c r="F1245" s="14" t="str">
        <f t="shared" si="1367"/>
        <v/>
      </c>
      <c r="G1245" s="14" t="str">
        <f t="shared" si="1367"/>
        <v/>
      </c>
      <c r="H1245" s="14" t="str">
        <f t="shared" si="1367"/>
        <v/>
      </c>
      <c r="I1245" s="14" t="str">
        <f t="shared" si="1367"/>
        <v/>
      </c>
      <c r="J1245" s="14" t="str">
        <f t="shared" si="1367"/>
        <v/>
      </c>
      <c r="K1245" s="14" t="str">
        <f t="shared" si="1367"/>
        <v/>
      </c>
      <c r="L1245" s="14"/>
      <c r="O1245" s="16"/>
      <c r="P1245" s="16"/>
      <c r="R1245" s="30"/>
      <c r="S1245" s="30"/>
      <c r="T1245" s="30"/>
      <c r="U1245" s="30"/>
      <c r="V1245" s="30"/>
      <c r="W1245" s="30"/>
      <c r="X1245" s="30"/>
      <c r="Y1245" s="30"/>
      <c r="Z1245" s="30"/>
      <c r="AA1245" s="30"/>
      <c r="AB1245" s="30"/>
      <c r="AD1245" s="31" t="str">
        <f t="shared" si="1365"/>
        <v/>
      </c>
      <c r="AE1245" s="31" t="str">
        <f t="shared" si="1365"/>
        <v/>
      </c>
      <c r="AF1245" s="31" t="str">
        <f t="shared" si="1365"/>
        <v/>
      </c>
      <c r="AG1245" s="31" t="str">
        <f t="shared" si="1365"/>
        <v/>
      </c>
      <c r="AH1245" s="31" t="str">
        <f t="shared" si="1365"/>
        <v/>
      </c>
      <c r="AI1245" s="31" t="str">
        <f t="shared" si="1365"/>
        <v/>
      </c>
      <c r="AJ1245" s="31" t="str">
        <f t="shared" si="1365"/>
        <v/>
      </c>
      <c r="AK1245" s="31" t="e">
        <f>IF(#REF!=" ","",IF(#REF!="","",CONCATENATE($C1245," ",#REF!," ",MID(#REF!,6,3))))</f>
        <v>#REF!</v>
      </c>
      <c r="AL1245" s="31" t="str">
        <f t="shared" si="1366"/>
        <v/>
      </c>
      <c r="AM1245" s="31" t="str">
        <f t="shared" si="1366"/>
        <v/>
      </c>
      <c r="AN1245" s="32" t="e">
        <f t="shared" si="1363"/>
        <v>#VALUE!</v>
      </c>
      <c r="AO1245" s="32" t="str">
        <f t="shared" si="1321"/>
        <v/>
      </c>
      <c r="AP1245" s="32" t="str">
        <f t="shared" si="1321"/>
        <v/>
      </c>
      <c r="AQ1245" s="32" t="str">
        <f t="shared" si="1321"/>
        <v/>
      </c>
      <c r="AR1245" s="32" t="str">
        <f t="shared" si="1321"/>
        <v/>
      </c>
      <c r="AS1245" s="32" t="str">
        <f t="shared" si="1321"/>
        <v/>
      </c>
      <c r="AT1245" s="32" t="str">
        <f t="shared" si="1316"/>
        <v/>
      </c>
      <c r="AU1245" s="32" t="str">
        <f t="shared" si="1316"/>
        <v/>
      </c>
      <c r="AV1245" s="32" t="e">
        <f t="shared" si="1316"/>
        <v>#REF!</v>
      </c>
      <c r="AW1245" s="32" t="str">
        <f t="shared" si="1316"/>
        <v/>
      </c>
      <c r="AX1245" s="32" t="str">
        <f t="shared" si="1316"/>
        <v/>
      </c>
      <c r="AZ1245" s="17" t="str">
        <f t="shared" si="1322"/>
        <v/>
      </c>
      <c r="BA1245" s="17" t="str">
        <f t="shared" si="1322"/>
        <v/>
      </c>
      <c r="BB1245" s="17" t="str">
        <f t="shared" si="1322"/>
        <v/>
      </c>
      <c r="BC1245" s="17" t="str">
        <f t="shared" si="1322"/>
        <v/>
      </c>
      <c r="BD1245" s="17" t="str">
        <f t="shared" si="1322"/>
        <v/>
      </c>
      <c r="BE1245" s="17" t="str">
        <f t="shared" si="1317"/>
        <v/>
      </c>
      <c r="BF1245" s="17" t="str">
        <f t="shared" si="1317"/>
        <v/>
      </c>
      <c r="BG1245" s="17" t="e">
        <f t="shared" si="1317"/>
        <v>#REF!</v>
      </c>
      <c r="BH1245" s="17" t="str">
        <f t="shared" si="1317"/>
        <v/>
      </c>
      <c r="BI1245" s="17" t="str">
        <f t="shared" si="1317"/>
        <v/>
      </c>
    </row>
    <row r="1246" spans="1:61" s="13" customFormat="1" ht="23.25" customHeight="1" x14ac:dyDescent="0.2">
      <c r="A1246" s="1">
        <f ca="1">IF(COUNTIF($D1246:$L1246," ")=10,"",IF(VLOOKUP(MAX($A$1:A1245),$A$1:C1245,3,FALSE)=0,"",MAX($A$1:A1245)+1))</f>
        <v>1203</v>
      </c>
      <c r="B1246" s="13" t="str">
        <f>$B1243</f>
        <v/>
      </c>
      <c r="C1246" s="2" t="str">
        <f>IF($B1246="","",$R$4)</f>
        <v/>
      </c>
      <c r="D1246" s="14" t="str">
        <f t="shared" ref="D1246:K1246" si="1368">IF($B1246&gt;"",IF(ISERROR(SEARCH($B1246,S$4))," ",MID(S$4,FIND("%курс ",S$4,FIND($B1246,S$4))+6,3)&amp;"
("&amp;MID(S$4,FIND("ауд.",S$4,FIND($B1246,S$4))+4,FIND("№",S$4,FIND("ауд.",S$4,FIND($B1246,S$4)))-(FIND("ауд.",S$4,FIND($B1246,S$4))+4))&amp;")"),"")</f>
        <v/>
      </c>
      <c r="E1246" s="14" t="str">
        <f t="shared" si="1368"/>
        <v/>
      </c>
      <c r="F1246" s="14" t="str">
        <f t="shared" si="1368"/>
        <v/>
      </c>
      <c r="G1246" s="14" t="str">
        <f t="shared" si="1368"/>
        <v/>
      </c>
      <c r="H1246" s="14" t="str">
        <f t="shared" si="1368"/>
        <v/>
      </c>
      <c r="I1246" s="14" t="str">
        <f t="shared" si="1368"/>
        <v/>
      </c>
      <c r="J1246" s="14" t="str">
        <f t="shared" si="1368"/>
        <v/>
      </c>
      <c r="K1246" s="14" t="str">
        <f t="shared" si="1368"/>
        <v/>
      </c>
      <c r="L1246" s="14"/>
      <c r="O1246" s="16"/>
      <c r="P1246" s="16"/>
      <c r="R1246" s="30"/>
      <c r="S1246" s="30"/>
      <c r="T1246" s="30"/>
      <c r="U1246" s="30"/>
      <c r="V1246" s="30"/>
      <c r="W1246" s="30"/>
      <c r="X1246" s="30"/>
      <c r="Y1246" s="30"/>
      <c r="Z1246" s="30"/>
      <c r="AA1246" s="30"/>
      <c r="AB1246" s="30"/>
      <c r="AD1246" s="31" t="str">
        <f t="shared" si="1365"/>
        <v/>
      </c>
      <c r="AE1246" s="31" t="str">
        <f t="shared" si="1365"/>
        <v/>
      </c>
      <c r="AF1246" s="31" t="str">
        <f t="shared" si="1365"/>
        <v/>
      </c>
      <c r="AG1246" s="31" t="str">
        <f t="shared" si="1365"/>
        <v/>
      </c>
      <c r="AH1246" s="31" t="str">
        <f t="shared" si="1365"/>
        <v/>
      </c>
      <c r="AI1246" s="31" t="str">
        <f t="shared" si="1365"/>
        <v/>
      </c>
      <c r="AJ1246" s="31" t="str">
        <f t="shared" si="1365"/>
        <v/>
      </c>
      <c r="AK1246" s="31" t="e">
        <f>IF(#REF!=" ","",IF(#REF!="","",CONCATENATE($C1246," ",#REF!," ",MID(#REF!,6,3))))</f>
        <v>#REF!</v>
      </c>
      <c r="AL1246" s="31" t="str">
        <f t="shared" si="1366"/>
        <v/>
      </c>
      <c r="AM1246" s="31" t="str">
        <f t="shared" si="1366"/>
        <v/>
      </c>
      <c r="AN1246" s="32" t="e">
        <f t="shared" si="1363"/>
        <v>#VALUE!</v>
      </c>
      <c r="AO1246" s="32" t="str">
        <f t="shared" si="1321"/>
        <v/>
      </c>
      <c r="AP1246" s="32" t="str">
        <f t="shared" si="1321"/>
        <v/>
      </c>
      <c r="AQ1246" s="32" t="str">
        <f t="shared" si="1321"/>
        <v/>
      </c>
      <c r="AR1246" s="32" t="str">
        <f t="shared" si="1321"/>
        <v/>
      </c>
      <c r="AS1246" s="32" t="str">
        <f t="shared" si="1321"/>
        <v/>
      </c>
      <c r="AT1246" s="32" t="str">
        <f t="shared" si="1316"/>
        <v/>
      </c>
      <c r="AU1246" s="32" t="str">
        <f t="shared" si="1316"/>
        <v/>
      </c>
      <c r="AV1246" s="32" t="e">
        <f t="shared" si="1316"/>
        <v>#REF!</v>
      </c>
      <c r="AW1246" s="32" t="str">
        <f t="shared" si="1316"/>
        <v/>
      </c>
      <c r="AX1246" s="32" t="str">
        <f t="shared" si="1316"/>
        <v/>
      </c>
      <c r="AZ1246" s="17" t="str">
        <f t="shared" si="1322"/>
        <v/>
      </c>
      <c r="BA1246" s="17" t="str">
        <f t="shared" si="1322"/>
        <v/>
      </c>
      <c r="BB1246" s="17" t="str">
        <f t="shared" si="1322"/>
        <v/>
      </c>
      <c r="BC1246" s="17" t="str">
        <f t="shared" si="1322"/>
        <v/>
      </c>
      <c r="BD1246" s="17" t="str">
        <f t="shared" si="1322"/>
        <v/>
      </c>
      <c r="BE1246" s="17" t="str">
        <f t="shared" si="1317"/>
        <v/>
      </c>
      <c r="BF1246" s="17" t="str">
        <f t="shared" si="1317"/>
        <v/>
      </c>
      <c r="BG1246" s="17" t="e">
        <f t="shared" si="1317"/>
        <v>#REF!</v>
      </c>
      <c r="BH1246" s="17" t="str">
        <f t="shared" si="1317"/>
        <v/>
      </c>
      <c r="BI1246" s="17" t="str">
        <f t="shared" si="1317"/>
        <v/>
      </c>
    </row>
    <row r="1247" spans="1:61" s="13" customFormat="1" ht="23.25" customHeight="1" x14ac:dyDescent="0.2">
      <c r="A1247" s="1">
        <f ca="1">IF(COUNTIF($D1247:$L1247," ")=10,"",IF(VLOOKUP(MAX($A$1:A1246),$A$1:C1246,3,FALSE)=0,"",MAX($A$1:A1246)+1))</f>
        <v>1204</v>
      </c>
      <c r="B1247" s="13" t="str">
        <f>$B1243</f>
        <v/>
      </c>
      <c r="C1247" s="2" t="str">
        <f>IF($B1247="","",$R$5)</f>
        <v/>
      </c>
      <c r="D1247" s="23" t="str">
        <f t="shared" ref="D1247:K1247" si="1369">IF($B1247&gt;"",IF(ISERROR(SEARCH($B1247,S$5))," ",MID(S$5,FIND("%курс ",S$5,FIND($B1247,S$5))+6,3)&amp;"
("&amp;MID(S$5,FIND("ауд.",S$5,FIND($B1247,S$5))+4,FIND("№",S$5,FIND("ауд.",S$5,FIND($B1247,S$5)))-(FIND("ауд.",S$5,FIND($B1247,S$5))+4))&amp;")"),"")</f>
        <v/>
      </c>
      <c r="E1247" s="23" t="str">
        <f t="shared" si="1369"/>
        <v/>
      </c>
      <c r="F1247" s="23" t="str">
        <f t="shared" si="1369"/>
        <v/>
      </c>
      <c r="G1247" s="23" t="str">
        <f t="shared" si="1369"/>
        <v/>
      </c>
      <c r="H1247" s="23" t="str">
        <f t="shared" si="1369"/>
        <v/>
      </c>
      <c r="I1247" s="23" t="str">
        <f t="shared" si="1369"/>
        <v/>
      </c>
      <c r="J1247" s="23" t="str">
        <f t="shared" si="1369"/>
        <v/>
      </c>
      <c r="K1247" s="23" t="str">
        <f t="shared" si="1369"/>
        <v/>
      </c>
      <c r="L1247" s="23"/>
      <c r="O1247" s="16"/>
      <c r="P1247" s="16"/>
      <c r="R1247" s="30"/>
      <c r="S1247" s="30"/>
      <c r="T1247" s="30"/>
      <c r="U1247" s="30"/>
      <c r="V1247" s="30"/>
      <c r="W1247" s="30"/>
      <c r="X1247" s="30"/>
      <c r="Y1247" s="30"/>
      <c r="Z1247" s="30"/>
      <c r="AA1247" s="30"/>
      <c r="AB1247" s="30"/>
      <c r="AD1247" s="31" t="str">
        <f t="shared" si="1365"/>
        <v/>
      </c>
      <c r="AE1247" s="31" t="str">
        <f t="shared" si="1365"/>
        <v/>
      </c>
      <c r="AF1247" s="31" t="str">
        <f t="shared" si="1365"/>
        <v/>
      </c>
      <c r="AG1247" s="31" t="str">
        <f t="shared" si="1365"/>
        <v/>
      </c>
      <c r="AH1247" s="31" t="str">
        <f t="shared" si="1365"/>
        <v/>
      </c>
      <c r="AI1247" s="31" t="str">
        <f t="shared" si="1365"/>
        <v/>
      </c>
      <c r="AJ1247" s="31" t="str">
        <f t="shared" si="1365"/>
        <v/>
      </c>
      <c r="AK1247" s="31" t="e">
        <f>IF(#REF!=" ","",IF(#REF!="","",CONCATENATE($C1247," ",#REF!," ",MID(#REF!,6,3))))</f>
        <v>#REF!</v>
      </c>
      <c r="AL1247" s="31" t="str">
        <f t="shared" si="1366"/>
        <v/>
      </c>
      <c r="AM1247" s="31" t="str">
        <f t="shared" si="1366"/>
        <v/>
      </c>
      <c r="AN1247" s="32" t="e">
        <f t="shared" si="1363"/>
        <v>#VALUE!</v>
      </c>
      <c r="AO1247" s="32" t="str">
        <f t="shared" si="1321"/>
        <v/>
      </c>
      <c r="AP1247" s="32" t="str">
        <f t="shared" si="1321"/>
        <v/>
      </c>
      <c r="AQ1247" s="32" t="str">
        <f t="shared" si="1321"/>
        <v/>
      </c>
      <c r="AR1247" s="32" t="str">
        <f t="shared" si="1321"/>
        <v/>
      </c>
      <c r="AS1247" s="32" t="str">
        <f t="shared" si="1321"/>
        <v/>
      </c>
      <c r="AT1247" s="32" t="str">
        <f t="shared" si="1316"/>
        <v/>
      </c>
      <c r="AU1247" s="32" t="str">
        <f t="shared" si="1316"/>
        <v/>
      </c>
      <c r="AV1247" s="32" t="e">
        <f t="shared" si="1316"/>
        <v>#REF!</v>
      </c>
      <c r="AW1247" s="32" t="str">
        <f t="shared" si="1316"/>
        <v/>
      </c>
      <c r="AX1247" s="32" t="str">
        <f t="shared" si="1316"/>
        <v/>
      </c>
      <c r="AZ1247" s="17" t="str">
        <f t="shared" si="1322"/>
        <v/>
      </c>
      <c r="BA1247" s="17" t="str">
        <f t="shared" si="1322"/>
        <v/>
      </c>
      <c r="BB1247" s="17" t="str">
        <f t="shared" si="1322"/>
        <v/>
      </c>
      <c r="BC1247" s="17" t="str">
        <f t="shared" si="1322"/>
        <v/>
      </c>
      <c r="BD1247" s="17" t="str">
        <f t="shared" si="1322"/>
        <v/>
      </c>
      <c r="BE1247" s="17" t="str">
        <f t="shared" si="1317"/>
        <v/>
      </c>
      <c r="BF1247" s="17" t="str">
        <f t="shared" si="1317"/>
        <v/>
      </c>
      <c r="BG1247" s="17" t="e">
        <f t="shared" si="1317"/>
        <v>#REF!</v>
      </c>
      <c r="BH1247" s="17" t="str">
        <f t="shared" si="1317"/>
        <v/>
      </c>
      <c r="BI1247" s="17" t="str">
        <f t="shared" si="1317"/>
        <v/>
      </c>
    </row>
    <row r="1248" spans="1:61" s="13" customFormat="1" ht="23.25" customHeight="1" x14ac:dyDescent="0.2">
      <c r="A1248" s="1">
        <f ca="1">IF(COUNTIF($D1248:$L1248," ")=10,"",IF(VLOOKUP(MAX($A$1:A1247),$A$1:C1247,3,FALSE)=0,"",MAX($A$1:A1247)+1))</f>
        <v>1205</v>
      </c>
      <c r="B1248" s="13" t="str">
        <f>$B1243</f>
        <v/>
      </c>
      <c r="C1248" s="2" t="str">
        <f>IF($B1248="","",$R$6)</f>
        <v/>
      </c>
      <c r="D1248" s="23" t="str">
        <f t="shared" ref="D1248:K1248" si="1370">IF($B1248&gt;"",IF(ISERROR(SEARCH($B1248,S$6))," ",MID(S$6,FIND("%курс ",S$6,FIND($B1248,S$6))+6,3)&amp;"
("&amp;MID(S$6,FIND("ауд.",S$6,FIND($B1248,S$6))+4,FIND("№",S$6,FIND("ауд.",S$6,FIND($B1248,S$6)))-(FIND("ауд.",S$6,FIND($B1248,S$6))+4))&amp;")"),"")</f>
        <v/>
      </c>
      <c r="E1248" s="23" t="str">
        <f t="shared" si="1370"/>
        <v/>
      </c>
      <c r="F1248" s="23" t="str">
        <f t="shared" si="1370"/>
        <v/>
      </c>
      <c r="G1248" s="23" t="str">
        <f t="shared" si="1370"/>
        <v/>
      </c>
      <c r="H1248" s="23" t="str">
        <f t="shared" si="1370"/>
        <v/>
      </c>
      <c r="I1248" s="23" t="str">
        <f t="shared" si="1370"/>
        <v/>
      </c>
      <c r="J1248" s="23" t="str">
        <f t="shared" si="1370"/>
        <v/>
      </c>
      <c r="K1248" s="23" t="str">
        <f t="shared" si="1370"/>
        <v/>
      </c>
      <c r="L1248" s="23"/>
      <c r="O1248" s="16"/>
      <c r="P1248" s="16"/>
      <c r="R1248" s="30"/>
      <c r="S1248" s="30"/>
      <c r="T1248" s="30"/>
      <c r="U1248" s="30"/>
      <c r="V1248" s="30"/>
      <c r="W1248" s="30"/>
      <c r="X1248" s="30"/>
      <c r="Y1248" s="30"/>
      <c r="Z1248" s="30"/>
      <c r="AA1248" s="30"/>
      <c r="AB1248" s="30"/>
      <c r="AD1248" s="31" t="str">
        <f t="shared" si="1365"/>
        <v/>
      </c>
      <c r="AE1248" s="31" t="str">
        <f t="shared" si="1365"/>
        <v/>
      </c>
      <c r="AF1248" s="31" t="str">
        <f t="shared" si="1365"/>
        <v/>
      </c>
      <c r="AG1248" s="31" t="str">
        <f t="shared" si="1365"/>
        <v/>
      </c>
      <c r="AH1248" s="31" t="str">
        <f t="shared" si="1365"/>
        <v/>
      </c>
      <c r="AI1248" s="31" t="str">
        <f t="shared" si="1365"/>
        <v/>
      </c>
      <c r="AJ1248" s="31" t="str">
        <f t="shared" si="1365"/>
        <v/>
      </c>
      <c r="AK1248" s="31" t="e">
        <f>IF(#REF!=" ","",IF(#REF!="","",CONCATENATE($C1248," ",#REF!," ",MID(#REF!,6,3))))</f>
        <v>#REF!</v>
      </c>
      <c r="AL1248" s="31" t="str">
        <f t="shared" si="1366"/>
        <v/>
      </c>
      <c r="AM1248" s="31" t="str">
        <f t="shared" si="1366"/>
        <v/>
      </c>
      <c r="AN1248" s="32" t="e">
        <f t="shared" si="1363"/>
        <v>#VALUE!</v>
      </c>
      <c r="AO1248" s="32" t="str">
        <f t="shared" si="1321"/>
        <v/>
      </c>
      <c r="AP1248" s="32" t="str">
        <f t="shared" si="1321"/>
        <v/>
      </c>
      <c r="AQ1248" s="32" t="str">
        <f t="shared" si="1321"/>
        <v/>
      </c>
      <c r="AR1248" s="32" t="str">
        <f t="shared" si="1321"/>
        <v/>
      </c>
      <c r="AS1248" s="32" t="str">
        <f t="shared" si="1321"/>
        <v/>
      </c>
      <c r="AT1248" s="32" t="str">
        <f t="shared" si="1316"/>
        <v/>
      </c>
      <c r="AU1248" s="32" t="str">
        <f t="shared" si="1316"/>
        <v/>
      </c>
      <c r="AV1248" s="32" t="e">
        <f t="shared" si="1316"/>
        <v>#REF!</v>
      </c>
      <c r="AW1248" s="32" t="str">
        <f t="shared" si="1316"/>
        <v/>
      </c>
      <c r="AX1248" s="32" t="str">
        <f t="shared" si="1316"/>
        <v/>
      </c>
      <c r="AZ1248" s="17" t="str">
        <f t="shared" si="1322"/>
        <v/>
      </c>
      <c r="BA1248" s="17" t="str">
        <f t="shared" si="1322"/>
        <v/>
      </c>
      <c r="BB1248" s="17" t="str">
        <f t="shared" si="1322"/>
        <v/>
      </c>
      <c r="BC1248" s="17" t="str">
        <f t="shared" si="1322"/>
        <v/>
      </c>
      <c r="BD1248" s="17" t="str">
        <f t="shared" si="1322"/>
        <v/>
      </c>
      <c r="BE1248" s="17" t="str">
        <f t="shared" si="1317"/>
        <v/>
      </c>
      <c r="BF1248" s="17" t="str">
        <f t="shared" si="1317"/>
        <v/>
      </c>
      <c r="BG1248" s="17" t="e">
        <f t="shared" si="1317"/>
        <v>#REF!</v>
      </c>
      <c r="BH1248" s="17" t="str">
        <f t="shared" si="1317"/>
        <v/>
      </c>
      <c r="BI1248" s="17" t="str">
        <f t="shared" si="1317"/>
        <v/>
      </c>
    </row>
    <row r="1249" spans="1:61" s="13" customFormat="1" ht="23.25" customHeight="1" x14ac:dyDescent="0.2">
      <c r="A1249" s="1">
        <f ca="1">IF(COUNTIF($D1249:$L1249," ")=10,"",IF(VLOOKUP(MAX($A$1:A1248),$A$1:C1248,3,FALSE)=0,"",MAX($A$1:A1248)+1))</f>
        <v>1206</v>
      </c>
      <c r="B1249" s="13" t="str">
        <f>$B1243</f>
        <v/>
      </c>
      <c r="C1249" s="2" t="str">
        <f>IF($B1249="","",$R$7)</f>
        <v/>
      </c>
      <c r="D1249" s="23" t="str">
        <f t="shared" ref="D1249:K1249" si="1371">IF($B1249&gt;"",IF(ISERROR(SEARCH($B1249,S$7))," ",MID(S$7,FIND("%курс ",S$7,FIND($B1249,S$7))+6,3)&amp;"
("&amp;MID(S$7,FIND("ауд.",S$7,FIND($B1249,S$7))+4,FIND("№",S$7,FIND("ауд.",S$7,FIND($B1249,S$7)))-(FIND("ауд.",S$7,FIND($B1249,S$7))+4))&amp;")"),"")</f>
        <v/>
      </c>
      <c r="E1249" s="23" t="str">
        <f t="shared" si="1371"/>
        <v/>
      </c>
      <c r="F1249" s="23" t="str">
        <f t="shared" si="1371"/>
        <v/>
      </c>
      <c r="G1249" s="23" t="str">
        <f t="shared" si="1371"/>
        <v/>
      </c>
      <c r="H1249" s="23" t="str">
        <f t="shared" si="1371"/>
        <v/>
      </c>
      <c r="I1249" s="23" t="str">
        <f t="shared" si="1371"/>
        <v/>
      </c>
      <c r="J1249" s="23" t="str">
        <f t="shared" si="1371"/>
        <v/>
      </c>
      <c r="K1249" s="23" t="str">
        <f t="shared" si="1371"/>
        <v/>
      </c>
      <c r="L1249" s="23"/>
      <c r="O1249" s="16"/>
      <c r="P1249" s="16"/>
      <c r="R1249" s="30"/>
      <c r="S1249" s="30"/>
      <c r="T1249" s="30"/>
      <c r="U1249" s="30"/>
      <c r="V1249" s="30"/>
      <c r="W1249" s="30"/>
      <c r="X1249" s="30"/>
      <c r="Y1249" s="30"/>
      <c r="Z1249" s="30"/>
      <c r="AA1249" s="30"/>
      <c r="AB1249" s="30"/>
      <c r="AD1249" s="31" t="str">
        <f t="shared" si="1365"/>
        <v/>
      </c>
      <c r="AE1249" s="31" t="str">
        <f t="shared" si="1365"/>
        <v/>
      </c>
      <c r="AF1249" s="31" t="str">
        <f t="shared" si="1365"/>
        <v/>
      </c>
      <c r="AG1249" s="31" t="str">
        <f t="shared" si="1365"/>
        <v/>
      </c>
      <c r="AH1249" s="31" t="str">
        <f t="shared" si="1365"/>
        <v/>
      </c>
      <c r="AI1249" s="31" t="str">
        <f t="shared" si="1365"/>
        <v/>
      </c>
      <c r="AJ1249" s="31" t="str">
        <f t="shared" si="1365"/>
        <v/>
      </c>
      <c r="AK1249" s="31" t="e">
        <f>IF(#REF!=" ","",IF(#REF!="","",CONCATENATE($C1249," ",#REF!," ",MID(#REF!,6,3))))</f>
        <v>#REF!</v>
      </c>
      <c r="AL1249" s="31" t="str">
        <f t="shared" si="1366"/>
        <v/>
      </c>
      <c r="AM1249" s="31" t="str">
        <f t="shared" si="1366"/>
        <v/>
      </c>
      <c r="AN1249" s="32" t="e">
        <f t="shared" si="1363"/>
        <v>#VALUE!</v>
      </c>
      <c r="AO1249" s="32" t="str">
        <f t="shared" si="1321"/>
        <v/>
      </c>
      <c r="AP1249" s="32" t="str">
        <f t="shared" si="1321"/>
        <v/>
      </c>
      <c r="AQ1249" s="32" t="str">
        <f t="shared" si="1321"/>
        <v/>
      </c>
      <c r="AR1249" s="32" t="str">
        <f t="shared" si="1321"/>
        <v/>
      </c>
      <c r="AS1249" s="32" t="str">
        <f t="shared" si="1321"/>
        <v/>
      </c>
      <c r="AT1249" s="32" t="str">
        <f t="shared" si="1316"/>
        <v/>
      </c>
      <c r="AU1249" s="32" t="str">
        <f t="shared" si="1316"/>
        <v/>
      </c>
      <c r="AV1249" s="32" t="e">
        <f t="shared" si="1316"/>
        <v>#REF!</v>
      </c>
      <c r="AW1249" s="32" t="str">
        <f t="shared" si="1316"/>
        <v/>
      </c>
      <c r="AX1249" s="32" t="str">
        <f t="shared" si="1316"/>
        <v/>
      </c>
      <c r="AZ1249" s="17" t="str">
        <f t="shared" si="1322"/>
        <v/>
      </c>
      <c r="BA1249" s="17" t="str">
        <f t="shared" si="1322"/>
        <v/>
      </c>
      <c r="BB1249" s="17" t="str">
        <f t="shared" si="1322"/>
        <v/>
      </c>
      <c r="BC1249" s="17" t="str">
        <f t="shared" si="1322"/>
        <v/>
      </c>
      <c r="BD1249" s="17" t="str">
        <f t="shared" si="1322"/>
        <v/>
      </c>
      <c r="BE1249" s="17" t="str">
        <f t="shared" si="1317"/>
        <v/>
      </c>
      <c r="BF1249" s="17" t="str">
        <f t="shared" si="1317"/>
        <v/>
      </c>
      <c r="BG1249" s="17" t="e">
        <f t="shared" si="1317"/>
        <v>#REF!</v>
      </c>
      <c r="BH1249" s="17" t="str">
        <f t="shared" si="1317"/>
        <v/>
      </c>
      <c r="BI1249" s="17" t="str">
        <f t="shared" si="1317"/>
        <v/>
      </c>
    </row>
    <row r="1250" spans="1:61" s="13" customFormat="1" ht="23.25" customHeight="1" x14ac:dyDescent="0.2">
      <c r="A1250" s="1">
        <f ca="1">IF(COUNTIF($D1250:$L1250," ")=10,"",IF(VLOOKUP(MAX($A$1:A1249),$A$1:C1249,3,FALSE)=0,"",MAX($A$1:A1249)+1))</f>
        <v>1207</v>
      </c>
      <c r="B1250" s="13" t="str">
        <f>$B1243</f>
        <v/>
      </c>
      <c r="C1250" s="2" t="str">
        <f>IF($B1250="","",$R$8)</f>
        <v/>
      </c>
      <c r="D1250" s="23" t="str">
        <f t="shared" ref="D1250:K1250" si="1372">IF($B1250&gt;"",IF(ISERROR(SEARCH($B1250,S$8))," ",MID(S$8,FIND("%курс ",S$8,FIND($B1250,S$8))+6,3)&amp;"
("&amp;MID(S$8,FIND("ауд.",S$8,FIND($B1250,S$8))+4,FIND("№",S$8,FIND("ауд.",S$8,FIND($B1250,S$8)))-(FIND("ауд.",S$8,FIND($B1250,S$8))+4))&amp;")"),"")</f>
        <v/>
      </c>
      <c r="E1250" s="23" t="str">
        <f t="shared" si="1372"/>
        <v/>
      </c>
      <c r="F1250" s="23" t="str">
        <f t="shared" si="1372"/>
        <v/>
      </c>
      <c r="G1250" s="23" t="str">
        <f t="shared" si="1372"/>
        <v/>
      </c>
      <c r="H1250" s="23" t="str">
        <f t="shared" si="1372"/>
        <v/>
      </c>
      <c r="I1250" s="23" t="str">
        <f t="shared" si="1372"/>
        <v/>
      </c>
      <c r="J1250" s="23" t="str">
        <f t="shared" si="1372"/>
        <v/>
      </c>
      <c r="K1250" s="23" t="str">
        <f t="shared" si="1372"/>
        <v/>
      </c>
      <c r="L1250" s="23"/>
      <c r="O1250" s="16"/>
      <c r="P1250" s="16"/>
      <c r="R1250" s="30"/>
      <c r="S1250" s="30"/>
      <c r="T1250" s="30"/>
      <c r="U1250" s="30"/>
      <c r="V1250" s="30"/>
      <c r="W1250" s="30"/>
      <c r="X1250" s="30"/>
      <c r="Y1250" s="30"/>
      <c r="Z1250" s="30"/>
      <c r="AA1250" s="30"/>
      <c r="AB1250" s="30"/>
      <c r="AD1250" s="31" t="str">
        <f t="shared" si="1365"/>
        <v/>
      </c>
      <c r="AE1250" s="31" t="str">
        <f t="shared" si="1365"/>
        <v/>
      </c>
      <c r="AF1250" s="31" t="str">
        <f t="shared" si="1365"/>
        <v/>
      </c>
      <c r="AG1250" s="31" t="str">
        <f t="shared" si="1365"/>
        <v/>
      </c>
      <c r="AH1250" s="31" t="str">
        <f t="shared" si="1365"/>
        <v/>
      </c>
      <c r="AI1250" s="31" t="str">
        <f t="shared" si="1365"/>
        <v/>
      </c>
      <c r="AJ1250" s="31" t="str">
        <f t="shared" si="1365"/>
        <v/>
      </c>
      <c r="AK1250" s="31" t="e">
        <f>IF(#REF!=" ","",IF(#REF!="","",CONCATENATE($C1250," ",#REF!," ",MID(#REF!,6,3))))</f>
        <v>#REF!</v>
      </c>
      <c r="AL1250" s="31" t="str">
        <f t="shared" si="1366"/>
        <v/>
      </c>
      <c r="AM1250" s="31" t="str">
        <f t="shared" si="1366"/>
        <v/>
      </c>
      <c r="AN1250" s="32" t="e">
        <f t="shared" si="1363"/>
        <v>#VALUE!</v>
      </c>
      <c r="AO1250" s="32" t="str">
        <f t="shared" si="1321"/>
        <v/>
      </c>
      <c r="AP1250" s="32" t="str">
        <f t="shared" si="1321"/>
        <v/>
      </c>
      <c r="AQ1250" s="32" t="str">
        <f t="shared" si="1321"/>
        <v/>
      </c>
      <c r="AR1250" s="32" t="str">
        <f t="shared" si="1321"/>
        <v/>
      </c>
      <c r="AS1250" s="32" t="str">
        <f t="shared" si="1321"/>
        <v/>
      </c>
      <c r="AT1250" s="32" t="str">
        <f t="shared" si="1316"/>
        <v/>
      </c>
      <c r="AU1250" s="32" t="str">
        <f t="shared" si="1316"/>
        <v/>
      </c>
      <c r="AV1250" s="32" t="e">
        <f t="shared" si="1316"/>
        <v>#REF!</v>
      </c>
      <c r="AW1250" s="32" t="str">
        <f t="shared" si="1316"/>
        <v/>
      </c>
      <c r="AX1250" s="32" t="str">
        <f t="shared" si="1316"/>
        <v/>
      </c>
      <c r="AZ1250" s="17" t="str">
        <f t="shared" si="1322"/>
        <v/>
      </c>
      <c r="BA1250" s="17" t="str">
        <f t="shared" si="1322"/>
        <v/>
      </c>
      <c r="BB1250" s="17" t="str">
        <f t="shared" si="1322"/>
        <v/>
      </c>
      <c r="BC1250" s="17" t="str">
        <f t="shared" si="1322"/>
        <v/>
      </c>
      <c r="BD1250" s="17" t="str">
        <f t="shared" si="1322"/>
        <v/>
      </c>
      <c r="BE1250" s="17" t="str">
        <f t="shared" si="1317"/>
        <v/>
      </c>
      <c r="BF1250" s="17" t="str">
        <f t="shared" si="1317"/>
        <v/>
      </c>
      <c r="BG1250" s="17" t="e">
        <f t="shared" si="1317"/>
        <v>#REF!</v>
      </c>
      <c r="BH1250" s="17" t="str">
        <f t="shared" si="1317"/>
        <v/>
      </c>
      <c r="BI1250" s="17" t="str">
        <f t="shared" si="1317"/>
        <v/>
      </c>
    </row>
    <row r="1251" spans="1:61" s="13" customFormat="1" ht="23.25" customHeight="1" x14ac:dyDescent="0.2">
      <c r="C1251" s="2" t="str">
        <f>IF($B1251="","",$R$2)</f>
        <v/>
      </c>
      <c r="D1251" s="14" t="str">
        <f t="shared" ref="D1251:K1251" si="1373">IF($B1251&gt;"",IF(ISERROR(SEARCH($B1251,S$2))," ",MID(S$2,FIND("%курс ",S$2,FIND($B1251,S$2))+6,3)&amp;"
("&amp;MID(S$2,FIND("ауд.",S$2,FIND($B1251,S$2))+4,FIND("№",S$2,FIND("ауд.",S$2,FIND($B1251,S$2)))-(FIND("ауд.",S$2,FIND($B1251,S$2))+4))&amp;")"),"")</f>
        <v/>
      </c>
      <c r="E1251" s="14" t="str">
        <f t="shared" si="1373"/>
        <v/>
      </c>
      <c r="F1251" s="14" t="str">
        <f t="shared" si="1373"/>
        <v/>
      </c>
      <c r="G1251" s="14" t="str">
        <f t="shared" si="1373"/>
        <v/>
      </c>
      <c r="H1251" s="14" t="str">
        <f t="shared" si="1373"/>
        <v/>
      </c>
      <c r="I1251" s="14" t="str">
        <f t="shared" si="1373"/>
        <v/>
      </c>
      <c r="J1251" s="14" t="str">
        <f t="shared" si="1373"/>
        <v/>
      </c>
      <c r="K1251" s="14" t="str">
        <f t="shared" si="1373"/>
        <v/>
      </c>
      <c r="L1251" s="14"/>
      <c r="O1251" s="16"/>
      <c r="P1251" s="16"/>
      <c r="R1251" s="30"/>
      <c r="S1251" s="30"/>
      <c r="T1251" s="30"/>
      <c r="U1251" s="30"/>
      <c r="V1251" s="30"/>
      <c r="W1251" s="30"/>
      <c r="X1251" s="30"/>
      <c r="Y1251" s="30"/>
      <c r="Z1251" s="30"/>
      <c r="AA1251" s="30"/>
      <c r="AB1251" s="30"/>
      <c r="AD1251" s="37"/>
      <c r="AE1251" s="37"/>
      <c r="AF1251" s="37"/>
      <c r="AG1251" s="37"/>
      <c r="AH1251" s="37"/>
      <c r="AI1251" s="37"/>
      <c r="AJ1251" s="37"/>
      <c r="AK1251" s="37"/>
      <c r="AL1251" s="37"/>
      <c r="AM1251" s="37"/>
      <c r="AN1251" s="37"/>
      <c r="AO1251" s="32" t="str">
        <f t="shared" si="1321"/>
        <v/>
      </c>
      <c r="AP1251" s="32" t="str">
        <f t="shared" si="1321"/>
        <v/>
      </c>
      <c r="AQ1251" s="32" t="str">
        <f t="shared" si="1321"/>
        <v/>
      </c>
      <c r="AR1251" s="32" t="str">
        <f t="shared" si="1321"/>
        <v/>
      </c>
      <c r="AS1251" s="32" t="str">
        <f t="shared" si="1321"/>
        <v/>
      </c>
      <c r="AT1251" s="32" t="str">
        <f t="shared" si="1316"/>
        <v/>
      </c>
      <c r="AU1251" s="32" t="str">
        <f t="shared" si="1316"/>
        <v/>
      </c>
      <c r="AV1251" s="32" t="str">
        <f t="shared" si="1316"/>
        <v/>
      </c>
      <c r="AW1251" s="32" t="str">
        <f t="shared" si="1316"/>
        <v/>
      </c>
      <c r="AX1251" s="32" t="str">
        <f t="shared" si="1316"/>
        <v/>
      </c>
      <c r="AZ1251" s="17" t="str">
        <f t="shared" si="1322"/>
        <v/>
      </c>
      <c r="BA1251" s="17" t="str">
        <f t="shared" si="1322"/>
        <v/>
      </c>
      <c r="BB1251" s="17" t="str">
        <f t="shared" si="1322"/>
        <v/>
      </c>
      <c r="BC1251" s="17" t="str">
        <f t="shared" si="1322"/>
        <v/>
      </c>
      <c r="BD1251" s="17" t="str">
        <f t="shared" si="1322"/>
        <v/>
      </c>
      <c r="BE1251" s="17" t="str">
        <f t="shared" si="1317"/>
        <v/>
      </c>
      <c r="BF1251" s="17" t="str">
        <f t="shared" si="1317"/>
        <v/>
      </c>
      <c r="BG1251" s="17" t="str">
        <f t="shared" si="1317"/>
        <v/>
      </c>
      <c r="BH1251" s="17" t="str">
        <f t="shared" si="1317"/>
        <v/>
      </c>
      <c r="BI1251" s="17" t="str">
        <f t="shared" si="1317"/>
        <v/>
      </c>
    </row>
    <row r="1252" spans="1:61" s="13" customFormat="1" ht="23.25" customHeight="1" x14ac:dyDescent="0.2">
      <c r="A1252" s="1">
        <f ca="1">IF(COUNTIF($D1253:$L1259," ")=70,"",MAX($A$1:A1251)+1)</f>
        <v>1208</v>
      </c>
      <c r="B1252" s="2" t="str">
        <f>IF($C1252="","",$C1252)</f>
        <v/>
      </c>
      <c r="C1252" s="3" t="str">
        <f>IF(ISERROR(VLOOKUP((ROW()-1)/9+1,'[1]Преподавательский состав'!$A$2:$B$181,2,FALSE)),"",VLOOKUP((ROW()-1)/9+1,'[1]Преподавательский состав'!$A$2:$B$181,2,FALSE))</f>
        <v/>
      </c>
      <c r="D1252" s="3" t="str">
        <f>IF($C1252="","",T(" 9.00"))</f>
        <v/>
      </c>
      <c r="E1252" s="3" t="str">
        <f>IF($C1252="","",T("10.40"))</f>
        <v/>
      </c>
      <c r="F1252" s="3" t="str">
        <f>IF($C1252="","",T("12.20"))</f>
        <v/>
      </c>
      <c r="G1252" s="3" t="str">
        <f>IF($C1252="","",T("14.00"))</f>
        <v/>
      </c>
      <c r="H1252" s="3" t="str">
        <f>IF($C1252="","",T("14.30"))</f>
        <v/>
      </c>
      <c r="I1252" s="3" t="str">
        <f>IF($C1252="","",T("16.10"))</f>
        <v/>
      </c>
      <c r="J1252" s="3" t="str">
        <f>IF($C1252="","",T("17.50"))</f>
        <v/>
      </c>
      <c r="K1252" s="3" t="str">
        <f>IF($C1252="","",T("17.50"))</f>
        <v/>
      </c>
      <c r="L1252" s="3"/>
      <c r="O1252" s="16"/>
      <c r="P1252" s="16"/>
      <c r="R1252" s="30"/>
      <c r="S1252" s="30"/>
      <c r="T1252" s="30"/>
      <c r="U1252" s="30"/>
      <c r="V1252" s="30"/>
      <c r="W1252" s="30"/>
      <c r="X1252" s="30"/>
      <c r="Y1252" s="30"/>
      <c r="Z1252" s="30"/>
      <c r="AA1252" s="30"/>
      <c r="AB1252" s="30"/>
      <c r="AD1252" s="32"/>
      <c r="AE1252" s="32"/>
      <c r="AF1252" s="32"/>
      <c r="AG1252" s="32"/>
      <c r="AH1252" s="32"/>
      <c r="AI1252" s="32"/>
      <c r="AJ1252" s="32"/>
      <c r="AK1252" s="32"/>
      <c r="AL1252" s="32"/>
      <c r="AM1252" s="32"/>
      <c r="AN1252" s="32" t="str">
        <f t="shared" ref="AN1252:AN1259" si="1374">IF(COUNTBLANK(AD1252:AM1252)=10,"",MID($B1252,1,FIND(" ",$B1252)-1))</f>
        <v/>
      </c>
      <c r="AO1252" s="32" t="str">
        <f t="shared" si="1321"/>
        <v/>
      </c>
      <c r="AP1252" s="32" t="str">
        <f t="shared" si="1321"/>
        <v/>
      </c>
      <c r="AQ1252" s="32" t="str">
        <f t="shared" si="1321"/>
        <v/>
      </c>
      <c r="AR1252" s="32" t="str">
        <f t="shared" si="1321"/>
        <v/>
      </c>
      <c r="AS1252" s="32" t="str">
        <f t="shared" si="1321"/>
        <v/>
      </c>
      <c r="AT1252" s="32" t="str">
        <f t="shared" si="1316"/>
        <v/>
      </c>
      <c r="AU1252" s="32" t="str">
        <f t="shared" si="1316"/>
        <v/>
      </c>
      <c r="AV1252" s="32" t="str">
        <f t="shared" si="1316"/>
        <v/>
      </c>
      <c r="AW1252" s="32" t="str">
        <f t="shared" si="1316"/>
        <v/>
      </c>
      <c r="AX1252" s="32" t="str">
        <f t="shared" si="1316"/>
        <v/>
      </c>
      <c r="AZ1252" s="17" t="str">
        <f t="shared" si="1322"/>
        <v/>
      </c>
      <c r="BA1252" s="17" t="str">
        <f t="shared" si="1322"/>
        <v/>
      </c>
      <c r="BB1252" s="17" t="str">
        <f t="shared" si="1322"/>
        <v/>
      </c>
      <c r="BC1252" s="17" t="str">
        <f t="shared" si="1322"/>
        <v/>
      </c>
      <c r="BD1252" s="17" t="str">
        <f t="shared" si="1322"/>
        <v/>
      </c>
      <c r="BE1252" s="17" t="str">
        <f t="shared" si="1317"/>
        <v/>
      </c>
      <c r="BF1252" s="17" t="str">
        <f t="shared" si="1317"/>
        <v/>
      </c>
      <c r="BG1252" s="17" t="str">
        <f t="shared" si="1317"/>
        <v/>
      </c>
      <c r="BH1252" s="17" t="str">
        <f t="shared" si="1317"/>
        <v/>
      </c>
      <c r="BI1252" s="17" t="str">
        <f t="shared" si="1317"/>
        <v/>
      </c>
    </row>
    <row r="1253" spans="1:61" s="13" customFormat="1" ht="23.25" customHeight="1" x14ac:dyDescent="0.2">
      <c r="A1253" s="1">
        <f ca="1">IF(COUNTIF($D1253:$L1253," ")=10,"",IF(VLOOKUP(MAX($A$1:A1252),$A$1:C1252,3,FALSE)=0,"",MAX($A$1:A1252)+1))</f>
        <v>1209</v>
      </c>
      <c r="B1253" s="13" t="str">
        <f>$B1252</f>
        <v/>
      </c>
      <c r="C1253" s="2" t="str">
        <f>IF($B1253="","",$R$2)</f>
        <v/>
      </c>
      <c r="D1253" s="14" t="str">
        <f t="shared" ref="D1253:K1253" si="1375">IF($B1253&gt;"",IF(ISERROR(SEARCH($B1253,S$2))," ",MID(S$2,FIND("%курс ",S$2,FIND($B1253,S$2))+6,3)&amp;"
("&amp;MID(S$2,FIND("ауд.",S$2,FIND($B1253,S$2))+4,FIND("№",S$2,FIND("ауд.",S$2,FIND($B1253,S$2)))-(FIND("ауд.",S$2,FIND($B1253,S$2))+4))&amp;")"),"")</f>
        <v/>
      </c>
      <c r="E1253" s="14" t="str">
        <f t="shared" si="1375"/>
        <v/>
      </c>
      <c r="F1253" s="14" t="str">
        <f t="shared" si="1375"/>
        <v/>
      </c>
      <c r="G1253" s="14" t="str">
        <f t="shared" si="1375"/>
        <v/>
      </c>
      <c r="H1253" s="14" t="str">
        <f t="shared" si="1375"/>
        <v/>
      </c>
      <c r="I1253" s="14" t="str">
        <f t="shared" si="1375"/>
        <v/>
      </c>
      <c r="J1253" s="14" t="str">
        <f t="shared" si="1375"/>
        <v/>
      </c>
      <c r="K1253" s="14" t="str">
        <f t="shared" si="1375"/>
        <v/>
      </c>
      <c r="L1253" s="14"/>
      <c r="O1253" s="16"/>
      <c r="P1253" s="16"/>
      <c r="R1253" s="30"/>
      <c r="S1253" s="30"/>
      <c r="T1253" s="30"/>
      <c r="U1253" s="30"/>
      <c r="V1253" s="30"/>
      <c r="W1253" s="30"/>
      <c r="X1253" s="30"/>
      <c r="Y1253" s="30"/>
      <c r="Z1253" s="30"/>
      <c r="AA1253" s="30"/>
      <c r="AB1253" s="30"/>
      <c r="AD1253" s="31" t="str">
        <f t="shared" ref="AD1253:AJ1259" si="1376">IF(D1253=" ","",IF(D1253="","",CONCATENATE($C1253," ",D$1," ",MID(D1253,6,3))))</f>
        <v/>
      </c>
      <c r="AE1253" s="31" t="str">
        <f t="shared" si="1376"/>
        <v/>
      </c>
      <c r="AF1253" s="31" t="str">
        <f t="shared" si="1376"/>
        <v/>
      </c>
      <c r="AG1253" s="31" t="str">
        <f t="shared" si="1376"/>
        <v/>
      </c>
      <c r="AH1253" s="31" t="str">
        <f t="shared" si="1376"/>
        <v/>
      </c>
      <c r="AI1253" s="31" t="str">
        <f t="shared" si="1376"/>
        <v/>
      </c>
      <c r="AJ1253" s="31" t="str">
        <f t="shared" si="1376"/>
        <v/>
      </c>
      <c r="AK1253" s="31" t="e">
        <f>IF(#REF!=" ","",IF(#REF!="","",CONCATENATE($C1253," ",#REF!," ",MID(#REF!,6,3))))</f>
        <v>#REF!</v>
      </c>
      <c r="AL1253" s="31" t="str">
        <f t="shared" ref="AL1253:AM1259" si="1377">IF(K1253=" ","",IF(K1253="","",CONCATENATE($C1253," ",K$1," ",MID(K1253,6,3))))</f>
        <v/>
      </c>
      <c r="AM1253" s="31" t="str">
        <f t="shared" si="1377"/>
        <v/>
      </c>
      <c r="AN1253" s="32" t="e">
        <f t="shared" si="1374"/>
        <v>#VALUE!</v>
      </c>
      <c r="AO1253" s="32" t="str">
        <f t="shared" si="1321"/>
        <v/>
      </c>
      <c r="AP1253" s="32" t="str">
        <f t="shared" si="1321"/>
        <v/>
      </c>
      <c r="AQ1253" s="32" t="str">
        <f t="shared" si="1321"/>
        <v/>
      </c>
      <c r="AR1253" s="32" t="str">
        <f t="shared" si="1321"/>
        <v/>
      </c>
      <c r="AS1253" s="32" t="str">
        <f t="shared" si="1321"/>
        <v/>
      </c>
      <c r="AT1253" s="32" t="str">
        <f t="shared" si="1316"/>
        <v/>
      </c>
      <c r="AU1253" s="32" t="str">
        <f t="shared" si="1316"/>
        <v/>
      </c>
      <c r="AV1253" s="32" t="e">
        <f t="shared" si="1316"/>
        <v>#REF!</v>
      </c>
      <c r="AW1253" s="32" t="str">
        <f t="shared" si="1316"/>
        <v/>
      </c>
      <c r="AX1253" s="32" t="str">
        <f t="shared" si="1316"/>
        <v/>
      </c>
      <c r="AZ1253" s="17" t="str">
        <f t="shared" si="1322"/>
        <v/>
      </c>
      <c r="BA1253" s="17" t="str">
        <f t="shared" si="1322"/>
        <v/>
      </c>
      <c r="BB1253" s="17" t="str">
        <f t="shared" si="1322"/>
        <v/>
      </c>
      <c r="BC1253" s="17" t="str">
        <f t="shared" si="1322"/>
        <v/>
      </c>
      <c r="BD1253" s="17" t="str">
        <f t="shared" si="1322"/>
        <v/>
      </c>
      <c r="BE1253" s="17" t="str">
        <f t="shared" si="1317"/>
        <v/>
      </c>
      <c r="BF1253" s="17" t="str">
        <f t="shared" si="1317"/>
        <v/>
      </c>
      <c r="BG1253" s="17" t="e">
        <f t="shared" si="1317"/>
        <v>#REF!</v>
      </c>
      <c r="BH1253" s="17" t="str">
        <f t="shared" si="1317"/>
        <v/>
      </c>
      <c r="BI1253" s="17" t="str">
        <f t="shared" si="1317"/>
        <v/>
      </c>
    </row>
    <row r="1254" spans="1:61" s="13" customFormat="1" ht="23.25" customHeight="1" x14ac:dyDescent="0.2">
      <c r="A1254" s="1">
        <f ca="1">IF(COUNTIF($D1254:$L1254," ")=10,"",IF(VLOOKUP(MAX($A$1:A1253),$A$1:C1253,3,FALSE)=0,"",MAX($A$1:A1253)+1))</f>
        <v>1210</v>
      </c>
      <c r="B1254" s="13" t="str">
        <f>$B1252</f>
        <v/>
      </c>
      <c r="C1254" s="2" t="str">
        <f>IF($B1254="","",$R$3)</f>
        <v/>
      </c>
      <c r="D1254" s="14" t="str">
        <f t="shared" ref="D1254:K1254" si="1378">IF($B1254&gt;"",IF(ISERROR(SEARCH($B1254,S$3))," ",MID(S$3,FIND("%курс ",S$3,FIND($B1254,S$3))+6,3)&amp;"
("&amp;MID(S$3,FIND("ауд.",S$3,FIND($B1254,S$3))+4,FIND("№",S$3,FIND("ауд.",S$3,FIND($B1254,S$3)))-(FIND("ауд.",S$3,FIND($B1254,S$3))+4))&amp;")"),"")</f>
        <v/>
      </c>
      <c r="E1254" s="14" t="str">
        <f t="shared" si="1378"/>
        <v/>
      </c>
      <c r="F1254" s="14" t="str">
        <f t="shared" si="1378"/>
        <v/>
      </c>
      <c r="G1254" s="14" t="str">
        <f t="shared" si="1378"/>
        <v/>
      </c>
      <c r="H1254" s="14" t="str">
        <f t="shared" si="1378"/>
        <v/>
      </c>
      <c r="I1254" s="14" t="str">
        <f t="shared" si="1378"/>
        <v/>
      </c>
      <c r="J1254" s="14" t="str">
        <f t="shared" si="1378"/>
        <v/>
      </c>
      <c r="K1254" s="14" t="str">
        <f t="shared" si="1378"/>
        <v/>
      </c>
      <c r="L1254" s="14"/>
      <c r="O1254" s="16"/>
      <c r="P1254" s="16"/>
      <c r="R1254" s="30"/>
      <c r="S1254" s="30"/>
      <c r="T1254" s="30"/>
      <c r="U1254" s="30"/>
      <c r="V1254" s="30"/>
      <c r="W1254" s="30"/>
      <c r="X1254" s="30"/>
      <c r="Y1254" s="30"/>
      <c r="Z1254" s="30"/>
      <c r="AA1254" s="30"/>
      <c r="AB1254" s="30"/>
      <c r="AD1254" s="31" t="str">
        <f t="shared" si="1376"/>
        <v/>
      </c>
      <c r="AE1254" s="31" t="str">
        <f t="shared" si="1376"/>
        <v/>
      </c>
      <c r="AF1254" s="31" t="str">
        <f t="shared" si="1376"/>
        <v/>
      </c>
      <c r="AG1254" s="31" t="str">
        <f t="shared" si="1376"/>
        <v/>
      </c>
      <c r="AH1254" s="31" t="str">
        <f t="shared" si="1376"/>
        <v/>
      </c>
      <c r="AI1254" s="31" t="str">
        <f t="shared" si="1376"/>
        <v/>
      </c>
      <c r="AJ1254" s="31" t="str">
        <f t="shared" si="1376"/>
        <v/>
      </c>
      <c r="AK1254" s="31" t="e">
        <f>IF(#REF!=" ","",IF(#REF!="","",CONCATENATE($C1254," ",#REF!," ",MID(#REF!,6,3))))</f>
        <v>#REF!</v>
      </c>
      <c r="AL1254" s="31" t="str">
        <f t="shared" si="1377"/>
        <v/>
      </c>
      <c r="AM1254" s="31" t="str">
        <f t="shared" si="1377"/>
        <v/>
      </c>
      <c r="AN1254" s="32" t="e">
        <f t="shared" si="1374"/>
        <v>#VALUE!</v>
      </c>
      <c r="AO1254" s="32" t="str">
        <f t="shared" si="1321"/>
        <v/>
      </c>
      <c r="AP1254" s="32" t="str">
        <f t="shared" si="1321"/>
        <v/>
      </c>
      <c r="AQ1254" s="32" t="str">
        <f t="shared" si="1321"/>
        <v/>
      </c>
      <c r="AR1254" s="32" t="str">
        <f t="shared" si="1321"/>
        <v/>
      </c>
      <c r="AS1254" s="32" t="str">
        <f t="shared" si="1321"/>
        <v/>
      </c>
      <c r="AT1254" s="32" t="str">
        <f t="shared" si="1316"/>
        <v/>
      </c>
      <c r="AU1254" s="32" t="str">
        <f t="shared" si="1316"/>
        <v/>
      </c>
      <c r="AV1254" s="32" t="e">
        <f t="shared" si="1316"/>
        <v>#REF!</v>
      </c>
      <c r="AW1254" s="32" t="str">
        <f t="shared" si="1316"/>
        <v/>
      </c>
      <c r="AX1254" s="32" t="str">
        <f t="shared" si="1316"/>
        <v/>
      </c>
      <c r="AZ1254" s="17" t="str">
        <f t="shared" si="1322"/>
        <v/>
      </c>
      <c r="BA1254" s="17" t="str">
        <f t="shared" si="1322"/>
        <v/>
      </c>
      <c r="BB1254" s="17" t="str">
        <f t="shared" si="1322"/>
        <v/>
      </c>
      <c r="BC1254" s="17" t="str">
        <f t="shared" si="1322"/>
        <v/>
      </c>
      <c r="BD1254" s="17" t="str">
        <f t="shared" si="1322"/>
        <v/>
      </c>
      <c r="BE1254" s="17" t="str">
        <f t="shared" si="1317"/>
        <v/>
      </c>
      <c r="BF1254" s="17" t="str">
        <f t="shared" si="1317"/>
        <v/>
      </c>
      <c r="BG1254" s="17" t="e">
        <f t="shared" si="1317"/>
        <v>#REF!</v>
      </c>
      <c r="BH1254" s="17" t="str">
        <f t="shared" si="1317"/>
        <v/>
      </c>
      <c r="BI1254" s="17" t="str">
        <f t="shared" si="1317"/>
        <v/>
      </c>
    </row>
    <row r="1255" spans="1:61" s="13" customFormat="1" ht="23.25" customHeight="1" x14ac:dyDescent="0.2">
      <c r="A1255" s="1">
        <f ca="1">IF(COUNTIF($D1255:$L1255," ")=10,"",IF(VLOOKUP(MAX($A$1:A1254),$A$1:C1254,3,FALSE)=0,"",MAX($A$1:A1254)+1))</f>
        <v>1211</v>
      </c>
      <c r="B1255" s="13" t="str">
        <f>$B1252</f>
        <v/>
      </c>
      <c r="C1255" s="2" t="str">
        <f>IF($B1255="","",$R$4)</f>
        <v/>
      </c>
      <c r="D1255" s="14" t="str">
        <f t="shared" ref="D1255:K1255" si="1379">IF($B1255&gt;"",IF(ISERROR(SEARCH($B1255,S$4))," ",MID(S$4,FIND("%курс ",S$4,FIND($B1255,S$4))+6,3)&amp;"
("&amp;MID(S$4,FIND("ауд.",S$4,FIND($B1255,S$4))+4,FIND("№",S$4,FIND("ауд.",S$4,FIND($B1255,S$4)))-(FIND("ауд.",S$4,FIND($B1255,S$4))+4))&amp;")"),"")</f>
        <v/>
      </c>
      <c r="E1255" s="14" t="str">
        <f t="shared" si="1379"/>
        <v/>
      </c>
      <c r="F1255" s="14" t="str">
        <f t="shared" si="1379"/>
        <v/>
      </c>
      <c r="G1255" s="14" t="str">
        <f t="shared" si="1379"/>
        <v/>
      </c>
      <c r="H1255" s="14" t="str">
        <f t="shared" si="1379"/>
        <v/>
      </c>
      <c r="I1255" s="14" t="str">
        <f t="shared" si="1379"/>
        <v/>
      </c>
      <c r="J1255" s="14" t="str">
        <f t="shared" si="1379"/>
        <v/>
      </c>
      <c r="K1255" s="14" t="str">
        <f t="shared" si="1379"/>
        <v/>
      </c>
      <c r="L1255" s="14"/>
      <c r="O1255" s="16"/>
      <c r="P1255" s="16"/>
      <c r="R1255" s="30"/>
      <c r="S1255" s="30"/>
      <c r="T1255" s="30"/>
      <c r="U1255" s="30"/>
      <c r="V1255" s="30"/>
      <c r="W1255" s="30"/>
      <c r="X1255" s="30"/>
      <c r="Y1255" s="30"/>
      <c r="Z1255" s="30"/>
      <c r="AA1255" s="30"/>
      <c r="AB1255" s="30"/>
      <c r="AD1255" s="31" t="str">
        <f t="shared" si="1376"/>
        <v/>
      </c>
      <c r="AE1255" s="31" t="str">
        <f t="shared" si="1376"/>
        <v/>
      </c>
      <c r="AF1255" s="31" t="str">
        <f t="shared" si="1376"/>
        <v/>
      </c>
      <c r="AG1255" s="31" t="str">
        <f t="shared" si="1376"/>
        <v/>
      </c>
      <c r="AH1255" s="31" t="str">
        <f t="shared" si="1376"/>
        <v/>
      </c>
      <c r="AI1255" s="31" t="str">
        <f t="shared" si="1376"/>
        <v/>
      </c>
      <c r="AJ1255" s="31" t="str">
        <f t="shared" si="1376"/>
        <v/>
      </c>
      <c r="AK1255" s="31" t="e">
        <f>IF(#REF!=" ","",IF(#REF!="","",CONCATENATE($C1255," ",#REF!," ",MID(#REF!,6,3))))</f>
        <v>#REF!</v>
      </c>
      <c r="AL1255" s="31" t="str">
        <f t="shared" si="1377"/>
        <v/>
      </c>
      <c r="AM1255" s="31" t="str">
        <f t="shared" si="1377"/>
        <v/>
      </c>
      <c r="AN1255" s="32" t="e">
        <f t="shared" si="1374"/>
        <v>#VALUE!</v>
      </c>
      <c r="AO1255" s="32" t="str">
        <f t="shared" si="1321"/>
        <v/>
      </c>
      <c r="AP1255" s="32" t="str">
        <f t="shared" si="1321"/>
        <v/>
      </c>
      <c r="AQ1255" s="32" t="str">
        <f t="shared" si="1321"/>
        <v/>
      </c>
      <c r="AR1255" s="32" t="str">
        <f t="shared" si="1321"/>
        <v/>
      </c>
      <c r="AS1255" s="32" t="str">
        <f t="shared" si="1321"/>
        <v/>
      </c>
      <c r="AT1255" s="32" t="str">
        <f t="shared" si="1316"/>
        <v/>
      </c>
      <c r="AU1255" s="32" t="str">
        <f t="shared" si="1316"/>
        <v/>
      </c>
      <c r="AV1255" s="32" t="e">
        <f t="shared" si="1316"/>
        <v>#REF!</v>
      </c>
      <c r="AW1255" s="32" t="str">
        <f t="shared" si="1316"/>
        <v/>
      </c>
      <c r="AX1255" s="32" t="str">
        <f t="shared" si="1316"/>
        <v/>
      </c>
      <c r="AZ1255" s="17" t="str">
        <f t="shared" si="1322"/>
        <v/>
      </c>
      <c r="BA1255" s="17" t="str">
        <f t="shared" si="1322"/>
        <v/>
      </c>
      <c r="BB1255" s="17" t="str">
        <f t="shared" si="1322"/>
        <v/>
      </c>
      <c r="BC1255" s="17" t="str">
        <f t="shared" si="1322"/>
        <v/>
      </c>
      <c r="BD1255" s="17" t="str">
        <f t="shared" si="1322"/>
        <v/>
      </c>
      <c r="BE1255" s="17" t="str">
        <f t="shared" si="1317"/>
        <v/>
      </c>
      <c r="BF1255" s="17" t="str">
        <f t="shared" si="1317"/>
        <v/>
      </c>
      <c r="BG1255" s="17" t="e">
        <f t="shared" si="1317"/>
        <v>#REF!</v>
      </c>
      <c r="BH1255" s="17" t="str">
        <f t="shared" si="1317"/>
        <v/>
      </c>
      <c r="BI1255" s="17" t="str">
        <f t="shared" si="1317"/>
        <v/>
      </c>
    </row>
    <row r="1256" spans="1:61" s="13" customFormat="1" ht="23.25" customHeight="1" x14ac:dyDescent="0.2">
      <c r="A1256" s="1">
        <f ca="1">IF(COUNTIF($D1256:$L1256," ")=10,"",IF(VLOOKUP(MAX($A$1:A1255),$A$1:C1255,3,FALSE)=0,"",MAX($A$1:A1255)+1))</f>
        <v>1212</v>
      </c>
      <c r="B1256" s="13" t="str">
        <f>$B1252</f>
        <v/>
      </c>
      <c r="C1256" s="2" t="str">
        <f>IF($B1256="","",$R$5)</f>
        <v/>
      </c>
      <c r="D1256" s="23" t="str">
        <f t="shared" ref="D1256:K1256" si="1380">IF($B1256&gt;"",IF(ISERROR(SEARCH($B1256,S$5))," ",MID(S$5,FIND("%курс ",S$5,FIND($B1256,S$5))+6,3)&amp;"
("&amp;MID(S$5,FIND("ауд.",S$5,FIND($B1256,S$5))+4,FIND("№",S$5,FIND("ауд.",S$5,FIND($B1256,S$5)))-(FIND("ауд.",S$5,FIND($B1256,S$5))+4))&amp;")"),"")</f>
        <v/>
      </c>
      <c r="E1256" s="23" t="str">
        <f t="shared" si="1380"/>
        <v/>
      </c>
      <c r="F1256" s="23" t="str">
        <f t="shared" si="1380"/>
        <v/>
      </c>
      <c r="G1256" s="23" t="str">
        <f t="shared" si="1380"/>
        <v/>
      </c>
      <c r="H1256" s="23" t="str">
        <f t="shared" si="1380"/>
        <v/>
      </c>
      <c r="I1256" s="23" t="str">
        <f t="shared" si="1380"/>
        <v/>
      </c>
      <c r="J1256" s="23" t="str">
        <f t="shared" si="1380"/>
        <v/>
      </c>
      <c r="K1256" s="23" t="str">
        <f t="shared" si="1380"/>
        <v/>
      </c>
      <c r="L1256" s="23"/>
      <c r="O1256" s="16"/>
      <c r="P1256" s="16"/>
      <c r="R1256" s="30"/>
      <c r="S1256" s="30"/>
      <c r="T1256" s="30"/>
      <c r="U1256" s="30"/>
      <c r="V1256" s="30"/>
      <c r="W1256" s="30"/>
      <c r="X1256" s="30"/>
      <c r="Y1256" s="30"/>
      <c r="Z1256" s="30"/>
      <c r="AA1256" s="30"/>
      <c r="AB1256" s="30"/>
      <c r="AD1256" s="31" t="str">
        <f t="shared" si="1376"/>
        <v/>
      </c>
      <c r="AE1256" s="31" t="str">
        <f t="shared" si="1376"/>
        <v/>
      </c>
      <c r="AF1256" s="31" t="str">
        <f t="shared" si="1376"/>
        <v/>
      </c>
      <c r="AG1256" s="31" t="str">
        <f t="shared" si="1376"/>
        <v/>
      </c>
      <c r="AH1256" s="31" t="str">
        <f t="shared" si="1376"/>
        <v/>
      </c>
      <c r="AI1256" s="31" t="str">
        <f t="shared" si="1376"/>
        <v/>
      </c>
      <c r="AJ1256" s="31" t="str">
        <f t="shared" si="1376"/>
        <v/>
      </c>
      <c r="AK1256" s="31" t="e">
        <f>IF(#REF!=" ","",IF(#REF!="","",CONCATENATE($C1256," ",#REF!," ",MID(#REF!,6,3))))</f>
        <v>#REF!</v>
      </c>
      <c r="AL1256" s="31" t="str">
        <f t="shared" si="1377"/>
        <v/>
      </c>
      <c r="AM1256" s="31" t="str">
        <f t="shared" si="1377"/>
        <v/>
      </c>
      <c r="AN1256" s="32" t="e">
        <f t="shared" si="1374"/>
        <v>#VALUE!</v>
      </c>
      <c r="AO1256" s="32" t="str">
        <f t="shared" si="1321"/>
        <v/>
      </c>
      <c r="AP1256" s="32" t="str">
        <f t="shared" si="1321"/>
        <v/>
      </c>
      <c r="AQ1256" s="32" t="str">
        <f t="shared" si="1321"/>
        <v/>
      </c>
      <c r="AR1256" s="32" t="str">
        <f t="shared" si="1321"/>
        <v/>
      </c>
      <c r="AS1256" s="32" t="str">
        <f t="shared" si="1321"/>
        <v/>
      </c>
      <c r="AT1256" s="32" t="str">
        <f t="shared" si="1316"/>
        <v/>
      </c>
      <c r="AU1256" s="32" t="str">
        <f t="shared" si="1316"/>
        <v/>
      </c>
      <c r="AV1256" s="32" t="e">
        <f t="shared" si="1316"/>
        <v>#REF!</v>
      </c>
      <c r="AW1256" s="32" t="str">
        <f t="shared" si="1316"/>
        <v/>
      </c>
      <c r="AX1256" s="32" t="str">
        <f t="shared" si="1316"/>
        <v/>
      </c>
      <c r="AZ1256" s="17" t="str">
        <f t="shared" si="1322"/>
        <v/>
      </c>
      <c r="BA1256" s="17" t="str">
        <f t="shared" si="1322"/>
        <v/>
      </c>
      <c r="BB1256" s="17" t="str">
        <f t="shared" si="1322"/>
        <v/>
      </c>
      <c r="BC1256" s="17" t="str">
        <f t="shared" si="1322"/>
        <v/>
      </c>
      <c r="BD1256" s="17" t="str">
        <f t="shared" si="1322"/>
        <v/>
      </c>
      <c r="BE1256" s="17" t="str">
        <f t="shared" si="1317"/>
        <v/>
      </c>
      <c r="BF1256" s="17" t="str">
        <f t="shared" si="1317"/>
        <v/>
      </c>
      <c r="BG1256" s="17" t="e">
        <f t="shared" si="1317"/>
        <v>#REF!</v>
      </c>
      <c r="BH1256" s="17" t="str">
        <f t="shared" si="1317"/>
        <v/>
      </c>
      <c r="BI1256" s="17" t="str">
        <f t="shared" si="1317"/>
        <v/>
      </c>
    </row>
    <row r="1257" spans="1:61" s="13" customFormat="1" ht="23.25" customHeight="1" x14ac:dyDescent="0.2">
      <c r="A1257" s="1">
        <f ca="1">IF(COUNTIF($D1257:$L1257," ")=10,"",IF(VLOOKUP(MAX($A$1:A1256),$A$1:C1256,3,FALSE)=0,"",MAX($A$1:A1256)+1))</f>
        <v>1213</v>
      </c>
      <c r="B1257" s="13" t="str">
        <f>$B1252</f>
        <v/>
      </c>
      <c r="C1257" s="2" t="str">
        <f>IF($B1257="","",$R$6)</f>
        <v/>
      </c>
      <c r="D1257" s="23" t="str">
        <f t="shared" ref="D1257:K1257" si="1381">IF($B1257&gt;"",IF(ISERROR(SEARCH($B1257,S$6))," ",MID(S$6,FIND("%курс ",S$6,FIND($B1257,S$6))+6,3)&amp;"
("&amp;MID(S$6,FIND("ауд.",S$6,FIND($B1257,S$6))+4,FIND("№",S$6,FIND("ауд.",S$6,FIND($B1257,S$6)))-(FIND("ауд.",S$6,FIND($B1257,S$6))+4))&amp;")"),"")</f>
        <v/>
      </c>
      <c r="E1257" s="23" t="str">
        <f t="shared" si="1381"/>
        <v/>
      </c>
      <c r="F1257" s="23" t="str">
        <f t="shared" si="1381"/>
        <v/>
      </c>
      <c r="G1257" s="23" t="str">
        <f t="shared" si="1381"/>
        <v/>
      </c>
      <c r="H1257" s="23" t="str">
        <f t="shared" si="1381"/>
        <v/>
      </c>
      <c r="I1257" s="23" t="str">
        <f t="shared" si="1381"/>
        <v/>
      </c>
      <c r="J1257" s="23" t="str">
        <f t="shared" si="1381"/>
        <v/>
      </c>
      <c r="K1257" s="23" t="str">
        <f t="shared" si="1381"/>
        <v/>
      </c>
      <c r="L1257" s="23"/>
      <c r="O1257" s="16"/>
      <c r="P1257" s="16"/>
      <c r="R1257" s="30"/>
      <c r="S1257" s="30"/>
      <c r="T1257" s="30"/>
      <c r="U1257" s="30"/>
      <c r="V1257" s="30"/>
      <c r="W1257" s="30"/>
      <c r="X1257" s="30"/>
      <c r="Y1257" s="30"/>
      <c r="Z1257" s="30"/>
      <c r="AA1257" s="30"/>
      <c r="AB1257" s="30"/>
      <c r="AD1257" s="31" t="str">
        <f t="shared" si="1376"/>
        <v/>
      </c>
      <c r="AE1257" s="31" t="str">
        <f t="shared" si="1376"/>
        <v/>
      </c>
      <c r="AF1257" s="31" t="str">
        <f t="shared" si="1376"/>
        <v/>
      </c>
      <c r="AG1257" s="31" t="str">
        <f t="shared" si="1376"/>
        <v/>
      </c>
      <c r="AH1257" s="31" t="str">
        <f t="shared" si="1376"/>
        <v/>
      </c>
      <c r="AI1257" s="31" t="str">
        <f t="shared" si="1376"/>
        <v/>
      </c>
      <c r="AJ1257" s="31" t="str">
        <f t="shared" si="1376"/>
        <v/>
      </c>
      <c r="AK1257" s="31" t="e">
        <f>IF(#REF!=" ","",IF(#REF!="","",CONCATENATE($C1257," ",#REF!," ",MID(#REF!,6,3))))</f>
        <v>#REF!</v>
      </c>
      <c r="AL1257" s="31" t="str">
        <f t="shared" si="1377"/>
        <v/>
      </c>
      <c r="AM1257" s="31" t="str">
        <f t="shared" si="1377"/>
        <v/>
      </c>
      <c r="AN1257" s="32" t="e">
        <f t="shared" si="1374"/>
        <v>#VALUE!</v>
      </c>
      <c r="AO1257" s="32" t="str">
        <f t="shared" si="1321"/>
        <v/>
      </c>
      <c r="AP1257" s="32" t="str">
        <f t="shared" si="1321"/>
        <v/>
      </c>
      <c r="AQ1257" s="32" t="str">
        <f t="shared" si="1321"/>
        <v/>
      </c>
      <c r="AR1257" s="32" t="str">
        <f t="shared" si="1321"/>
        <v/>
      </c>
      <c r="AS1257" s="32" t="str">
        <f t="shared" si="1321"/>
        <v/>
      </c>
      <c r="AT1257" s="32" t="str">
        <f t="shared" si="1316"/>
        <v/>
      </c>
      <c r="AU1257" s="32" t="str">
        <f t="shared" si="1316"/>
        <v/>
      </c>
      <c r="AV1257" s="32" t="e">
        <f t="shared" si="1316"/>
        <v>#REF!</v>
      </c>
      <c r="AW1257" s="32" t="str">
        <f t="shared" si="1316"/>
        <v/>
      </c>
      <c r="AX1257" s="32" t="str">
        <f t="shared" si="1316"/>
        <v/>
      </c>
      <c r="AZ1257" s="17" t="str">
        <f t="shared" si="1322"/>
        <v/>
      </c>
      <c r="BA1257" s="17" t="str">
        <f t="shared" si="1322"/>
        <v/>
      </c>
      <c r="BB1257" s="17" t="str">
        <f t="shared" si="1322"/>
        <v/>
      </c>
      <c r="BC1257" s="17" t="str">
        <f t="shared" si="1322"/>
        <v/>
      </c>
      <c r="BD1257" s="17" t="str">
        <f t="shared" si="1322"/>
        <v/>
      </c>
      <c r="BE1257" s="17" t="str">
        <f t="shared" si="1317"/>
        <v/>
      </c>
      <c r="BF1257" s="17" t="str">
        <f t="shared" si="1317"/>
        <v/>
      </c>
      <c r="BG1257" s="17" t="e">
        <f t="shared" si="1317"/>
        <v>#REF!</v>
      </c>
      <c r="BH1257" s="17" t="str">
        <f t="shared" si="1317"/>
        <v/>
      </c>
      <c r="BI1257" s="17" t="str">
        <f t="shared" si="1317"/>
        <v/>
      </c>
    </row>
    <row r="1258" spans="1:61" s="13" customFormat="1" ht="23.25" customHeight="1" x14ac:dyDescent="0.2">
      <c r="A1258" s="1">
        <f ca="1">IF(COUNTIF($D1258:$L1258," ")=10,"",IF(VLOOKUP(MAX($A$1:A1257),$A$1:C1257,3,FALSE)=0,"",MAX($A$1:A1257)+1))</f>
        <v>1214</v>
      </c>
      <c r="B1258" s="13" t="str">
        <f>$B1252</f>
        <v/>
      </c>
      <c r="C1258" s="2" t="str">
        <f>IF($B1258="","",$R$7)</f>
        <v/>
      </c>
      <c r="D1258" s="23" t="str">
        <f t="shared" ref="D1258:K1258" si="1382">IF($B1258&gt;"",IF(ISERROR(SEARCH($B1258,S$7))," ",MID(S$7,FIND("%курс ",S$7,FIND($B1258,S$7))+6,3)&amp;"
("&amp;MID(S$7,FIND("ауд.",S$7,FIND($B1258,S$7))+4,FIND("№",S$7,FIND("ауд.",S$7,FIND($B1258,S$7)))-(FIND("ауд.",S$7,FIND($B1258,S$7))+4))&amp;")"),"")</f>
        <v/>
      </c>
      <c r="E1258" s="23" t="str">
        <f t="shared" si="1382"/>
        <v/>
      </c>
      <c r="F1258" s="23" t="str">
        <f t="shared" si="1382"/>
        <v/>
      </c>
      <c r="G1258" s="23" t="str">
        <f t="shared" si="1382"/>
        <v/>
      </c>
      <c r="H1258" s="23" t="str">
        <f t="shared" si="1382"/>
        <v/>
      </c>
      <c r="I1258" s="23" t="str">
        <f t="shared" si="1382"/>
        <v/>
      </c>
      <c r="J1258" s="23" t="str">
        <f t="shared" si="1382"/>
        <v/>
      </c>
      <c r="K1258" s="23" t="str">
        <f t="shared" si="1382"/>
        <v/>
      </c>
      <c r="L1258" s="23"/>
      <c r="O1258" s="16"/>
      <c r="P1258" s="16"/>
      <c r="R1258" s="30"/>
      <c r="S1258" s="30"/>
      <c r="T1258" s="30"/>
      <c r="U1258" s="30"/>
      <c r="V1258" s="30"/>
      <c r="W1258" s="30"/>
      <c r="X1258" s="30"/>
      <c r="Y1258" s="30"/>
      <c r="Z1258" s="30"/>
      <c r="AA1258" s="30"/>
      <c r="AB1258" s="30"/>
      <c r="AD1258" s="31" t="str">
        <f t="shared" si="1376"/>
        <v/>
      </c>
      <c r="AE1258" s="31" t="str">
        <f t="shared" si="1376"/>
        <v/>
      </c>
      <c r="AF1258" s="31" t="str">
        <f t="shared" si="1376"/>
        <v/>
      </c>
      <c r="AG1258" s="31" t="str">
        <f t="shared" si="1376"/>
        <v/>
      </c>
      <c r="AH1258" s="31" t="str">
        <f t="shared" si="1376"/>
        <v/>
      </c>
      <c r="AI1258" s="31" t="str">
        <f t="shared" si="1376"/>
        <v/>
      </c>
      <c r="AJ1258" s="31" t="str">
        <f t="shared" si="1376"/>
        <v/>
      </c>
      <c r="AK1258" s="31" t="e">
        <f>IF(#REF!=" ","",IF(#REF!="","",CONCATENATE($C1258," ",#REF!," ",MID(#REF!,6,3))))</f>
        <v>#REF!</v>
      </c>
      <c r="AL1258" s="31" t="str">
        <f t="shared" si="1377"/>
        <v/>
      </c>
      <c r="AM1258" s="31" t="str">
        <f t="shared" si="1377"/>
        <v/>
      </c>
      <c r="AN1258" s="32" t="e">
        <f t="shared" si="1374"/>
        <v>#VALUE!</v>
      </c>
      <c r="AO1258" s="32" t="str">
        <f t="shared" si="1321"/>
        <v/>
      </c>
      <c r="AP1258" s="32" t="str">
        <f t="shared" si="1321"/>
        <v/>
      </c>
      <c r="AQ1258" s="32" t="str">
        <f t="shared" si="1321"/>
        <v/>
      </c>
      <c r="AR1258" s="32" t="str">
        <f t="shared" si="1321"/>
        <v/>
      </c>
      <c r="AS1258" s="32" t="str">
        <f t="shared" si="1321"/>
        <v/>
      </c>
      <c r="AT1258" s="32" t="str">
        <f t="shared" ref="AT1258:AX1311" si="1383">IF(AI1258="","",CONCATENATE(AI1258," ",$AN1258))</f>
        <v/>
      </c>
      <c r="AU1258" s="32" t="str">
        <f t="shared" si="1383"/>
        <v/>
      </c>
      <c r="AV1258" s="32" t="e">
        <f t="shared" si="1383"/>
        <v>#REF!</v>
      </c>
      <c r="AW1258" s="32" t="str">
        <f t="shared" si="1383"/>
        <v/>
      </c>
      <c r="AX1258" s="32" t="str">
        <f t="shared" si="1383"/>
        <v/>
      </c>
      <c r="AZ1258" s="17" t="str">
        <f t="shared" si="1322"/>
        <v/>
      </c>
      <c r="BA1258" s="17" t="str">
        <f t="shared" si="1322"/>
        <v/>
      </c>
      <c r="BB1258" s="17" t="str">
        <f t="shared" si="1322"/>
        <v/>
      </c>
      <c r="BC1258" s="17" t="str">
        <f t="shared" si="1322"/>
        <v/>
      </c>
      <c r="BD1258" s="17" t="str">
        <f t="shared" si="1322"/>
        <v/>
      </c>
      <c r="BE1258" s="17" t="str">
        <f t="shared" ref="BE1258:BI1311" si="1384">IF(AI1258="","",ROW())</f>
        <v/>
      </c>
      <c r="BF1258" s="17" t="str">
        <f t="shared" si="1384"/>
        <v/>
      </c>
      <c r="BG1258" s="17" t="e">
        <f t="shared" si="1384"/>
        <v>#REF!</v>
      </c>
      <c r="BH1258" s="17" t="str">
        <f t="shared" si="1384"/>
        <v/>
      </c>
      <c r="BI1258" s="17" t="str">
        <f t="shared" si="1384"/>
        <v/>
      </c>
    </row>
    <row r="1259" spans="1:61" s="13" customFormat="1" ht="23.25" customHeight="1" x14ac:dyDescent="0.2">
      <c r="A1259" s="1">
        <f ca="1">IF(COUNTIF($D1259:$L1259," ")=10,"",IF(VLOOKUP(MAX($A$1:A1258),$A$1:C1258,3,FALSE)=0,"",MAX($A$1:A1258)+1))</f>
        <v>1215</v>
      </c>
      <c r="B1259" s="13" t="str">
        <f>$B1252</f>
        <v/>
      </c>
      <c r="C1259" s="2" t="str">
        <f>IF($B1259="","",$R$8)</f>
        <v/>
      </c>
      <c r="D1259" s="23" t="str">
        <f t="shared" ref="D1259:K1259" si="1385">IF($B1259&gt;"",IF(ISERROR(SEARCH($B1259,S$8))," ",MID(S$8,FIND("%курс ",S$8,FIND($B1259,S$8))+6,3)&amp;"
("&amp;MID(S$8,FIND("ауд.",S$8,FIND($B1259,S$8))+4,FIND("№",S$8,FIND("ауд.",S$8,FIND($B1259,S$8)))-(FIND("ауд.",S$8,FIND($B1259,S$8))+4))&amp;")"),"")</f>
        <v/>
      </c>
      <c r="E1259" s="23" t="str">
        <f t="shared" si="1385"/>
        <v/>
      </c>
      <c r="F1259" s="23" t="str">
        <f t="shared" si="1385"/>
        <v/>
      </c>
      <c r="G1259" s="23" t="str">
        <f t="shared" si="1385"/>
        <v/>
      </c>
      <c r="H1259" s="23" t="str">
        <f t="shared" si="1385"/>
        <v/>
      </c>
      <c r="I1259" s="23" t="str">
        <f t="shared" si="1385"/>
        <v/>
      </c>
      <c r="J1259" s="23" t="str">
        <f t="shared" si="1385"/>
        <v/>
      </c>
      <c r="K1259" s="23" t="str">
        <f t="shared" si="1385"/>
        <v/>
      </c>
      <c r="L1259" s="23"/>
      <c r="O1259" s="16"/>
      <c r="P1259" s="16"/>
      <c r="R1259" s="30"/>
      <c r="S1259" s="30"/>
      <c r="T1259" s="30"/>
      <c r="U1259" s="30"/>
      <c r="V1259" s="30"/>
      <c r="W1259" s="30"/>
      <c r="X1259" s="30"/>
      <c r="Y1259" s="30"/>
      <c r="Z1259" s="30"/>
      <c r="AA1259" s="30"/>
      <c r="AB1259" s="30"/>
      <c r="AD1259" s="31" t="str">
        <f t="shared" si="1376"/>
        <v/>
      </c>
      <c r="AE1259" s="31" t="str">
        <f t="shared" si="1376"/>
        <v/>
      </c>
      <c r="AF1259" s="31" t="str">
        <f t="shared" si="1376"/>
        <v/>
      </c>
      <c r="AG1259" s="31" t="str">
        <f t="shared" si="1376"/>
        <v/>
      </c>
      <c r="AH1259" s="31" t="str">
        <f t="shared" si="1376"/>
        <v/>
      </c>
      <c r="AI1259" s="31" t="str">
        <f t="shared" si="1376"/>
        <v/>
      </c>
      <c r="AJ1259" s="31" t="str">
        <f t="shared" si="1376"/>
        <v/>
      </c>
      <c r="AK1259" s="31" t="e">
        <f>IF(#REF!=" ","",IF(#REF!="","",CONCATENATE($C1259," ",#REF!," ",MID(#REF!,6,3))))</f>
        <v>#REF!</v>
      </c>
      <c r="AL1259" s="31" t="str">
        <f t="shared" si="1377"/>
        <v/>
      </c>
      <c r="AM1259" s="31" t="str">
        <f t="shared" si="1377"/>
        <v/>
      </c>
      <c r="AN1259" s="32" t="e">
        <f t="shared" si="1374"/>
        <v>#VALUE!</v>
      </c>
      <c r="AO1259" s="32" t="str">
        <f t="shared" ref="AO1259:AS1312" si="1386">IF(AD1259="","",CONCATENATE(AD1259," ",$AN1259))</f>
        <v/>
      </c>
      <c r="AP1259" s="32" t="str">
        <f t="shared" si="1386"/>
        <v/>
      </c>
      <c r="AQ1259" s="32" t="str">
        <f t="shared" si="1386"/>
        <v/>
      </c>
      <c r="AR1259" s="32" t="str">
        <f t="shared" si="1386"/>
        <v/>
      </c>
      <c r="AS1259" s="32" t="str">
        <f t="shared" si="1386"/>
        <v/>
      </c>
      <c r="AT1259" s="32" t="str">
        <f t="shared" si="1383"/>
        <v/>
      </c>
      <c r="AU1259" s="32" t="str">
        <f t="shared" si="1383"/>
        <v/>
      </c>
      <c r="AV1259" s="32" t="e">
        <f t="shared" si="1383"/>
        <v>#REF!</v>
      </c>
      <c r="AW1259" s="32" t="str">
        <f t="shared" si="1383"/>
        <v/>
      </c>
      <c r="AX1259" s="32" t="str">
        <f t="shared" si="1383"/>
        <v/>
      </c>
      <c r="AZ1259" s="17" t="str">
        <f t="shared" ref="AZ1259:BD1312" si="1387">IF(AD1259="","",ROW())</f>
        <v/>
      </c>
      <c r="BA1259" s="17" t="str">
        <f t="shared" si="1387"/>
        <v/>
      </c>
      <c r="BB1259" s="17" t="str">
        <f t="shared" si="1387"/>
        <v/>
      </c>
      <c r="BC1259" s="17" t="str">
        <f t="shared" si="1387"/>
        <v/>
      </c>
      <c r="BD1259" s="17" t="str">
        <f t="shared" si="1387"/>
        <v/>
      </c>
      <c r="BE1259" s="17" t="str">
        <f t="shared" si="1384"/>
        <v/>
      </c>
      <c r="BF1259" s="17" t="str">
        <f t="shared" si="1384"/>
        <v/>
      </c>
      <c r="BG1259" s="17" t="e">
        <f t="shared" si="1384"/>
        <v>#REF!</v>
      </c>
      <c r="BH1259" s="17" t="str">
        <f t="shared" si="1384"/>
        <v/>
      </c>
      <c r="BI1259" s="17" t="str">
        <f t="shared" si="1384"/>
        <v/>
      </c>
    </row>
    <row r="1260" spans="1:61" s="13" customFormat="1" ht="23.25" customHeight="1" x14ac:dyDescent="0.2">
      <c r="C1260" s="2" t="str">
        <f>IF($B1260="","",$R$2)</f>
        <v/>
      </c>
      <c r="D1260" s="14" t="str">
        <f t="shared" ref="D1260:K1260" si="1388">IF($B1260&gt;"",IF(ISERROR(SEARCH($B1260,S$2))," ",MID(S$2,FIND("%курс ",S$2,FIND($B1260,S$2))+6,3)&amp;"
("&amp;MID(S$2,FIND("ауд.",S$2,FIND($B1260,S$2))+4,FIND("№",S$2,FIND("ауд.",S$2,FIND($B1260,S$2)))-(FIND("ауд.",S$2,FIND($B1260,S$2))+4))&amp;")"),"")</f>
        <v/>
      </c>
      <c r="E1260" s="14" t="str">
        <f t="shared" si="1388"/>
        <v/>
      </c>
      <c r="F1260" s="14" t="str">
        <f t="shared" si="1388"/>
        <v/>
      </c>
      <c r="G1260" s="14" t="str">
        <f t="shared" si="1388"/>
        <v/>
      </c>
      <c r="H1260" s="14" t="str">
        <f t="shared" si="1388"/>
        <v/>
      </c>
      <c r="I1260" s="14" t="str">
        <f t="shared" si="1388"/>
        <v/>
      </c>
      <c r="J1260" s="14" t="str">
        <f t="shared" si="1388"/>
        <v/>
      </c>
      <c r="K1260" s="14" t="str">
        <f t="shared" si="1388"/>
        <v/>
      </c>
      <c r="L1260" s="14"/>
      <c r="O1260" s="16"/>
      <c r="P1260" s="16"/>
      <c r="R1260" s="30"/>
      <c r="S1260" s="30"/>
      <c r="T1260" s="30"/>
      <c r="U1260" s="30"/>
      <c r="V1260" s="30"/>
      <c r="W1260" s="30"/>
      <c r="X1260" s="30"/>
      <c r="Y1260" s="30"/>
      <c r="Z1260" s="30"/>
      <c r="AA1260" s="30"/>
      <c r="AB1260" s="30"/>
      <c r="AD1260" s="37"/>
      <c r="AE1260" s="37"/>
      <c r="AF1260" s="37"/>
      <c r="AG1260" s="37"/>
      <c r="AH1260" s="37"/>
      <c r="AI1260" s="37"/>
      <c r="AJ1260" s="37"/>
      <c r="AK1260" s="37"/>
      <c r="AL1260" s="37"/>
      <c r="AM1260" s="37"/>
      <c r="AN1260" s="37"/>
      <c r="AO1260" s="32" t="str">
        <f t="shared" si="1386"/>
        <v/>
      </c>
      <c r="AP1260" s="32" t="str">
        <f t="shared" si="1386"/>
        <v/>
      </c>
      <c r="AQ1260" s="32" t="str">
        <f t="shared" si="1386"/>
        <v/>
      </c>
      <c r="AR1260" s="32" t="str">
        <f t="shared" si="1386"/>
        <v/>
      </c>
      <c r="AS1260" s="32" t="str">
        <f t="shared" si="1386"/>
        <v/>
      </c>
      <c r="AT1260" s="32" t="str">
        <f t="shared" si="1383"/>
        <v/>
      </c>
      <c r="AU1260" s="32" t="str">
        <f t="shared" si="1383"/>
        <v/>
      </c>
      <c r="AV1260" s="32" t="str">
        <f t="shared" si="1383"/>
        <v/>
      </c>
      <c r="AW1260" s="32" t="str">
        <f t="shared" si="1383"/>
        <v/>
      </c>
      <c r="AX1260" s="32" t="str">
        <f t="shared" si="1383"/>
        <v/>
      </c>
      <c r="AZ1260" s="17" t="str">
        <f t="shared" si="1387"/>
        <v/>
      </c>
      <c r="BA1260" s="17" t="str">
        <f t="shared" si="1387"/>
        <v/>
      </c>
      <c r="BB1260" s="17" t="str">
        <f t="shared" si="1387"/>
        <v/>
      </c>
      <c r="BC1260" s="17" t="str">
        <f t="shared" si="1387"/>
        <v/>
      </c>
      <c r="BD1260" s="17" t="str">
        <f t="shared" si="1387"/>
        <v/>
      </c>
      <c r="BE1260" s="17" t="str">
        <f t="shared" si="1384"/>
        <v/>
      </c>
      <c r="BF1260" s="17" t="str">
        <f t="shared" si="1384"/>
        <v/>
      </c>
      <c r="BG1260" s="17" t="str">
        <f t="shared" si="1384"/>
        <v/>
      </c>
      <c r="BH1260" s="17" t="str">
        <f t="shared" si="1384"/>
        <v/>
      </c>
      <c r="BI1260" s="17" t="str">
        <f t="shared" si="1384"/>
        <v/>
      </c>
    </row>
    <row r="1261" spans="1:61" s="13" customFormat="1" ht="23.25" customHeight="1" x14ac:dyDescent="0.2">
      <c r="A1261" s="1">
        <f ca="1">IF(COUNTIF($D1262:$L1268," ")=70,"",MAX($A$1:A1260)+1)</f>
        <v>1216</v>
      </c>
      <c r="B1261" s="2" t="str">
        <f>IF($C1261="","",$C1261)</f>
        <v/>
      </c>
      <c r="C1261" s="3" t="str">
        <f>IF(ISERROR(VLOOKUP((ROW()-1)/9+1,'[1]Преподавательский состав'!$A$2:$B$181,2,FALSE)),"",VLOOKUP((ROW()-1)/9+1,'[1]Преподавательский состав'!$A$2:$B$181,2,FALSE))</f>
        <v/>
      </c>
      <c r="D1261" s="3" t="str">
        <f>IF($C1261="","",T(" 9.00"))</f>
        <v/>
      </c>
      <c r="E1261" s="3" t="str">
        <f>IF($C1261="","",T("10.40"))</f>
        <v/>
      </c>
      <c r="F1261" s="3" t="str">
        <f>IF($C1261="","",T("12.20"))</f>
        <v/>
      </c>
      <c r="G1261" s="3" t="str">
        <f>IF($C1261="","",T("14.00"))</f>
        <v/>
      </c>
      <c r="H1261" s="3" t="str">
        <f>IF($C1261="","",T("14.30"))</f>
        <v/>
      </c>
      <c r="I1261" s="3" t="str">
        <f>IF($C1261="","",T("16.10"))</f>
        <v/>
      </c>
      <c r="J1261" s="3" t="str">
        <f>IF($C1261="","",T("17.50"))</f>
        <v/>
      </c>
      <c r="K1261" s="3" t="str">
        <f>IF($C1261="","",T("17.50"))</f>
        <v/>
      </c>
      <c r="L1261" s="3"/>
      <c r="O1261" s="16"/>
      <c r="P1261" s="16"/>
      <c r="R1261" s="30"/>
      <c r="S1261" s="30"/>
      <c r="T1261" s="30"/>
      <c r="U1261" s="30"/>
      <c r="V1261" s="30"/>
      <c r="W1261" s="30"/>
      <c r="X1261" s="30"/>
      <c r="Y1261" s="30"/>
      <c r="Z1261" s="30"/>
      <c r="AA1261" s="30"/>
      <c r="AB1261" s="30"/>
      <c r="AD1261" s="32"/>
      <c r="AE1261" s="32"/>
      <c r="AF1261" s="32"/>
      <c r="AG1261" s="32"/>
      <c r="AH1261" s="32"/>
      <c r="AI1261" s="32"/>
      <c r="AJ1261" s="32"/>
      <c r="AK1261" s="32"/>
      <c r="AL1261" s="32"/>
      <c r="AM1261" s="32"/>
      <c r="AN1261" s="32" t="str">
        <f t="shared" ref="AN1261:AN1268" si="1389">IF(COUNTBLANK(AD1261:AM1261)=10,"",MID($B1261,1,FIND(" ",$B1261)-1))</f>
        <v/>
      </c>
      <c r="AO1261" s="32" t="str">
        <f t="shared" si="1386"/>
        <v/>
      </c>
      <c r="AP1261" s="32" t="str">
        <f t="shared" si="1386"/>
        <v/>
      </c>
      <c r="AQ1261" s="32" t="str">
        <f t="shared" si="1386"/>
        <v/>
      </c>
      <c r="AR1261" s="32" t="str">
        <f t="shared" si="1386"/>
        <v/>
      </c>
      <c r="AS1261" s="32" t="str">
        <f t="shared" si="1386"/>
        <v/>
      </c>
      <c r="AT1261" s="32" t="str">
        <f t="shared" si="1383"/>
        <v/>
      </c>
      <c r="AU1261" s="32" t="str">
        <f t="shared" si="1383"/>
        <v/>
      </c>
      <c r="AV1261" s="32" t="str">
        <f t="shared" si="1383"/>
        <v/>
      </c>
      <c r="AW1261" s="32" t="str">
        <f t="shared" si="1383"/>
        <v/>
      </c>
      <c r="AX1261" s="32" t="str">
        <f t="shared" si="1383"/>
        <v/>
      </c>
      <c r="AZ1261" s="17" t="str">
        <f t="shared" si="1387"/>
        <v/>
      </c>
      <c r="BA1261" s="17" t="str">
        <f t="shared" si="1387"/>
        <v/>
      </c>
      <c r="BB1261" s="17" t="str">
        <f t="shared" si="1387"/>
        <v/>
      </c>
      <c r="BC1261" s="17" t="str">
        <f t="shared" si="1387"/>
        <v/>
      </c>
      <c r="BD1261" s="17" t="str">
        <f t="shared" si="1387"/>
        <v/>
      </c>
      <c r="BE1261" s="17" t="str">
        <f t="shared" si="1384"/>
        <v/>
      </c>
      <c r="BF1261" s="17" t="str">
        <f t="shared" si="1384"/>
        <v/>
      </c>
      <c r="BG1261" s="17" t="str">
        <f t="shared" si="1384"/>
        <v/>
      </c>
      <c r="BH1261" s="17" t="str">
        <f t="shared" si="1384"/>
        <v/>
      </c>
      <c r="BI1261" s="17" t="str">
        <f t="shared" si="1384"/>
        <v/>
      </c>
    </row>
    <row r="1262" spans="1:61" s="13" customFormat="1" ht="23.25" customHeight="1" x14ac:dyDescent="0.2">
      <c r="A1262" s="1">
        <f ca="1">IF(COUNTIF($D1262:$L1262," ")=10,"",IF(VLOOKUP(MAX($A$1:A1261),$A$1:C1261,3,FALSE)=0,"",MAX($A$1:A1261)+1))</f>
        <v>1217</v>
      </c>
      <c r="B1262" s="13" t="str">
        <f>$B1261</f>
        <v/>
      </c>
      <c r="C1262" s="2" t="str">
        <f>IF($B1262="","",$R$2)</f>
        <v/>
      </c>
      <c r="D1262" s="14" t="str">
        <f t="shared" ref="D1262:K1262" si="1390">IF($B1262&gt;"",IF(ISERROR(SEARCH($B1262,S$2))," ",MID(S$2,FIND("%курс ",S$2,FIND($B1262,S$2))+6,3)&amp;"
("&amp;MID(S$2,FIND("ауд.",S$2,FIND($B1262,S$2))+4,FIND("№",S$2,FIND("ауд.",S$2,FIND($B1262,S$2)))-(FIND("ауд.",S$2,FIND($B1262,S$2))+4))&amp;")"),"")</f>
        <v/>
      </c>
      <c r="E1262" s="14" t="str">
        <f t="shared" si="1390"/>
        <v/>
      </c>
      <c r="F1262" s="14" t="str">
        <f t="shared" si="1390"/>
        <v/>
      </c>
      <c r="G1262" s="14" t="str">
        <f t="shared" si="1390"/>
        <v/>
      </c>
      <c r="H1262" s="14" t="str">
        <f t="shared" si="1390"/>
        <v/>
      </c>
      <c r="I1262" s="14" t="str">
        <f t="shared" si="1390"/>
        <v/>
      </c>
      <c r="J1262" s="14" t="str">
        <f t="shared" si="1390"/>
        <v/>
      </c>
      <c r="K1262" s="14" t="str">
        <f t="shared" si="1390"/>
        <v/>
      </c>
      <c r="L1262" s="14"/>
      <c r="O1262" s="16"/>
      <c r="P1262" s="16"/>
      <c r="R1262" s="30"/>
      <c r="S1262" s="30"/>
      <c r="T1262" s="30"/>
      <c r="U1262" s="30"/>
      <c r="V1262" s="30"/>
      <c r="W1262" s="30"/>
      <c r="X1262" s="30"/>
      <c r="Y1262" s="30"/>
      <c r="Z1262" s="30"/>
      <c r="AA1262" s="30"/>
      <c r="AB1262" s="30"/>
      <c r="AD1262" s="31" t="str">
        <f t="shared" ref="AD1262:AJ1268" si="1391">IF(D1262=" ","",IF(D1262="","",CONCATENATE($C1262," ",D$1," ",MID(D1262,6,3))))</f>
        <v/>
      </c>
      <c r="AE1262" s="31" t="str">
        <f t="shared" si="1391"/>
        <v/>
      </c>
      <c r="AF1262" s="31" t="str">
        <f t="shared" si="1391"/>
        <v/>
      </c>
      <c r="AG1262" s="31" t="str">
        <f t="shared" si="1391"/>
        <v/>
      </c>
      <c r="AH1262" s="31" t="str">
        <f t="shared" si="1391"/>
        <v/>
      </c>
      <c r="AI1262" s="31" t="str">
        <f t="shared" si="1391"/>
        <v/>
      </c>
      <c r="AJ1262" s="31" t="str">
        <f t="shared" si="1391"/>
        <v/>
      </c>
      <c r="AK1262" s="31" t="e">
        <f>IF(#REF!=" ","",IF(#REF!="","",CONCATENATE($C1262," ",#REF!," ",MID(#REF!,6,3))))</f>
        <v>#REF!</v>
      </c>
      <c r="AL1262" s="31" t="str">
        <f t="shared" ref="AL1262:AM1268" si="1392">IF(K1262=" ","",IF(K1262="","",CONCATENATE($C1262," ",K$1," ",MID(K1262,6,3))))</f>
        <v/>
      </c>
      <c r="AM1262" s="31" t="str">
        <f t="shared" si="1392"/>
        <v/>
      </c>
      <c r="AN1262" s="32" t="e">
        <f t="shared" si="1389"/>
        <v>#VALUE!</v>
      </c>
      <c r="AO1262" s="32" t="str">
        <f t="shared" si="1386"/>
        <v/>
      </c>
      <c r="AP1262" s="32" t="str">
        <f t="shared" si="1386"/>
        <v/>
      </c>
      <c r="AQ1262" s="32" t="str">
        <f t="shared" si="1386"/>
        <v/>
      </c>
      <c r="AR1262" s="32" t="str">
        <f t="shared" si="1386"/>
        <v/>
      </c>
      <c r="AS1262" s="32" t="str">
        <f t="shared" si="1386"/>
        <v/>
      </c>
      <c r="AT1262" s="32" t="str">
        <f t="shared" si="1383"/>
        <v/>
      </c>
      <c r="AU1262" s="32" t="str">
        <f t="shared" si="1383"/>
        <v/>
      </c>
      <c r="AV1262" s="32" t="e">
        <f t="shared" si="1383"/>
        <v>#REF!</v>
      </c>
      <c r="AW1262" s="32" t="str">
        <f t="shared" si="1383"/>
        <v/>
      </c>
      <c r="AX1262" s="32" t="str">
        <f t="shared" si="1383"/>
        <v/>
      </c>
      <c r="AZ1262" s="17" t="str">
        <f t="shared" si="1387"/>
        <v/>
      </c>
      <c r="BA1262" s="17" t="str">
        <f t="shared" si="1387"/>
        <v/>
      </c>
      <c r="BB1262" s="17" t="str">
        <f t="shared" si="1387"/>
        <v/>
      </c>
      <c r="BC1262" s="17" t="str">
        <f t="shared" si="1387"/>
        <v/>
      </c>
      <c r="BD1262" s="17" t="str">
        <f t="shared" si="1387"/>
        <v/>
      </c>
      <c r="BE1262" s="17" t="str">
        <f t="shared" si="1384"/>
        <v/>
      </c>
      <c r="BF1262" s="17" t="str">
        <f t="shared" si="1384"/>
        <v/>
      </c>
      <c r="BG1262" s="17" t="e">
        <f t="shared" si="1384"/>
        <v>#REF!</v>
      </c>
      <c r="BH1262" s="17" t="str">
        <f t="shared" si="1384"/>
        <v/>
      </c>
      <c r="BI1262" s="17" t="str">
        <f t="shared" si="1384"/>
        <v/>
      </c>
    </row>
    <row r="1263" spans="1:61" s="13" customFormat="1" ht="23.25" customHeight="1" x14ac:dyDescent="0.2">
      <c r="A1263" s="1">
        <f ca="1">IF(COUNTIF($D1263:$L1263," ")=10,"",IF(VLOOKUP(MAX($A$1:A1262),$A$1:C1262,3,FALSE)=0,"",MAX($A$1:A1262)+1))</f>
        <v>1218</v>
      </c>
      <c r="B1263" s="13" t="str">
        <f>$B1261</f>
        <v/>
      </c>
      <c r="C1263" s="2" t="str">
        <f>IF($B1263="","",$R$3)</f>
        <v/>
      </c>
      <c r="D1263" s="14" t="str">
        <f t="shared" ref="D1263:K1263" si="1393">IF($B1263&gt;"",IF(ISERROR(SEARCH($B1263,S$3))," ",MID(S$3,FIND("%курс ",S$3,FIND($B1263,S$3))+6,3)&amp;"
("&amp;MID(S$3,FIND("ауд.",S$3,FIND($B1263,S$3))+4,FIND("№",S$3,FIND("ауд.",S$3,FIND($B1263,S$3)))-(FIND("ауд.",S$3,FIND($B1263,S$3))+4))&amp;")"),"")</f>
        <v/>
      </c>
      <c r="E1263" s="14" t="str">
        <f t="shared" si="1393"/>
        <v/>
      </c>
      <c r="F1263" s="14" t="str">
        <f t="shared" si="1393"/>
        <v/>
      </c>
      <c r="G1263" s="14" t="str">
        <f t="shared" si="1393"/>
        <v/>
      </c>
      <c r="H1263" s="14" t="str">
        <f t="shared" si="1393"/>
        <v/>
      </c>
      <c r="I1263" s="14" t="str">
        <f t="shared" si="1393"/>
        <v/>
      </c>
      <c r="J1263" s="14" t="str">
        <f t="shared" si="1393"/>
        <v/>
      </c>
      <c r="K1263" s="14" t="str">
        <f t="shared" si="1393"/>
        <v/>
      </c>
      <c r="L1263" s="14"/>
      <c r="O1263" s="16"/>
      <c r="P1263" s="16"/>
      <c r="R1263" s="30"/>
      <c r="S1263" s="30"/>
      <c r="T1263" s="30"/>
      <c r="U1263" s="30"/>
      <c r="V1263" s="30"/>
      <c r="W1263" s="30"/>
      <c r="X1263" s="30"/>
      <c r="Y1263" s="30"/>
      <c r="Z1263" s="30"/>
      <c r="AA1263" s="30"/>
      <c r="AB1263" s="30"/>
      <c r="AD1263" s="31" t="str">
        <f t="shared" si="1391"/>
        <v/>
      </c>
      <c r="AE1263" s="31" t="str">
        <f t="shared" si="1391"/>
        <v/>
      </c>
      <c r="AF1263" s="31" t="str">
        <f t="shared" si="1391"/>
        <v/>
      </c>
      <c r="AG1263" s="31" t="str">
        <f t="shared" si="1391"/>
        <v/>
      </c>
      <c r="AH1263" s="31" t="str">
        <f t="shared" si="1391"/>
        <v/>
      </c>
      <c r="AI1263" s="31" t="str">
        <f t="shared" si="1391"/>
        <v/>
      </c>
      <c r="AJ1263" s="31" t="str">
        <f t="shared" si="1391"/>
        <v/>
      </c>
      <c r="AK1263" s="31" t="e">
        <f>IF(#REF!=" ","",IF(#REF!="","",CONCATENATE($C1263," ",#REF!," ",MID(#REF!,6,3))))</f>
        <v>#REF!</v>
      </c>
      <c r="AL1263" s="31" t="str">
        <f t="shared" si="1392"/>
        <v/>
      </c>
      <c r="AM1263" s="31" t="str">
        <f t="shared" si="1392"/>
        <v/>
      </c>
      <c r="AN1263" s="32" t="e">
        <f t="shared" si="1389"/>
        <v>#VALUE!</v>
      </c>
      <c r="AO1263" s="32" t="str">
        <f t="shared" si="1386"/>
        <v/>
      </c>
      <c r="AP1263" s="32" t="str">
        <f t="shared" si="1386"/>
        <v/>
      </c>
      <c r="AQ1263" s="32" t="str">
        <f t="shared" si="1386"/>
        <v/>
      </c>
      <c r="AR1263" s="32" t="str">
        <f t="shared" si="1386"/>
        <v/>
      </c>
      <c r="AS1263" s="32" t="str">
        <f t="shared" si="1386"/>
        <v/>
      </c>
      <c r="AT1263" s="32" t="str">
        <f t="shared" si="1383"/>
        <v/>
      </c>
      <c r="AU1263" s="32" t="str">
        <f t="shared" si="1383"/>
        <v/>
      </c>
      <c r="AV1263" s="32" t="e">
        <f t="shared" si="1383"/>
        <v>#REF!</v>
      </c>
      <c r="AW1263" s="32" t="str">
        <f t="shared" si="1383"/>
        <v/>
      </c>
      <c r="AX1263" s="32" t="str">
        <f t="shared" si="1383"/>
        <v/>
      </c>
      <c r="AZ1263" s="17" t="str">
        <f t="shared" si="1387"/>
        <v/>
      </c>
      <c r="BA1263" s="17" t="str">
        <f t="shared" si="1387"/>
        <v/>
      </c>
      <c r="BB1263" s="17" t="str">
        <f t="shared" si="1387"/>
        <v/>
      </c>
      <c r="BC1263" s="17" t="str">
        <f t="shared" si="1387"/>
        <v/>
      </c>
      <c r="BD1263" s="17" t="str">
        <f t="shared" si="1387"/>
        <v/>
      </c>
      <c r="BE1263" s="17" t="str">
        <f t="shared" si="1384"/>
        <v/>
      </c>
      <c r="BF1263" s="17" t="str">
        <f t="shared" si="1384"/>
        <v/>
      </c>
      <c r="BG1263" s="17" t="e">
        <f t="shared" si="1384"/>
        <v>#REF!</v>
      </c>
      <c r="BH1263" s="17" t="str">
        <f t="shared" si="1384"/>
        <v/>
      </c>
      <c r="BI1263" s="17" t="str">
        <f t="shared" si="1384"/>
        <v/>
      </c>
    </row>
    <row r="1264" spans="1:61" s="13" customFormat="1" ht="23.25" customHeight="1" x14ac:dyDescent="0.2">
      <c r="A1264" s="1">
        <f ca="1">IF(COUNTIF($D1264:$L1264," ")=10,"",IF(VLOOKUP(MAX($A$1:A1263),$A$1:C1263,3,FALSE)=0,"",MAX($A$1:A1263)+1))</f>
        <v>1219</v>
      </c>
      <c r="B1264" s="13" t="str">
        <f>$B1261</f>
        <v/>
      </c>
      <c r="C1264" s="2" t="str">
        <f>IF($B1264="","",$R$4)</f>
        <v/>
      </c>
      <c r="D1264" s="14" t="str">
        <f t="shared" ref="D1264:K1264" si="1394">IF($B1264&gt;"",IF(ISERROR(SEARCH($B1264,S$4))," ",MID(S$4,FIND("%курс ",S$4,FIND($B1264,S$4))+6,3)&amp;"
("&amp;MID(S$4,FIND("ауд.",S$4,FIND($B1264,S$4))+4,FIND("№",S$4,FIND("ауд.",S$4,FIND($B1264,S$4)))-(FIND("ауд.",S$4,FIND($B1264,S$4))+4))&amp;")"),"")</f>
        <v/>
      </c>
      <c r="E1264" s="14" t="str">
        <f t="shared" si="1394"/>
        <v/>
      </c>
      <c r="F1264" s="14" t="str">
        <f t="shared" si="1394"/>
        <v/>
      </c>
      <c r="G1264" s="14" t="str">
        <f t="shared" si="1394"/>
        <v/>
      </c>
      <c r="H1264" s="14" t="str">
        <f t="shared" si="1394"/>
        <v/>
      </c>
      <c r="I1264" s="14" t="str">
        <f t="shared" si="1394"/>
        <v/>
      </c>
      <c r="J1264" s="14" t="str">
        <f t="shared" si="1394"/>
        <v/>
      </c>
      <c r="K1264" s="14" t="str">
        <f t="shared" si="1394"/>
        <v/>
      </c>
      <c r="L1264" s="14"/>
      <c r="O1264" s="16"/>
      <c r="P1264" s="16"/>
      <c r="R1264" s="30"/>
      <c r="S1264" s="30"/>
      <c r="T1264" s="30"/>
      <c r="U1264" s="30"/>
      <c r="V1264" s="30"/>
      <c r="W1264" s="30"/>
      <c r="X1264" s="30"/>
      <c r="Y1264" s="30"/>
      <c r="Z1264" s="30"/>
      <c r="AA1264" s="30"/>
      <c r="AB1264" s="30"/>
      <c r="AD1264" s="31" t="str">
        <f t="shared" si="1391"/>
        <v/>
      </c>
      <c r="AE1264" s="31" t="str">
        <f t="shared" si="1391"/>
        <v/>
      </c>
      <c r="AF1264" s="31" t="str">
        <f t="shared" si="1391"/>
        <v/>
      </c>
      <c r="AG1264" s="31" t="str">
        <f t="shared" si="1391"/>
        <v/>
      </c>
      <c r="AH1264" s="31" t="str">
        <f t="shared" si="1391"/>
        <v/>
      </c>
      <c r="AI1264" s="31" t="str">
        <f t="shared" si="1391"/>
        <v/>
      </c>
      <c r="AJ1264" s="31" t="str">
        <f t="shared" si="1391"/>
        <v/>
      </c>
      <c r="AK1264" s="31" t="e">
        <f>IF(#REF!=" ","",IF(#REF!="","",CONCATENATE($C1264," ",#REF!," ",MID(#REF!,6,3))))</f>
        <v>#REF!</v>
      </c>
      <c r="AL1264" s="31" t="str">
        <f t="shared" si="1392"/>
        <v/>
      </c>
      <c r="AM1264" s="31" t="str">
        <f t="shared" si="1392"/>
        <v/>
      </c>
      <c r="AN1264" s="32" t="e">
        <f t="shared" si="1389"/>
        <v>#VALUE!</v>
      </c>
      <c r="AO1264" s="32" t="str">
        <f t="shared" si="1386"/>
        <v/>
      </c>
      <c r="AP1264" s="32" t="str">
        <f t="shared" si="1386"/>
        <v/>
      </c>
      <c r="AQ1264" s="32" t="str">
        <f t="shared" si="1386"/>
        <v/>
      </c>
      <c r="AR1264" s="32" t="str">
        <f t="shared" si="1386"/>
        <v/>
      </c>
      <c r="AS1264" s="32" t="str">
        <f t="shared" si="1386"/>
        <v/>
      </c>
      <c r="AT1264" s="32" t="str">
        <f t="shared" si="1383"/>
        <v/>
      </c>
      <c r="AU1264" s="32" t="str">
        <f t="shared" si="1383"/>
        <v/>
      </c>
      <c r="AV1264" s="32" t="e">
        <f t="shared" si="1383"/>
        <v>#REF!</v>
      </c>
      <c r="AW1264" s="32" t="str">
        <f t="shared" si="1383"/>
        <v/>
      </c>
      <c r="AX1264" s="32" t="str">
        <f t="shared" si="1383"/>
        <v/>
      </c>
      <c r="AZ1264" s="17" t="str">
        <f t="shared" si="1387"/>
        <v/>
      </c>
      <c r="BA1264" s="17" t="str">
        <f t="shared" si="1387"/>
        <v/>
      </c>
      <c r="BB1264" s="17" t="str">
        <f t="shared" si="1387"/>
        <v/>
      </c>
      <c r="BC1264" s="17" t="str">
        <f t="shared" si="1387"/>
        <v/>
      </c>
      <c r="BD1264" s="17" t="str">
        <f t="shared" si="1387"/>
        <v/>
      </c>
      <c r="BE1264" s="17" t="str">
        <f t="shared" si="1384"/>
        <v/>
      </c>
      <c r="BF1264" s="17" t="str">
        <f t="shared" si="1384"/>
        <v/>
      </c>
      <c r="BG1264" s="17" t="e">
        <f t="shared" si="1384"/>
        <v>#REF!</v>
      </c>
      <c r="BH1264" s="17" t="str">
        <f t="shared" si="1384"/>
        <v/>
      </c>
      <c r="BI1264" s="17" t="str">
        <f t="shared" si="1384"/>
        <v/>
      </c>
    </row>
    <row r="1265" spans="1:61" s="13" customFormat="1" ht="23.25" customHeight="1" x14ac:dyDescent="0.2">
      <c r="A1265" s="1">
        <f ca="1">IF(COUNTIF($D1265:$L1265," ")=10,"",IF(VLOOKUP(MAX($A$1:A1264),$A$1:C1264,3,FALSE)=0,"",MAX($A$1:A1264)+1))</f>
        <v>1220</v>
      </c>
      <c r="B1265" s="13" t="str">
        <f>$B1261</f>
        <v/>
      </c>
      <c r="C1265" s="2" t="str">
        <f>IF($B1265="","",$R$5)</f>
        <v/>
      </c>
      <c r="D1265" s="23" t="str">
        <f t="shared" ref="D1265:K1265" si="1395">IF($B1265&gt;"",IF(ISERROR(SEARCH($B1265,S$5))," ",MID(S$5,FIND("%курс ",S$5,FIND($B1265,S$5))+6,3)&amp;"
("&amp;MID(S$5,FIND("ауд.",S$5,FIND($B1265,S$5))+4,FIND("№",S$5,FIND("ауд.",S$5,FIND($B1265,S$5)))-(FIND("ауд.",S$5,FIND($B1265,S$5))+4))&amp;")"),"")</f>
        <v/>
      </c>
      <c r="E1265" s="23" t="str">
        <f t="shared" si="1395"/>
        <v/>
      </c>
      <c r="F1265" s="23" t="str">
        <f t="shared" si="1395"/>
        <v/>
      </c>
      <c r="G1265" s="23" t="str">
        <f t="shared" si="1395"/>
        <v/>
      </c>
      <c r="H1265" s="23" t="str">
        <f t="shared" si="1395"/>
        <v/>
      </c>
      <c r="I1265" s="23" t="str">
        <f t="shared" si="1395"/>
        <v/>
      </c>
      <c r="J1265" s="23" t="str">
        <f t="shared" si="1395"/>
        <v/>
      </c>
      <c r="K1265" s="23" t="str">
        <f t="shared" si="1395"/>
        <v/>
      </c>
      <c r="L1265" s="23"/>
      <c r="O1265" s="16"/>
      <c r="P1265" s="16"/>
      <c r="R1265" s="30"/>
      <c r="S1265" s="30"/>
      <c r="T1265" s="30"/>
      <c r="U1265" s="30"/>
      <c r="V1265" s="30"/>
      <c r="W1265" s="30"/>
      <c r="X1265" s="30"/>
      <c r="Y1265" s="30"/>
      <c r="Z1265" s="30"/>
      <c r="AA1265" s="30"/>
      <c r="AB1265" s="30"/>
      <c r="AD1265" s="31" t="str">
        <f t="shared" si="1391"/>
        <v/>
      </c>
      <c r="AE1265" s="31" t="str">
        <f t="shared" si="1391"/>
        <v/>
      </c>
      <c r="AF1265" s="31" t="str">
        <f t="shared" si="1391"/>
        <v/>
      </c>
      <c r="AG1265" s="31" t="str">
        <f t="shared" si="1391"/>
        <v/>
      </c>
      <c r="AH1265" s="31" t="str">
        <f t="shared" si="1391"/>
        <v/>
      </c>
      <c r="AI1265" s="31" t="str">
        <f t="shared" si="1391"/>
        <v/>
      </c>
      <c r="AJ1265" s="31" t="str">
        <f t="shared" si="1391"/>
        <v/>
      </c>
      <c r="AK1265" s="31" t="e">
        <f>IF(#REF!=" ","",IF(#REF!="","",CONCATENATE($C1265," ",#REF!," ",MID(#REF!,6,3))))</f>
        <v>#REF!</v>
      </c>
      <c r="AL1265" s="31" t="str">
        <f t="shared" si="1392"/>
        <v/>
      </c>
      <c r="AM1265" s="31" t="str">
        <f t="shared" si="1392"/>
        <v/>
      </c>
      <c r="AN1265" s="32" t="e">
        <f t="shared" si="1389"/>
        <v>#VALUE!</v>
      </c>
      <c r="AO1265" s="32" t="str">
        <f t="shared" si="1386"/>
        <v/>
      </c>
      <c r="AP1265" s="32" t="str">
        <f t="shared" si="1386"/>
        <v/>
      </c>
      <c r="AQ1265" s="32" t="str">
        <f t="shared" si="1386"/>
        <v/>
      </c>
      <c r="AR1265" s="32" t="str">
        <f t="shared" si="1386"/>
        <v/>
      </c>
      <c r="AS1265" s="32" t="str">
        <f t="shared" si="1386"/>
        <v/>
      </c>
      <c r="AT1265" s="32" t="str">
        <f t="shared" si="1383"/>
        <v/>
      </c>
      <c r="AU1265" s="32" t="str">
        <f t="shared" si="1383"/>
        <v/>
      </c>
      <c r="AV1265" s="32" t="e">
        <f t="shared" si="1383"/>
        <v>#REF!</v>
      </c>
      <c r="AW1265" s="32" t="str">
        <f t="shared" si="1383"/>
        <v/>
      </c>
      <c r="AX1265" s="32" t="str">
        <f t="shared" si="1383"/>
        <v/>
      </c>
      <c r="AZ1265" s="17" t="str">
        <f t="shared" si="1387"/>
        <v/>
      </c>
      <c r="BA1265" s="17" t="str">
        <f t="shared" si="1387"/>
        <v/>
      </c>
      <c r="BB1265" s="17" t="str">
        <f t="shared" si="1387"/>
        <v/>
      </c>
      <c r="BC1265" s="17" t="str">
        <f t="shared" si="1387"/>
        <v/>
      </c>
      <c r="BD1265" s="17" t="str">
        <f t="shared" si="1387"/>
        <v/>
      </c>
      <c r="BE1265" s="17" t="str">
        <f t="shared" si="1384"/>
        <v/>
      </c>
      <c r="BF1265" s="17" t="str">
        <f t="shared" si="1384"/>
        <v/>
      </c>
      <c r="BG1265" s="17" t="e">
        <f t="shared" si="1384"/>
        <v>#REF!</v>
      </c>
      <c r="BH1265" s="17" t="str">
        <f t="shared" si="1384"/>
        <v/>
      </c>
      <c r="BI1265" s="17" t="str">
        <f t="shared" si="1384"/>
        <v/>
      </c>
    </row>
    <row r="1266" spans="1:61" s="13" customFormat="1" ht="23.25" customHeight="1" x14ac:dyDescent="0.2">
      <c r="A1266" s="1">
        <f ca="1">IF(COUNTIF($D1266:$L1266," ")=10,"",IF(VLOOKUP(MAX($A$1:A1265),$A$1:C1265,3,FALSE)=0,"",MAX($A$1:A1265)+1))</f>
        <v>1221</v>
      </c>
      <c r="B1266" s="13" t="str">
        <f>$B1261</f>
        <v/>
      </c>
      <c r="C1266" s="2" t="str">
        <f>IF($B1266="","",$R$6)</f>
        <v/>
      </c>
      <c r="D1266" s="23" t="str">
        <f t="shared" ref="D1266:K1266" si="1396">IF($B1266&gt;"",IF(ISERROR(SEARCH($B1266,S$6))," ",MID(S$6,FIND("%курс ",S$6,FIND($B1266,S$6))+6,3)&amp;"
("&amp;MID(S$6,FIND("ауд.",S$6,FIND($B1266,S$6))+4,FIND("№",S$6,FIND("ауд.",S$6,FIND($B1266,S$6)))-(FIND("ауд.",S$6,FIND($B1266,S$6))+4))&amp;")"),"")</f>
        <v/>
      </c>
      <c r="E1266" s="23" t="str">
        <f t="shared" si="1396"/>
        <v/>
      </c>
      <c r="F1266" s="23" t="str">
        <f t="shared" si="1396"/>
        <v/>
      </c>
      <c r="G1266" s="23" t="str">
        <f t="shared" si="1396"/>
        <v/>
      </c>
      <c r="H1266" s="23" t="str">
        <f t="shared" si="1396"/>
        <v/>
      </c>
      <c r="I1266" s="23" t="str">
        <f t="shared" si="1396"/>
        <v/>
      </c>
      <c r="J1266" s="23" t="str">
        <f t="shared" si="1396"/>
        <v/>
      </c>
      <c r="K1266" s="23" t="str">
        <f t="shared" si="1396"/>
        <v/>
      </c>
      <c r="L1266" s="23"/>
      <c r="O1266" s="16"/>
      <c r="P1266" s="16"/>
      <c r="R1266" s="30"/>
      <c r="S1266" s="30"/>
      <c r="T1266" s="30"/>
      <c r="U1266" s="30"/>
      <c r="V1266" s="30"/>
      <c r="W1266" s="30"/>
      <c r="X1266" s="30"/>
      <c r="Y1266" s="30"/>
      <c r="Z1266" s="30"/>
      <c r="AA1266" s="30"/>
      <c r="AB1266" s="30"/>
      <c r="AD1266" s="31" t="str">
        <f t="shared" si="1391"/>
        <v/>
      </c>
      <c r="AE1266" s="31" t="str">
        <f t="shared" si="1391"/>
        <v/>
      </c>
      <c r="AF1266" s="31" t="str">
        <f t="shared" si="1391"/>
        <v/>
      </c>
      <c r="AG1266" s="31" t="str">
        <f t="shared" si="1391"/>
        <v/>
      </c>
      <c r="AH1266" s="31" t="str">
        <f t="shared" si="1391"/>
        <v/>
      </c>
      <c r="AI1266" s="31" t="str">
        <f t="shared" si="1391"/>
        <v/>
      </c>
      <c r="AJ1266" s="31" t="str">
        <f t="shared" si="1391"/>
        <v/>
      </c>
      <c r="AK1266" s="31" t="e">
        <f>IF(#REF!=" ","",IF(#REF!="","",CONCATENATE($C1266," ",#REF!," ",MID(#REF!,6,3))))</f>
        <v>#REF!</v>
      </c>
      <c r="AL1266" s="31" t="str">
        <f t="shared" si="1392"/>
        <v/>
      </c>
      <c r="AM1266" s="31" t="str">
        <f t="shared" si="1392"/>
        <v/>
      </c>
      <c r="AN1266" s="32" t="e">
        <f t="shared" si="1389"/>
        <v>#VALUE!</v>
      </c>
      <c r="AO1266" s="32" t="str">
        <f t="shared" si="1386"/>
        <v/>
      </c>
      <c r="AP1266" s="32" t="str">
        <f t="shared" si="1386"/>
        <v/>
      </c>
      <c r="AQ1266" s="32" t="str">
        <f t="shared" si="1386"/>
        <v/>
      </c>
      <c r="AR1266" s="32" t="str">
        <f t="shared" si="1386"/>
        <v/>
      </c>
      <c r="AS1266" s="32" t="str">
        <f t="shared" si="1386"/>
        <v/>
      </c>
      <c r="AT1266" s="32" t="str">
        <f t="shared" si="1383"/>
        <v/>
      </c>
      <c r="AU1266" s="32" t="str">
        <f t="shared" si="1383"/>
        <v/>
      </c>
      <c r="AV1266" s="32" t="e">
        <f t="shared" si="1383"/>
        <v>#REF!</v>
      </c>
      <c r="AW1266" s="32" t="str">
        <f t="shared" si="1383"/>
        <v/>
      </c>
      <c r="AX1266" s="32" t="str">
        <f t="shared" si="1383"/>
        <v/>
      </c>
      <c r="AZ1266" s="17" t="str">
        <f t="shared" si="1387"/>
        <v/>
      </c>
      <c r="BA1266" s="17" t="str">
        <f t="shared" si="1387"/>
        <v/>
      </c>
      <c r="BB1266" s="17" t="str">
        <f t="shared" si="1387"/>
        <v/>
      </c>
      <c r="BC1266" s="17" t="str">
        <f t="shared" si="1387"/>
        <v/>
      </c>
      <c r="BD1266" s="17" t="str">
        <f t="shared" si="1387"/>
        <v/>
      </c>
      <c r="BE1266" s="17" t="str">
        <f t="shared" si="1384"/>
        <v/>
      </c>
      <c r="BF1266" s="17" t="str">
        <f t="shared" si="1384"/>
        <v/>
      </c>
      <c r="BG1266" s="17" t="e">
        <f t="shared" si="1384"/>
        <v>#REF!</v>
      </c>
      <c r="BH1266" s="17" t="str">
        <f t="shared" si="1384"/>
        <v/>
      </c>
      <c r="BI1266" s="17" t="str">
        <f t="shared" si="1384"/>
        <v/>
      </c>
    </row>
    <row r="1267" spans="1:61" s="13" customFormat="1" ht="23.25" customHeight="1" x14ac:dyDescent="0.2">
      <c r="A1267" s="1">
        <f ca="1">IF(COUNTIF($D1267:$L1267," ")=10,"",IF(VLOOKUP(MAX($A$1:A1266),$A$1:C1266,3,FALSE)=0,"",MAX($A$1:A1266)+1))</f>
        <v>1222</v>
      </c>
      <c r="B1267" s="13" t="str">
        <f>$B1261</f>
        <v/>
      </c>
      <c r="C1267" s="2" t="str">
        <f>IF($B1267="","",$R$7)</f>
        <v/>
      </c>
      <c r="D1267" s="23" t="str">
        <f t="shared" ref="D1267:K1267" si="1397">IF($B1267&gt;"",IF(ISERROR(SEARCH($B1267,S$7))," ",MID(S$7,FIND("%курс ",S$7,FIND($B1267,S$7))+6,3)&amp;"
("&amp;MID(S$7,FIND("ауд.",S$7,FIND($B1267,S$7))+4,FIND("№",S$7,FIND("ауд.",S$7,FIND($B1267,S$7)))-(FIND("ауд.",S$7,FIND($B1267,S$7))+4))&amp;")"),"")</f>
        <v/>
      </c>
      <c r="E1267" s="23" t="str">
        <f t="shared" si="1397"/>
        <v/>
      </c>
      <c r="F1267" s="23" t="str">
        <f t="shared" si="1397"/>
        <v/>
      </c>
      <c r="G1267" s="23" t="str">
        <f t="shared" si="1397"/>
        <v/>
      </c>
      <c r="H1267" s="23" t="str">
        <f t="shared" si="1397"/>
        <v/>
      </c>
      <c r="I1267" s="23" t="str">
        <f t="shared" si="1397"/>
        <v/>
      </c>
      <c r="J1267" s="23" t="str">
        <f t="shared" si="1397"/>
        <v/>
      </c>
      <c r="K1267" s="23" t="str">
        <f t="shared" si="1397"/>
        <v/>
      </c>
      <c r="L1267" s="23"/>
      <c r="O1267" s="16"/>
      <c r="P1267" s="16"/>
      <c r="R1267" s="30"/>
      <c r="S1267" s="30"/>
      <c r="T1267" s="30"/>
      <c r="U1267" s="30"/>
      <c r="V1267" s="30"/>
      <c r="W1267" s="30"/>
      <c r="X1267" s="30"/>
      <c r="Y1267" s="30"/>
      <c r="Z1267" s="30"/>
      <c r="AA1267" s="30"/>
      <c r="AB1267" s="30"/>
      <c r="AD1267" s="31" t="str">
        <f t="shared" si="1391"/>
        <v/>
      </c>
      <c r="AE1267" s="31" t="str">
        <f t="shared" si="1391"/>
        <v/>
      </c>
      <c r="AF1267" s="31" t="str">
        <f t="shared" si="1391"/>
        <v/>
      </c>
      <c r="AG1267" s="31" t="str">
        <f t="shared" si="1391"/>
        <v/>
      </c>
      <c r="AH1267" s="31" t="str">
        <f t="shared" si="1391"/>
        <v/>
      </c>
      <c r="AI1267" s="31" t="str">
        <f t="shared" si="1391"/>
        <v/>
      </c>
      <c r="AJ1267" s="31" t="str">
        <f t="shared" si="1391"/>
        <v/>
      </c>
      <c r="AK1267" s="31" t="e">
        <f>IF(#REF!=" ","",IF(#REF!="","",CONCATENATE($C1267," ",#REF!," ",MID(#REF!,6,3))))</f>
        <v>#REF!</v>
      </c>
      <c r="AL1267" s="31" t="str">
        <f t="shared" si="1392"/>
        <v/>
      </c>
      <c r="AM1267" s="31" t="str">
        <f t="shared" si="1392"/>
        <v/>
      </c>
      <c r="AN1267" s="32" t="e">
        <f t="shared" si="1389"/>
        <v>#VALUE!</v>
      </c>
      <c r="AO1267" s="32" t="str">
        <f t="shared" si="1386"/>
        <v/>
      </c>
      <c r="AP1267" s="32" t="str">
        <f t="shared" si="1386"/>
        <v/>
      </c>
      <c r="AQ1267" s="32" t="str">
        <f t="shared" si="1386"/>
        <v/>
      </c>
      <c r="AR1267" s="32" t="str">
        <f t="shared" si="1386"/>
        <v/>
      </c>
      <c r="AS1267" s="32" t="str">
        <f t="shared" si="1386"/>
        <v/>
      </c>
      <c r="AT1267" s="32" t="str">
        <f t="shared" si="1383"/>
        <v/>
      </c>
      <c r="AU1267" s="32" t="str">
        <f t="shared" si="1383"/>
        <v/>
      </c>
      <c r="AV1267" s="32" t="e">
        <f t="shared" si="1383"/>
        <v>#REF!</v>
      </c>
      <c r="AW1267" s="32" t="str">
        <f t="shared" si="1383"/>
        <v/>
      </c>
      <c r="AX1267" s="32" t="str">
        <f t="shared" si="1383"/>
        <v/>
      </c>
      <c r="AZ1267" s="17" t="str">
        <f t="shared" si="1387"/>
        <v/>
      </c>
      <c r="BA1267" s="17" t="str">
        <f t="shared" si="1387"/>
        <v/>
      </c>
      <c r="BB1267" s="17" t="str">
        <f t="shared" si="1387"/>
        <v/>
      </c>
      <c r="BC1267" s="17" t="str">
        <f t="shared" si="1387"/>
        <v/>
      </c>
      <c r="BD1267" s="17" t="str">
        <f t="shared" si="1387"/>
        <v/>
      </c>
      <c r="BE1267" s="17" t="str">
        <f t="shared" si="1384"/>
        <v/>
      </c>
      <c r="BF1267" s="17" t="str">
        <f t="shared" si="1384"/>
        <v/>
      </c>
      <c r="BG1267" s="17" t="e">
        <f t="shared" si="1384"/>
        <v>#REF!</v>
      </c>
      <c r="BH1267" s="17" t="str">
        <f t="shared" si="1384"/>
        <v/>
      </c>
      <c r="BI1267" s="17" t="str">
        <f t="shared" si="1384"/>
        <v/>
      </c>
    </row>
    <row r="1268" spans="1:61" s="13" customFormat="1" ht="23.25" customHeight="1" x14ac:dyDescent="0.2">
      <c r="A1268" s="1">
        <f ca="1">IF(COUNTIF($D1268:$L1268," ")=10,"",IF(VLOOKUP(MAX($A$1:A1267),$A$1:C1267,3,FALSE)=0,"",MAX($A$1:A1267)+1))</f>
        <v>1223</v>
      </c>
      <c r="B1268" s="13" t="str">
        <f>$B1261</f>
        <v/>
      </c>
      <c r="C1268" s="2" t="str">
        <f>IF($B1268="","",$R$8)</f>
        <v/>
      </c>
      <c r="D1268" s="23" t="str">
        <f t="shared" ref="D1268:K1268" si="1398">IF($B1268&gt;"",IF(ISERROR(SEARCH($B1268,S$8))," ",MID(S$8,FIND("%курс ",S$8,FIND($B1268,S$8))+6,3)&amp;"
("&amp;MID(S$8,FIND("ауд.",S$8,FIND($B1268,S$8))+4,FIND("№",S$8,FIND("ауд.",S$8,FIND($B1268,S$8)))-(FIND("ауд.",S$8,FIND($B1268,S$8))+4))&amp;")"),"")</f>
        <v/>
      </c>
      <c r="E1268" s="23" t="str">
        <f t="shared" si="1398"/>
        <v/>
      </c>
      <c r="F1268" s="23" t="str">
        <f t="shared" si="1398"/>
        <v/>
      </c>
      <c r="G1268" s="23" t="str">
        <f t="shared" si="1398"/>
        <v/>
      </c>
      <c r="H1268" s="23" t="str">
        <f t="shared" si="1398"/>
        <v/>
      </c>
      <c r="I1268" s="23" t="str">
        <f t="shared" si="1398"/>
        <v/>
      </c>
      <c r="J1268" s="23" t="str">
        <f t="shared" si="1398"/>
        <v/>
      </c>
      <c r="K1268" s="23" t="str">
        <f t="shared" si="1398"/>
        <v/>
      </c>
      <c r="L1268" s="23"/>
      <c r="O1268" s="16"/>
      <c r="P1268" s="16"/>
      <c r="R1268" s="30"/>
      <c r="S1268" s="30"/>
      <c r="T1268" s="30"/>
      <c r="U1268" s="30"/>
      <c r="V1268" s="30"/>
      <c r="W1268" s="30"/>
      <c r="X1268" s="30"/>
      <c r="Y1268" s="30"/>
      <c r="Z1268" s="30"/>
      <c r="AA1268" s="30"/>
      <c r="AB1268" s="30"/>
      <c r="AD1268" s="31" t="str">
        <f t="shared" si="1391"/>
        <v/>
      </c>
      <c r="AE1268" s="31" t="str">
        <f t="shared" si="1391"/>
        <v/>
      </c>
      <c r="AF1268" s="31" t="str">
        <f t="shared" si="1391"/>
        <v/>
      </c>
      <c r="AG1268" s="31" t="str">
        <f t="shared" si="1391"/>
        <v/>
      </c>
      <c r="AH1268" s="31" t="str">
        <f t="shared" si="1391"/>
        <v/>
      </c>
      <c r="AI1268" s="31" t="str">
        <f t="shared" si="1391"/>
        <v/>
      </c>
      <c r="AJ1268" s="31" t="str">
        <f t="shared" si="1391"/>
        <v/>
      </c>
      <c r="AK1268" s="31" t="e">
        <f>IF(#REF!=" ","",IF(#REF!="","",CONCATENATE($C1268," ",#REF!," ",MID(#REF!,6,3))))</f>
        <v>#REF!</v>
      </c>
      <c r="AL1268" s="31" t="str">
        <f t="shared" si="1392"/>
        <v/>
      </c>
      <c r="AM1268" s="31" t="str">
        <f t="shared" si="1392"/>
        <v/>
      </c>
      <c r="AN1268" s="32" t="e">
        <f t="shared" si="1389"/>
        <v>#VALUE!</v>
      </c>
      <c r="AO1268" s="32" t="str">
        <f t="shared" si="1386"/>
        <v/>
      </c>
      <c r="AP1268" s="32" t="str">
        <f t="shared" si="1386"/>
        <v/>
      </c>
      <c r="AQ1268" s="32" t="str">
        <f t="shared" si="1386"/>
        <v/>
      </c>
      <c r="AR1268" s="32" t="str">
        <f t="shared" si="1386"/>
        <v/>
      </c>
      <c r="AS1268" s="32" t="str">
        <f t="shared" si="1386"/>
        <v/>
      </c>
      <c r="AT1268" s="32" t="str">
        <f t="shared" si="1383"/>
        <v/>
      </c>
      <c r="AU1268" s="32" t="str">
        <f t="shared" si="1383"/>
        <v/>
      </c>
      <c r="AV1268" s="32" t="e">
        <f t="shared" si="1383"/>
        <v>#REF!</v>
      </c>
      <c r="AW1268" s="32" t="str">
        <f t="shared" si="1383"/>
        <v/>
      </c>
      <c r="AX1268" s="32" t="str">
        <f t="shared" si="1383"/>
        <v/>
      </c>
      <c r="AZ1268" s="17" t="str">
        <f t="shared" si="1387"/>
        <v/>
      </c>
      <c r="BA1268" s="17" t="str">
        <f t="shared" si="1387"/>
        <v/>
      </c>
      <c r="BB1268" s="17" t="str">
        <f t="shared" si="1387"/>
        <v/>
      </c>
      <c r="BC1268" s="17" t="str">
        <f t="shared" si="1387"/>
        <v/>
      </c>
      <c r="BD1268" s="17" t="str">
        <f t="shared" si="1387"/>
        <v/>
      </c>
      <c r="BE1268" s="17" t="str">
        <f t="shared" si="1384"/>
        <v/>
      </c>
      <c r="BF1268" s="17" t="str">
        <f t="shared" si="1384"/>
        <v/>
      </c>
      <c r="BG1268" s="17" t="e">
        <f t="shared" si="1384"/>
        <v>#REF!</v>
      </c>
      <c r="BH1268" s="17" t="str">
        <f t="shared" si="1384"/>
        <v/>
      </c>
      <c r="BI1268" s="17" t="str">
        <f t="shared" si="1384"/>
        <v/>
      </c>
    </row>
    <row r="1269" spans="1:61" s="13" customFormat="1" ht="23.25" customHeight="1" x14ac:dyDescent="0.2">
      <c r="C1269" s="2" t="str">
        <f>IF($B1269="","",$R$2)</f>
        <v/>
      </c>
      <c r="D1269" s="14" t="str">
        <f t="shared" ref="D1269:K1269" si="1399">IF($B1269&gt;"",IF(ISERROR(SEARCH($B1269,S$2))," ",MID(S$2,FIND("%курс ",S$2,FIND($B1269,S$2))+6,3)&amp;"
("&amp;MID(S$2,FIND("ауд.",S$2,FIND($B1269,S$2))+4,FIND("№",S$2,FIND("ауд.",S$2,FIND($B1269,S$2)))-(FIND("ауд.",S$2,FIND($B1269,S$2))+4))&amp;")"),"")</f>
        <v/>
      </c>
      <c r="E1269" s="14" t="str">
        <f t="shared" si="1399"/>
        <v/>
      </c>
      <c r="F1269" s="14" t="str">
        <f t="shared" si="1399"/>
        <v/>
      </c>
      <c r="G1269" s="14" t="str">
        <f t="shared" si="1399"/>
        <v/>
      </c>
      <c r="H1269" s="14" t="str">
        <f t="shared" si="1399"/>
        <v/>
      </c>
      <c r="I1269" s="14" t="str">
        <f t="shared" si="1399"/>
        <v/>
      </c>
      <c r="J1269" s="14" t="str">
        <f t="shared" si="1399"/>
        <v/>
      </c>
      <c r="K1269" s="14" t="str">
        <f t="shared" si="1399"/>
        <v/>
      </c>
      <c r="L1269" s="14"/>
      <c r="O1269" s="16"/>
      <c r="P1269" s="16"/>
      <c r="R1269" s="30"/>
      <c r="S1269" s="30"/>
      <c r="T1269" s="30"/>
      <c r="U1269" s="30"/>
      <c r="V1269" s="30"/>
      <c r="W1269" s="30"/>
      <c r="X1269" s="30"/>
      <c r="Y1269" s="30"/>
      <c r="Z1269" s="30"/>
      <c r="AA1269" s="30"/>
      <c r="AB1269" s="30"/>
      <c r="AD1269" s="37"/>
      <c r="AE1269" s="37"/>
      <c r="AF1269" s="37"/>
      <c r="AG1269" s="37"/>
      <c r="AH1269" s="37"/>
      <c r="AI1269" s="37"/>
      <c r="AJ1269" s="37"/>
      <c r="AK1269" s="37"/>
      <c r="AL1269" s="37"/>
      <c r="AM1269" s="37"/>
      <c r="AN1269" s="37"/>
      <c r="AO1269" s="32" t="str">
        <f t="shared" si="1386"/>
        <v/>
      </c>
      <c r="AP1269" s="32" t="str">
        <f t="shared" si="1386"/>
        <v/>
      </c>
      <c r="AQ1269" s="32" t="str">
        <f t="shared" si="1386"/>
        <v/>
      </c>
      <c r="AR1269" s="32" t="str">
        <f t="shared" si="1386"/>
        <v/>
      </c>
      <c r="AS1269" s="32" t="str">
        <f t="shared" si="1386"/>
        <v/>
      </c>
      <c r="AT1269" s="32" t="str">
        <f t="shared" si="1383"/>
        <v/>
      </c>
      <c r="AU1269" s="32" t="str">
        <f t="shared" si="1383"/>
        <v/>
      </c>
      <c r="AV1269" s="32" t="str">
        <f t="shared" si="1383"/>
        <v/>
      </c>
      <c r="AW1269" s="32" t="str">
        <f t="shared" si="1383"/>
        <v/>
      </c>
      <c r="AX1269" s="32" t="str">
        <f t="shared" si="1383"/>
        <v/>
      </c>
      <c r="AZ1269" s="17" t="str">
        <f t="shared" si="1387"/>
        <v/>
      </c>
      <c r="BA1269" s="17" t="str">
        <f t="shared" si="1387"/>
        <v/>
      </c>
      <c r="BB1269" s="17" t="str">
        <f t="shared" si="1387"/>
        <v/>
      </c>
      <c r="BC1269" s="17" t="str">
        <f t="shared" si="1387"/>
        <v/>
      </c>
      <c r="BD1269" s="17" t="str">
        <f t="shared" si="1387"/>
        <v/>
      </c>
      <c r="BE1269" s="17" t="str">
        <f t="shared" si="1384"/>
        <v/>
      </c>
      <c r="BF1269" s="17" t="str">
        <f t="shared" si="1384"/>
        <v/>
      </c>
      <c r="BG1269" s="17" t="str">
        <f t="shared" si="1384"/>
        <v/>
      </c>
      <c r="BH1269" s="17" t="str">
        <f t="shared" si="1384"/>
        <v/>
      </c>
      <c r="BI1269" s="17" t="str">
        <f t="shared" si="1384"/>
        <v/>
      </c>
    </row>
    <row r="1270" spans="1:61" s="13" customFormat="1" ht="23.25" customHeight="1" x14ac:dyDescent="0.2">
      <c r="A1270" s="1">
        <f ca="1">IF(COUNTIF($D1271:$L1277," ")=70,"",MAX($A$1:A1269)+1)</f>
        <v>1224</v>
      </c>
      <c r="B1270" s="2" t="str">
        <f>IF($C1270="","",$C1270)</f>
        <v/>
      </c>
      <c r="C1270" s="3" t="str">
        <f>IF(ISERROR(VLOOKUP((ROW()-1)/9+1,'[1]Преподавательский состав'!$A$2:$B$181,2,FALSE)),"",VLOOKUP((ROW()-1)/9+1,'[1]Преподавательский состав'!$A$2:$B$181,2,FALSE))</f>
        <v/>
      </c>
      <c r="D1270" s="3" t="str">
        <f>IF($C1270="","",T(" 9.00"))</f>
        <v/>
      </c>
      <c r="E1270" s="3" t="str">
        <f>IF($C1270="","",T("10.40"))</f>
        <v/>
      </c>
      <c r="F1270" s="3" t="str">
        <f>IF($C1270="","",T("12.20"))</f>
        <v/>
      </c>
      <c r="G1270" s="3" t="str">
        <f>IF($C1270="","",T("14.00"))</f>
        <v/>
      </c>
      <c r="H1270" s="3" t="str">
        <f>IF($C1270="","",T("14.30"))</f>
        <v/>
      </c>
      <c r="I1270" s="3" t="str">
        <f>IF($C1270="","",T("16.10"))</f>
        <v/>
      </c>
      <c r="J1270" s="3" t="str">
        <f>IF($C1270="","",T("17.50"))</f>
        <v/>
      </c>
      <c r="K1270" s="3" t="str">
        <f>IF($C1270="","",T("17.50"))</f>
        <v/>
      </c>
      <c r="L1270" s="3"/>
      <c r="O1270" s="16"/>
      <c r="P1270" s="16"/>
      <c r="R1270" s="30"/>
      <c r="S1270" s="30"/>
      <c r="T1270" s="30"/>
      <c r="U1270" s="30"/>
      <c r="V1270" s="30"/>
      <c r="W1270" s="30"/>
      <c r="X1270" s="30"/>
      <c r="Y1270" s="30"/>
      <c r="Z1270" s="30"/>
      <c r="AA1270" s="30"/>
      <c r="AB1270" s="30"/>
      <c r="AD1270" s="32"/>
      <c r="AE1270" s="32"/>
      <c r="AF1270" s="32"/>
      <c r="AG1270" s="32"/>
      <c r="AH1270" s="32"/>
      <c r="AI1270" s="32"/>
      <c r="AJ1270" s="32"/>
      <c r="AK1270" s="32"/>
      <c r="AL1270" s="32"/>
      <c r="AM1270" s="32"/>
      <c r="AN1270" s="32" t="str">
        <f t="shared" ref="AN1270:AN1277" si="1400">IF(COUNTBLANK(AD1270:AM1270)=10,"",MID($B1270,1,FIND(" ",$B1270)-1))</f>
        <v/>
      </c>
      <c r="AO1270" s="32" t="str">
        <f t="shared" si="1386"/>
        <v/>
      </c>
      <c r="AP1270" s="32" t="str">
        <f t="shared" si="1386"/>
        <v/>
      </c>
      <c r="AQ1270" s="32" t="str">
        <f t="shared" si="1386"/>
        <v/>
      </c>
      <c r="AR1270" s="32" t="str">
        <f t="shared" si="1386"/>
        <v/>
      </c>
      <c r="AS1270" s="32" t="str">
        <f t="shared" si="1386"/>
        <v/>
      </c>
      <c r="AT1270" s="32" t="str">
        <f t="shared" si="1383"/>
        <v/>
      </c>
      <c r="AU1270" s="32" t="str">
        <f t="shared" si="1383"/>
        <v/>
      </c>
      <c r="AV1270" s="32" t="str">
        <f t="shared" si="1383"/>
        <v/>
      </c>
      <c r="AW1270" s="32" t="str">
        <f t="shared" si="1383"/>
        <v/>
      </c>
      <c r="AX1270" s="32" t="str">
        <f t="shared" si="1383"/>
        <v/>
      </c>
      <c r="AZ1270" s="17" t="str">
        <f t="shared" si="1387"/>
        <v/>
      </c>
      <c r="BA1270" s="17" t="str">
        <f t="shared" si="1387"/>
        <v/>
      </c>
      <c r="BB1270" s="17" t="str">
        <f t="shared" si="1387"/>
        <v/>
      </c>
      <c r="BC1270" s="17" t="str">
        <f t="shared" si="1387"/>
        <v/>
      </c>
      <c r="BD1270" s="17" t="str">
        <f t="shared" si="1387"/>
        <v/>
      </c>
      <c r="BE1270" s="17" t="str">
        <f t="shared" si="1384"/>
        <v/>
      </c>
      <c r="BF1270" s="17" t="str">
        <f t="shared" si="1384"/>
        <v/>
      </c>
      <c r="BG1270" s="17" t="str">
        <f t="shared" si="1384"/>
        <v/>
      </c>
      <c r="BH1270" s="17" t="str">
        <f t="shared" si="1384"/>
        <v/>
      </c>
      <c r="BI1270" s="17" t="str">
        <f t="shared" si="1384"/>
        <v/>
      </c>
    </row>
    <row r="1271" spans="1:61" s="13" customFormat="1" ht="23.25" customHeight="1" x14ac:dyDescent="0.2">
      <c r="A1271" s="1">
        <f ca="1">IF(COUNTIF($D1271:$L1271," ")=10,"",IF(VLOOKUP(MAX($A$1:A1270),$A$1:C1270,3,FALSE)=0,"",MAX($A$1:A1270)+1))</f>
        <v>1225</v>
      </c>
      <c r="B1271" s="13" t="str">
        <f>$B1270</f>
        <v/>
      </c>
      <c r="C1271" s="2" t="str">
        <f>IF($B1271="","",$R$2)</f>
        <v/>
      </c>
      <c r="D1271" s="14" t="str">
        <f t="shared" ref="D1271:K1271" si="1401">IF($B1271&gt;"",IF(ISERROR(SEARCH($B1271,S$2))," ",MID(S$2,FIND("%курс ",S$2,FIND($B1271,S$2))+6,3)&amp;"
("&amp;MID(S$2,FIND("ауд.",S$2,FIND($B1271,S$2))+4,FIND("№",S$2,FIND("ауд.",S$2,FIND($B1271,S$2)))-(FIND("ауд.",S$2,FIND($B1271,S$2))+4))&amp;")"),"")</f>
        <v/>
      </c>
      <c r="E1271" s="14" t="str">
        <f t="shared" si="1401"/>
        <v/>
      </c>
      <c r="F1271" s="14" t="str">
        <f t="shared" si="1401"/>
        <v/>
      </c>
      <c r="G1271" s="14" t="str">
        <f t="shared" si="1401"/>
        <v/>
      </c>
      <c r="H1271" s="14" t="str">
        <f t="shared" si="1401"/>
        <v/>
      </c>
      <c r="I1271" s="14" t="str">
        <f t="shared" si="1401"/>
        <v/>
      </c>
      <c r="J1271" s="14" t="str">
        <f t="shared" si="1401"/>
        <v/>
      </c>
      <c r="K1271" s="14" t="str">
        <f t="shared" si="1401"/>
        <v/>
      </c>
      <c r="L1271" s="14"/>
      <c r="O1271" s="16"/>
      <c r="P1271" s="16"/>
      <c r="R1271" s="30"/>
      <c r="S1271" s="30"/>
      <c r="T1271" s="30"/>
      <c r="U1271" s="30"/>
      <c r="V1271" s="30"/>
      <c r="W1271" s="30"/>
      <c r="X1271" s="30"/>
      <c r="Y1271" s="30"/>
      <c r="Z1271" s="30"/>
      <c r="AA1271" s="30"/>
      <c r="AB1271" s="30"/>
      <c r="AD1271" s="31" t="str">
        <f t="shared" ref="AD1271:AJ1277" si="1402">IF(D1271=" ","",IF(D1271="","",CONCATENATE($C1271," ",D$1," ",MID(D1271,6,3))))</f>
        <v/>
      </c>
      <c r="AE1271" s="31" t="str">
        <f t="shared" si="1402"/>
        <v/>
      </c>
      <c r="AF1271" s="31" t="str">
        <f t="shared" si="1402"/>
        <v/>
      </c>
      <c r="AG1271" s="31" t="str">
        <f t="shared" si="1402"/>
        <v/>
      </c>
      <c r="AH1271" s="31" t="str">
        <f t="shared" si="1402"/>
        <v/>
      </c>
      <c r="AI1271" s="31" t="str">
        <f t="shared" si="1402"/>
        <v/>
      </c>
      <c r="AJ1271" s="31" t="str">
        <f t="shared" si="1402"/>
        <v/>
      </c>
      <c r="AK1271" s="31" t="e">
        <f>IF(#REF!=" ","",IF(#REF!="","",CONCATENATE($C1271," ",#REF!," ",MID(#REF!,6,3))))</f>
        <v>#REF!</v>
      </c>
      <c r="AL1271" s="31" t="str">
        <f t="shared" ref="AL1271:AM1277" si="1403">IF(K1271=" ","",IF(K1271="","",CONCATENATE($C1271," ",K$1," ",MID(K1271,6,3))))</f>
        <v/>
      </c>
      <c r="AM1271" s="31" t="str">
        <f t="shared" si="1403"/>
        <v/>
      </c>
      <c r="AN1271" s="32" t="e">
        <f t="shared" si="1400"/>
        <v>#VALUE!</v>
      </c>
      <c r="AO1271" s="32" t="str">
        <f t="shared" si="1386"/>
        <v/>
      </c>
      <c r="AP1271" s="32" t="str">
        <f t="shared" si="1386"/>
        <v/>
      </c>
      <c r="AQ1271" s="32" t="str">
        <f t="shared" si="1386"/>
        <v/>
      </c>
      <c r="AR1271" s="32" t="str">
        <f t="shared" si="1386"/>
        <v/>
      </c>
      <c r="AS1271" s="32" t="str">
        <f t="shared" si="1386"/>
        <v/>
      </c>
      <c r="AT1271" s="32" t="str">
        <f t="shared" si="1383"/>
        <v/>
      </c>
      <c r="AU1271" s="32" t="str">
        <f t="shared" si="1383"/>
        <v/>
      </c>
      <c r="AV1271" s="32" t="e">
        <f t="shared" si="1383"/>
        <v>#REF!</v>
      </c>
      <c r="AW1271" s="32" t="str">
        <f t="shared" si="1383"/>
        <v/>
      </c>
      <c r="AX1271" s="32" t="str">
        <f t="shared" si="1383"/>
        <v/>
      </c>
      <c r="AZ1271" s="17" t="str">
        <f t="shared" si="1387"/>
        <v/>
      </c>
      <c r="BA1271" s="17" t="str">
        <f t="shared" si="1387"/>
        <v/>
      </c>
      <c r="BB1271" s="17" t="str">
        <f t="shared" si="1387"/>
        <v/>
      </c>
      <c r="BC1271" s="17" t="str">
        <f t="shared" si="1387"/>
        <v/>
      </c>
      <c r="BD1271" s="17" t="str">
        <f t="shared" si="1387"/>
        <v/>
      </c>
      <c r="BE1271" s="17" t="str">
        <f t="shared" si="1384"/>
        <v/>
      </c>
      <c r="BF1271" s="17" t="str">
        <f t="shared" si="1384"/>
        <v/>
      </c>
      <c r="BG1271" s="17" t="e">
        <f t="shared" si="1384"/>
        <v>#REF!</v>
      </c>
      <c r="BH1271" s="17" t="str">
        <f t="shared" si="1384"/>
        <v/>
      </c>
      <c r="BI1271" s="17" t="str">
        <f t="shared" si="1384"/>
        <v/>
      </c>
    </row>
    <row r="1272" spans="1:61" s="13" customFormat="1" ht="23.25" customHeight="1" x14ac:dyDescent="0.2">
      <c r="A1272" s="1">
        <f ca="1">IF(COUNTIF($D1272:$L1272," ")=10,"",IF(VLOOKUP(MAX($A$1:A1271),$A$1:C1271,3,FALSE)=0,"",MAX($A$1:A1271)+1))</f>
        <v>1226</v>
      </c>
      <c r="B1272" s="13" t="str">
        <f>$B1270</f>
        <v/>
      </c>
      <c r="C1272" s="2" t="str">
        <f>IF($B1272="","",$R$3)</f>
        <v/>
      </c>
      <c r="D1272" s="14" t="str">
        <f t="shared" ref="D1272:K1272" si="1404">IF($B1272&gt;"",IF(ISERROR(SEARCH($B1272,S$3))," ",MID(S$3,FIND("%курс ",S$3,FIND($B1272,S$3))+6,3)&amp;"
("&amp;MID(S$3,FIND("ауд.",S$3,FIND($B1272,S$3))+4,FIND("№",S$3,FIND("ауд.",S$3,FIND($B1272,S$3)))-(FIND("ауд.",S$3,FIND($B1272,S$3))+4))&amp;")"),"")</f>
        <v/>
      </c>
      <c r="E1272" s="14" t="str">
        <f t="shared" si="1404"/>
        <v/>
      </c>
      <c r="F1272" s="14" t="str">
        <f t="shared" si="1404"/>
        <v/>
      </c>
      <c r="G1272" s="14" t="str">
        <f t="shared" si="1404"/>
        <v/>
      </c>
      <c r="H1272" s="14" t="str">
        <f t="shared" si="1404"/>
        <v/>
      </c>
      <c r="I1272" s="14" t="str">
        <f t="shared" si="1404"/>
        <v/>
      </c>
      <c r="J1272" s="14" t="str">
        <f t="shared" si="1404"/>
        <v/>
      </c>
      <c r="K1272" s="14" t="str">
        <f t="shared" si="1404"/>
        <v/>
      </c>
      <c r="L1272" s="14"/>
      <c r="O1272" s="16"/>
      <c r="P1272" s="16"/>
      <c r="R1272" s="30"/>
      <c r="S1272" s="30"/>
      <c r="T1272" s="30"/>
      <c r="U1272" s="30"/>
      <c r="V1272" s="30"/>
      <c r="W1272" s="30"/>
      <c r="X1272" s="30"/>
      <c r="Y1272" s="30"/>
      <c r="Z1272" s="30"/>
      <c r="AA1272" s="30"/>
      <c r="AB1272" s="30"/>
      <c r="AD1272" s="31" t="str">
        <f t="shared" si="1402"/>
        <v/>
      </c>
      <c r="AE1272" s="31" t="str">
        <f t="shared" si="1402"/>
        <v/>
      </c>
      <c r="AF1272" s="31" t="str">
        <f t="shared" si="1402"/>
        <v/>
      </c>
      <c r="AG1272" s="31" t="str">
        <f t="shared" si="1402"/>
        <v/>
      </c>
      <c r="AH1272" s="31" t="str">
        <f t="shared" si="1402"/>
        <v/>
      </c>
      <c r="AI1272" s="31" t="str">
        <f t="shared" si="1402"/>
        <v/>
      </c>
      <c r="AJ1272" s="31" t="str">
        <f t="shared" si="1402"/>
        <v/>
      </c>
      <c r="AK1272" s="31" t="e">
        <f>IF(#REF!=" ","",IF(#REF!="","",CONCATENATE($C1272," ",#REF!," ",MID(#REF!,6,3))))</f>
        <v>#REF!</v>
      </c>
      <c r="AL1272" s="31" t="str">
        <f t="shared" si="1403"/>
        <v/>
      </c>
      <c r="AM1272" s="31" t="str">
        <f t="shared" si="1403"/>
        <v/>
      </c>
      <c r="AN1272" s="32" t="e">
        <f t="shared" si="1400"/>
        <v>#VALUE!</v>
      </c>
      <c r="AO1272" s="32" t="str">
        <f t="shared" si="1386"/>
        <v/>
      </c>
      <c r="AP1272" s="32" t="str">
        <f t="shared" si="1386"/>
        <v/>
      </c>
      <c r="AQ1272" s="32" t="str">
        <f t="shared" si="1386"/>
        <v/>
      </c>
      <c r="AR1272" s="32" t="str">
        <f t="shared" si="1386"/>
        <v/>
      </c>
      <c r="AS1272" s="32" t="str">
        <f t="shared" si="1386"/>
        <v/>
      </c>
      <c r="AT1272" s="32" t="str">
        <f t="shared" si="1383"/>
        <v/>
      </c>
      <c r="AU1272" s="32" t="str">
        <f t="shared" si="1383"/>
        <v/>
      </c>
      <c r="AV1272" s="32" t="e">
        <f t="shared" si="1383"/>
        <v>#REF!</v>
      </c>
      <c r="AW1272" s="32" t="str">
        <f t="shared" si="1383"/>
        <v/>
      </c>
      <c r="AX1272" s="32" t="str">
        <f t="shared" si="1383"/>
        <v/>
      </c>
      <c r="AZ1272" s="17" t="str">
        <f t="shared" si="1387"/>
        <v/>
      </c>
      <c r="BA1272" s="17" t="str">
        <f t="shared" si="1387"/>
        <v/>
      </c>
      <c r="BB1272" s="17" t="str">
        <f t="shared" si="1387"/>
        <v/>
      </c>
      <c r="BC1272" s="17" t="str">
        <f t="shared" si="1387"/>
        <v/>
      </c>
      <c r="BD1272" s="17" t="str">
        <f t="shared" si="1387"/>
        <v/>
      </c>
      <c r="BE1272" s="17" t="str">
        <f t="shared" si="1384"/>
        <v/>
      </c>
      <c r="BF1272" s="17" t="str">
        <f t="shared" si="1384"/>
        <v/>
      </c>
      <c r="BG1272" s="17" t="e">
        <f t="shared" si="1384"/>
        <v>#REF!</v>
      </c>
      <c r="BH1272" s="17" t="str">
        <f t="shared" si="1384"/>
        <v/>
      </c>
      <c r="BI1272" s="17" t="str">
        <f t="shared" si="1384"/>
        <v/>
      </c>
    </row>
    <row r="1273" spans="1:61" s="13" customFormat="1" ht="23.25" customHeight="1" x14ac:dyDescent="0.2">
      <c r="A1273" s="1">
        <f ca="1">IF(COUNTIF($D1273:$L1273," ")=10,"",IF(VLOOKUP(MAX($A$1:A1272),$A$1:C1272,3,FALSE)=0,"",MAX($A$1:A1272)+1))</f>
        <v>1227</v>
      </c>
      <c r="B1273" s="13" t="str">
        <f>$B1270</f>
        <v/>
      </c>
      <c r="C1273" s="2" t="str">
        <f>IF($B1273="","",$R$4)</f>
        <v/>
      </c>
      <c r="D1273" s="14" t="str">
        <f t="shared" ref="D1273:K1273" si="1405">IF($B1273&gt;"",IF(ISERROR(SEARCH($B1273,S$4))," ",MID(S$4,FIND("%курс ",S$4,FIND($B1273,S$4))+6,3)&amp;"
("&amp;MID(S$4,FIND("ауд.",S$4,FIND($B1273,S$4))+4,FIND("№",S$4,FIND("ауд.",S$4,FIND($B1273,S$4)))-(FIND("ауд.",S$4,FIND($B1273,S$4))+4))&amp;")"),"")</f>
        <v/>
      </c>
      <c r="E1273" s="14" t="str">
        <f t="shared" si="1405"/>
        <v/>
      </c>
      <c r="F1273" s="14" t="str">
        <f t="shared" si="1405"/>
        <v/>
      </c>
      <c r="G1273" s="14" t="str">
        <f t="shared" si="1405"/>
        <v/>
      </c>
      <c r="H1273" s="14" t="str">
        <f t="shared" si="1405"/>
        <v/>
      </c>
      <c r="I1273" s="14" t="str">
        <f t="shared" si="1405"/>
        <v/>
      </c>
      <c r="J1273" s="14" t="str">
        <f t="shared" si="1405"/>
        <v/>
      </c>
      <c r="K1273" s="14" t="str">
        <f t="shared" si="1405"/>
        <v/>
      </c>
      <c r="L1273" s="14"/>
      <c r="O1273" s="16"/>
      <c r="P1273" s="16"/>
      <c r="R1273" s="30"/>
      <c r="S1273" s="30"/>
      <c r="T1273" s="30"/>
      <c r="U1273" s="30"/>
      <c r="V1273" s="30"/>
      <c r="W1273" s="30"/>
      <c r="X1273" s="30"/>
      <c r="Y1273" s="30"/>
      <c r="Z1273" s="30"/>
      <c r="AA1273" s="30"/>
      <c r="AB1273" s="30"/>
      <c r="AD1273" s="31" t="str">
        <f t="shared" si="1402"/>
        <v/>
      </c>
      <c r="AE1273" s="31" t="str">
        <f t="shared" si="1402"/>
        <v/>
      </c>
      <c r="AF1273" s="31" t="str">
        <f t="shared" si="1402"/>
        <v/>
      </c>
      <c r="AG1273" s="31" t="str">
        <f t="shared" si="1402"/>
        <v/>
      </c>
      <c r="AH1273" s="31" t="str">
        <f t="shared" si="1402"/>
        <v/>
      </c>
      <c r="AI1273" s="31" t="str">
        <f t="shared" si="1402"/>
        <v/>
      </c>
      <c r="AJ1273" s="31" t="str">
        <f t="shared" si="1402"/>
        <v/>
      </c>
      <c r="AK1273" s="31" t="e">
        <f>IF(#REF!=" ","",IF(#REF!="","",CONCATENATE($C1273," ",#REF!," ",MID(#REF!,6,3))))</f>
        <v>#REF!</v>
      </c>
      <c r="AL1273" s="31" t="str">
        <f t="shared" si="1403"/>
        <v/>
      </c>
      <c r="AM1273" s="31" t="str">
        <f t="shared" si="1403"/>
        <v/>
      </c>
      <c r="AN1273" s="32" t="e">
        <f t="shared" si="1400"/>
        <v>#VALUE!</v>
      </c>
      <c r="AO1273" s="32" t="str">
        <f t="shared" si="1386"/>
        <v/>
      </c>
      <c r="AP1273" s="32" t="str">
        <f t="shared" si="1386"/>
        <v/>
      </c>
      <c r="AQ1273" s="32" t="str">
        <f t="shared" si="1386"/>
        <v/>
      </c>
      <c r="AR1273" s="32" t="str">
        <f t="shared" si="1386"/>
        <v/>
      </c>
      <c r="AS1273" s="32" t="str">
        <f t="shared" si="1386"/>
        <v/>
      </c>
      <c r="AT1273" s="32" t="str">
        <f t="shared" si="1383"/>
        <v/>
      </c>
      <c r="AU1273" s="32" t="str">
        <f t="shared" si="1383"/>
        <v/>
      </c>
      <c r="AV1273" s="32" t="e">
        <f t="shared" si="1383"/>
        <v>#REF!</v>
      </c>
      <c r="AW1273" s="32" t="str">
        <f t="shared" si="1383"/>
        <v/>
      </c>
      <c r="AX1273" s="32" t="str">
        <f t="shared" si="1383"/>
        <v/>
      </c>
      <c r="AZ1273" s="17" t="str">
        <f t="shared" si="1387"/>
        <v/>
      </c>
      <c r="BA1273" s="17" t="str">
        <f t="shared" si="1387"/>
        <v/>
      </c>
      <c r="BB1273" s="17" t="str">
        <f t="shared" si="1387"/>
        <v/>
      </c>
      <c r="BC1273" s="17" t="str">
        <f t="shared" si="1387"/>
        <v/>
      </c>
      <c r="BD1273" s="17" t="str">
        <f t="shared" si="1387"/>
        <v/>
      </c>
      <c r="BE1273" s="17" t="str">
        <f t="shared" si="1384"/>
        <v/>
      </c>
      <c r="BF1273" s="17" t="str">
        <f t="shared" si="1384"/>
        <v/>
      </c>
      <c r="BG1273" s="17" t="e">
        <f t="shared" si="1384"/>
        <v>#REF!</v>
      </c>
      <c r="BH1273" s="17" t="str">
        <f t="shared" si="1384"/>
        <v/>
      </c>
      <c r="BI1273" s="17" t="str">
        <f t="shared" si="1384"/>
        <v/>
      </c>
    </row>
    <row r="1274" spans="1:61" s="13" customFormat="1" ht="23.25" customHeight="1" x14ac:dyDescent="0.2">
      <c r="A1274" s="1">
        <f ca="1">IF(COUNTIF($D1274:$L1274," ")=10,"",IF(VLOOKUP(MAX($A$1:A1273),$A$1:C1273,3,FALSE)=0,"",MAX($A$1:A1273)+1))</f>
        <v>1228</v>
      </c>
      <c r="B1274" s="13" t="str">
        <f>$B1270</f>
        <v/>
      </c>
      <c r="C1274" s="2" t="str">
        <f>IF($B1274="","",$R$5)</f>
        <v/>
      </c>
      <c r="D1274" s="23" t="str">
        <f t="shared" ref="D1274:K1274" si="1406">IF($B1274&gt;"",IF(ISERROR(SEARCH($B1274,S$5))," ",MID(S$5,FIND("%курс ",S$5,FIND($B1274,S$5))+6,3)&amp;"
("&amp;MID(S$5,FIND("ауд.",S$5,FIND($B1274,S$5))+4,FIND("№",S$5,FIND("ауд.",S$5,FIND($B1274,S$5)))-(FIND("ауд.",S$5,FIND($B1274,S$5))+4))&amp;")"),"")</f>
        <v/>
      </c>
      <c r="E1274" s="23" t="str">
        <f t="shared" si="1406"/>
        <v/>
      </c>
      <c r="F1274" s="23" t="str">
        <f t="shared" si="1406"/>
        <v/>
      </c>
      <c r="G1274" s="23" t="str">
        <f t="shared" si="1406"/>
        <v/>
      </c>
      <c r="H1274" s="23" t="str">
        <f t="shared" si="1406"/>
        <v/>
      </c>
      <c r="I1274" s="23" t="str">
        <f t="shared" si="1406"/>
        <v/>
      </c>
      <c r="J1274" s="23" t="str">
        <f t="shared" si="1406"/>
        <v/>
      </c>
      <c r="K1274" s="23" t="str">
        <f t="shared" si="1406"/>
        <v/>
      </c>
      <c r="L1274" s="23"/>
      <c r="O1274" s="16"/>
      <c r="P1274" s="16"/>
      <c r="R1274" s="30"/>
      <c r="S1274" s="30"/>
      <c r="T1274" s="30"/>
      <c r="U1274" s="30"/>
      <c r="V1274" s="30"/>
      <c r="W1274" s="30"/>
      <c r="X1274" s="30"/>
      <c r="Y1274" s="30"/>
      <c r="Z1274" s="30"/>
      <c r="AA1274" s="30"/>
      <c r="AB1274" s="30"/>
      <c r="AD1274" s="31" t="str">
        <f t="shared" si="1402"/>
        <v/>
      </c>
      <c r="AE1274" s="31" t="str">
        <f t="shared" si="1402"/>
        <v/>
      </c>
      <c r="AF1274" s="31" t="str">
        <f t="shared" si="1402"/>
        <v/>
      </c>
      <c r="AG1274" s="31" t="str">
        <f t="shared" si="1402"/>
        <v/>
      </c>
      <c r="AH1274" s="31" t="str">
        <f t="shared" si="1402"/>
        <v/>
      </c>
      <c r="AI1274" s="31" t="str">
        <f t="shared" si="1402"/>
        <v/>
      </c>
      <c r="AJ1274" s="31" t="str">
        <f t="shared" si="1402"/>
        <v/>
      </c>
      <c r="AK1274" s="31" t="e">
        <f>IF(#REF!=" ","",IF(#REF!="","",CONCATENATE($C1274," ",#REF!," ",MID(#REF!,6,3))))</f>
        <v>#REF!</v>
      </c>
      <c r="AL1274" s="31" t="str">
        <f t="shared" si="1403"/>
        <v/>
      </c>
      <c r="AM1274" s="31" t="str">
        <f t="shared" si="1403"/>
        <v/>
      </c>
      <c r="AN1274" s="32" t="e">
        <f t="shared" si="1400"/>
        <v>#VALUE!</v>
      </c>
      <c r="AO1274" s="32" t="str">
        <f t="shared" si="1386"/>
        <v/>
      </c>
      <c r="AP1274" s="32" t="str">
        <f t="shared" si="1386"/>
        <v/>
      </c>
      <c r="AQ1274" s="32" t="str">
        <f t="shared" si="1386"/>
        <v/>
      </c>
      <c r="AR1274" s="32" t="str">
        <f t="shared" si="1386"/>
        <v/>
      </c>
      <c r="AS1274" s="32" t="str">
        <f t="shared" si="1386"/>
        <v/>
      </c>
      <c r="AT1274" s="32" t="str">
        <f t="shared" si="1383"/>
        <v/>
      </c>
      <c r="AU1274" s="32" t="str">
        <f t="shared" si="1383"/>
        <v/>
      </c>
      <c r="AV1274" s="32" t="e">
        <f t="shared" si="1383"/>
        <v>#REF!</v>
      </c>
      <c r="AW1274" s="32" t="str">
        <f t="shared" si="1383"/>
        <v/>
      </c>
      <c r="AX1274" s="32" t="str">
        <f t="shared" si="1383"/>
        <v/>
      </c>
      <c r="AZ1274" s="17" t="str">
        <f t="shared" si="1387"/>
        <v/>
      </c>
      <c r="BA1274" s="17" t="str">
        <f t="shared" si="1387"/>
        <v/>
      </c>
      <c r="BB1274" s="17" t="str">
        <f t="shared" si="1387"/>
        <v/>
      </c>
      <c r="BC1274" s="17" t="str">
        <f t="shared" si="1387"/>
        <v/>
      </c>
      <c r="BD1274" s="17" t="str">
        <f t="shared" si="1387"/>
        <v/>
      </c>
      <c r="BE1274" s="17" t="str">
        <f t="shared" si="1384"/>
        <v/>
      </c>
      <c r="BF1274" s="17" t="str">
        <f t="shared" si="1384"/>
        <v/>
      </c>
      <c r="BG1274" s="17" t="e">
        <f t="shared" si="1384"/>
        <v>#REF!</v>
      </c>
      <c r="BH1274" s="17" t="str">
        <f t="shared" si="1384"/>
        <v/>
      </c>
      <c r="BI1274" s="17" t="str">
        <f t="shared" si="1384"/>
        <v/>
      </c>
    </row>
    <row r="1275" spans="1:61" s="13" customFormat="1" ht="23.25" customHeight="1" x14ac:dyDescent="0.2">
      <c r="A1275" s="1">
        <f ca="1">IF(COUNTIF($D1275:$L1275," ")=10,"",IF(VLOOKUP(MAX($A$1:A1274),$A$1:C1274,3,FALSE)=0,"",MAX($A$1:A1274)+1))</f>
        <v>1229</v>
      </c>
      <c r="B1275" s="13" t="str">
        <f>$B1270</f>
        <v/>
      </c>
      <c r="C1275" s="2" t="str">
        <f>IF($B1275="","",$R$6)</f>
        <v/>
      </c>
      <c r="D1275" s="23" t="str">
        <f t="shared" ref="D1275:K1275" si="1407">IF($B1275&gt;"",IF(ISERROR(SEARCH($B1275,S$6))," ",MID(S$6,FIND("%курс ",S$6,FIND($B1275,S$6))+6,3)&amp;"
("&amp;MID(S$6,FIND("ауд.",S$6,FIND($B1275,S$6))+4,FIND("№",S$6,FIND("ауд.",S$6,FIND($B1275,S$6)))-(FIND("ауд.",S$6,FIND($B1275,S$6))+4))&amp;")"),"")</f>
        <v/>
      </c>
      <c r="E1275" s="23" t="str">
        <f t="shared" si="1407"/>
        <v/>
      </c>
      <c r="F1275" s="23" t="str">
        <f t="shared" si="1407"/>
        <v/>
      </c>
      <c r="G1275" s="23" t="str">
        <f t="shared" si="1407"/>
        <v/>
      </c>
      <c r="H1275" s="23" t="str">
        <f t="shared" si="1407"/>
        <v/>
      </c>
      <c r="I1275" s="23" t="str">
        <f t="shared" si="1407"/>
        <v/>
      </c>
      <c r="J1275" s="23" t="str">
        <f t="shared" si="1407"/>
        <v/>
      </c>
      <c r="K1275" s="23" t="str">
        <f t="shared" si="1407"/>
        <v/>
      </c>
      <c r="L1275" s="23"/>
      <c r="O1275" s="16"/>
      <c r="P1275" s="16"/>
      <c r="R1275" s="30"/>
      <c r="S1275" s="30"/>
      <c r="T1275" s="30"/>
      <c r="U1275" s="30"/>
      <c r="V1275" s="30"/>
      <c r="W1275" s="30"/>
      <c r="X1275" s="30"/>
      <c r="Y1275" s="30"/>
      <c r="Z1275" s="30"/>
      <c r="AA1275" s="30"/>
      <c r="AB1275" s="30"/>
      <c r="AD1275" s="31" t="str">
        <f t="shared" si="1402"/>
        <v/>
      </c>
      <c r="AE1275" s="31" t="str">
        <f t="shared" si="1402"/>
        <v/>
      </c>
      <c r="AF1275" s="31" t="str">
        <f t="shared" si="1402"/>
        <v/>
      </c>
      <c r="AG1275" s="31" t="str">
        <f t="shared" si="1402"/>
        <v/>
      </c>
      <c r="AH1275" s="31" t="str">
        <f t="shared" si="1402"/>
        <v/>
      </c>
      <c r="AI1275" s="31" t="str">
        <f t="shared" si="1402"/>
        <v/>
      </c>
      <c r="AJ1275" s="31" t="str">
        <f t="shared" si="1402"/>
        <v/>
      </c>
      <c r="AK1275" s="31" t="e">
        <f>IF(#REF!=" ","",IF(#REF!="","",CONCATENATE($C1275," ",#REF!," ",MID(#REF!,6,3))))</f>
        <v>#REF!</v>
      </c>
      <c r="AL1275" s="31" t="str">
        <f t="shared" si="1403"/>
        <v/>
      </c>
      <c r="AM1275" s="31" t="str">
        <f t="shared" si="1403"/>
        <v/>
      </c>
      <c r="AN1275" s="32" t="e">
        <f t="shared" si="1400"/>
        <v>#VALUE!</v>
      </c>
      <c r="AO1275" s="32" t="str">
        <f t="shared" si="1386"/>
        <v/>
      </c>
      <c r="AP1275" s="32" t="str">
        <f t="shared" si="1386"/>
        <v/>
      </c>
      <c r="AQ1275" s="32" t="str">
        <f t="shared" si="1386"/>
        <v/>
      </c>
      <c r="AR1275" s="32" t="str">
        <f t="shared" si="1386"/>
        <v/>
      </c>
      <c r="AS1275" s="32" t="str">
        <f t="shared" si="1386"/>
        <v/>
      </c>
      <c r="AT1275" s="32" t="str">
        <f t="shared" si="1383"/>
        <v/>
      </c>
      <c r="AU1275" s="32" t="str">
        <f t="shared" si="1383"/>
        <v/>
      </c>
      <c r="AV1275" s="32" t="e">
        <f t="shared" si="1383"/>
        <v>#REF!</v>
      </c>
      <c r="AW1275" s="32" t="str">
        <f t="shared" si="1383"/>
        <v/>
      </c>
      <c r="AX1275" s="32" t="str">
        <f t="shared" si="1383"/>
        <v/>
      </c>
      <c r="AZ1275" s="17" t="str">
        <f t="shared" si="1387"/>
        <v/>
      </c>
      <c r="BA1275" s="17" t="str">
        <f t="shared" si="1387"/>
        <v/>
      </c>
      <c r="BB1275" s="17" t="str">
        <f t="shared" si="1387"/>
        <v/>
      </c>
      <c r="BC1275" s="17" t="str">
        <f t="shared" si="1387"/>
        <v/>
      </c>
      <c r="BD1275" s="17" t="str">
        <f t="shared" si="1387"/>
        <v/>
      </c>
      <c r="BE1275" s="17" t="str">
        <f t="shared" si="1384"/>
        <v/>
      </c>
      <c r="BF1275" s="17" t="str">
        <f t="shared" si="1384"/>
        <v/>
      </c>
      <c r="BG1275" s="17" t="e">
        <f t="shared" si="1384"/>
        <v>#REF!</v>
      </c>
      <c r="BH1275" s="17" t="str">
        <f t="shared" si="1384"/>
        <v/>
      </c>
      <c r="BI1275" s="17" t="str">
        <f t="shared" si="1384"/>
        <v/>
      </c>
    </row>
    <row r="1276" spans="1:61" s="13" customFormat="1" ht="23.25" customHeight="1" x14ac:dyDescent="0.2">
      <c r="A1276" s="1">
        <f ca="1">IF(COUNTIF($D1276:$L1276," ")=10,"",IF(VLOOKUP(MAX($A$1:A1275),$A$1:C1275,3,FALSE)=0,"",MAX($A$1:A1275)+1))</f>
        <v>1230</v>
      </c>
      <c r="B1276" s="13" t="str">
        <f>$B1270</f>
        <v/>
      </c>
      <c r="C1276" s="2" t="str">
        <f>IF($B1276="","",$R$7)</f>
        <v/>
      </c>
      <c r="D1276" s="23" t="str">
        <f t="shared" ref="D1276:K1276" si="1408">IF($B1276&gt;"",IF(ISERROR(SEARCH($B1276,S$7))," ",MID(S$7,FIND("%курс ",S$7,FIND($B1276,S$7))+6,3)&amp;"
("&amp;MID(S$7,FIND("ауд.",S$7,FIND($B1276,S$7))+4,FIND("№",S$7,FIND("ауд.",S$7,FIND($B1276,S$7)))-(FIND("ауд.",S$7,FIND($B1276,S$7))+4))&amp;")"),"")</f>
        <v/>
      </c>
      <c r="E1276" s="23" t="str">
        <f t="shared" si="1408"/>
        <v/>
      </c>
      <c r="F1276" s="23" t="str">
        <f t="shared" si="1408"/>
        <v/>
      </c>
      <c r="G1276" s="23" t="str">
        <f t="shared" si="1408"/>
        <v/>
      </c>
      <c r="H1276" s="23" t="str">
        <f t="shared" si="1408"/>
        <v/>
      </c>
      <c r="I1276" s="23" t="str">
        <f t="shared" si="1408"/>
        <v/>
      </c>
      <c r="J1276" s="23" t="str">
        <f t="shared" si="1408"/>
        <v/>
      </c>
      <c r="K1276" s="23" t="str">
        <f t="shared" si="1408"/>
        <v/>
      </c>
      <c r="L1276" s="23"/>
      <c r="O1276" s="16"/>
      <c r="P1276" s="16"/>
      <c r="R1276" s="30"/>
      <c r="S1276" s="30"/>
      <c r="T1276" s="30"/>
      <c r="U1276" s="30"/>
      <c r="V1276" s="30"/>
      <c r="W1276" s="30"/>
      <c r="X1276" s="30"/>
      <c r="Y1276" s="30"/>
      <c r="Z1276" s="30"/>
      <c r="AA1276" s="30"/>
      <c r="AB1276" s="30"/>
      <c r="AD1276" s="31" t="str">
        <f t="shared" si="1402"/>
        <v/>
      </c>
      <c r="AE1276" s="31" t="str">
        <f t="shared" si="1402"/>
        <v/>
      </c>
      <c r="AF1276" s="31" t="str">
        <f t="shared" si="1402"/>
        <v/>
      </c>
      <c r="AG1276" s="31" t="str">
        <f t="shared" si="1402"/>
        <v/>
      </c>
      <c r="AH1276" s="31" t="str">
        <f t="shared" si="1402"/>
        <v/>
      </c>
      <c r="AI1276" s="31" t="str">
        <f t="shared" si="1402"/>
        <v/>
      </c>
      <c r="AJ1276" s="31" t="str">
        <f t="shared" si="1402"/>
        <v/>
      </c>
      <c r="AK1276" s="31" t="e">
        <f>IF(#REF!=" ","",IF(#REF!="","",CONCATENATE($C1276," ",#REF!," ",MID(#REF!,6,3))))</f>
        <v>#REF!</v>
      </c>
      <c r="AL1276" s="31" t="str">
        <f t="shared" si="1403"/>
        <v/>
      </c>
      <c r="AM1276" s="31" t="str">
        <f t="shared" si="1403"/>
        <v/>
      </c>
      <c r="AN1276" s="32" t="e">
        <f t="shared" si="1400"/>
        <v>#VALUE!</v>
      </c>
      <c r="AO1276" s="32" t="str">
        <f t="shared" si="1386"/>
        <v/>
      </c>
      <c r="AP1276" s="32" t="str">
        <f t="shared" si="1386"/>
        <v/>
      </c>
      <c r="AQ1276" s="32" t="str">
        <f t="shared" si="1386"/>
        <v/>
      </c>
      <c r="AR1276" s="32" t="str">
        <f t="shared" si="1386"/>
        <v/>
      </c>
      <c r="AS1276" s="32" t="str">
        <f t="shared" si="1386"/>
        <v/>
      </c>
      <c r="AT1276" s="32" t="str">
        <f t="shared" si="1383"/>
        <v/>
      </c>
      <c r="AU1276" s="32" t="str">
        <f t="shared" si="1383"/>
        <v/>
      </c>
      <c r="AV1276" s="32" t="e">
        <f t="shared" si="1383"/>
        <v>#REF!</v>
      </c>
      <c r="AW1276" s="32" t="str">
        <f t="shared" si="1383"/>
        <v/>
      </c>
      <c r="AX1276" s="32" t="str">
        <f t="shared" si="1383"/>
        <v/>
      </c>
      <c r="AZ1276" s="17" t="str">
        <f t="shared" si="1387"/>
        <v/>
      </c>
      <c r="BA1276" s="17" t="str">
        <f t="shared" si="1387"/>
        <v/>
      </c>
      <c r="BB1276" s="17" t="str">
        <f t="shared" si="1387"/>
        <v/>
      </c>
      <c r="BC1276" s="17" t="str">
        <f t="shared" si="1387"/>
        <v/>
      </c>
      <c r="BD1276" s="17" t="str">
        <f t="shared" si="1387"/>
        <v/>
      </c>
      <c r="BE1276" s="17" t="str">
        <f t="shared" si="1384"/>
        <v/>
      </c>
      <c r="BF1276" s="17" t="str">
        <f t="shared" si="1384"/>
        <v/>
      </c>
      <c r="BG1276" s="17" t="e">
        <f t="shared" si="1384"/>
        <v>#REF!</v>
      </c>
      <c r="BH1276" s="17" t="str">
        <f t="shared" si="1384"/>
        <v/>
      </c>
      <c r="BI1276" s="17" t="str">
        <f t="shared" si="1384"/>
        <v/>
      </c>
    </row>
    <row r="1277" spans="1:61" s="13" customFormat="1" ht="23.25" customHeight="1" x14ac:dyDescent="0.2">
      <c r="A1277" s="1">
        <f ca="1">IF(COUNTIF($D1277:$L1277," ")=10,"",IF(VLOOKUP(MAX($A$1:A1276),$A$1:C1276,3,FALSE)=0,"",MAX($A$1:A1276)+1))</f>
        <v>1231</v>
      </c>
      <c r="B1277" s="13" t="str">
        <f>$B1270</f>
        <v/>
      </c>
      <c r="C1277" s="2" t="str">
        <f>IF($B1277="","",$R$8)</f>
        <v/>
      </c>
      <c r="D1277" s="23" t="str">
        <f t="shared" ref="D1277:K1277" si="1409">IF($B1277&gt;"",IF(ISERROR(SEARCH($B1277,S$8))," ",MID(S$8,FIND("%курс ",S$8,FIND($B1277,S$8))+6,3)&amp;"
("&amp;MID(S$8,FIND("ауд.",S$8,FIND($B1277,S$8))+4,FIND("№",S$8,FIND("ауд.",S$8,FIND($B1277,S$8)))-(FIND("ауд.",S$8,FIND($B1277,S$8))+4))&amp;")"),"")</f>
        <v/>
      </c>
      <c r="E1277" s="23" t="str">
        <f t="shared" si="1409"/>
        <v/>
      </c>
      <c r="F1277" s="23" t="str">
        <f t="shared" si="1409"/>
        <v/>
      </c>
      <c r="G1277" s="23" t="str">
        <f t="shared" si="1409"/>
        <v/>
      </c>
      <c r="H1277" s="23" t="str">
        <f t="shared" si="1409"/>
        <v/>
      </c>
      <c r="I1277" s="23" t="str">
        <f t="shared" si="1409"/>
        <v/>
      </c>
      <c r="J1277" s="23" t="str">
        <f t="shared" si="1409"/>
        <v/>
      </c>
      <c r="K1277" s="23" t="str">
        <f t="shared" si="1409"/>
        <v/>
      </c>
      <c r="L1277" s="23"/>
      <c r="O1277" s="16"/>
      <c r="P1277" s="16"/>
      <c r="R1277" s="30"/>
      <c r="S1277" s="30"/>
      <c r="T1277" s="30"/>
      <c r="U1277" s="30"/>
      <c r="V1277" s="30"/>
      <c r="W1277" s="30"/>
      <c r="X1277" s="30"/>
      <c r="Y1277" s="30"/>
      <c r="Z1277" s="30"/>
      <c r="AA1277" s="30"/>
      <c r="AB1277" s="30"/>
      <c r="AD1277" s="31" t="str">
        <f t="shared" si="1402"/>
        <v/>
      </c>
      <c r="AE1277" s="31" t="str">
        <f t="shared" si="1402"/>
        <v/>
      </c>
      <c r="AF1277" s="31" t="str">
        <f t="shared" si="1402"/>
        <v/>
      </c>
      <c r="AG1277" s="31" t="str">
        <f t="shared" si="1402"/>
        <v/>
      </c>
      <c r="AH1277" s="31" t="str">
        <f t="shared" si="1402"/>
        <v/>
      </c>
      <c r="AI1277" s="31" t="str">
        <f t="shared" si="1402"/>
        <v/>
      </c>
      <c r="AJ1277" s="31" t="str">
        <f t="shared" si="1402"/>
        <v/>
      </c>
      <c r="AK1277" s="31" t="e">
        <f>IF(#REF!=" ","",IF(#REF!="","",CONCATENATE($C1277," ",#REF!," ",MID(#REF!,6,3))))</f>
        <v>#REF!</v>
      </c>
      <c r="AL1277" s="31" t="str">
        <f t="shared" si="1403"/>
        <v/>
      </c>
      <c r="AM1277" s="31" t="str">
        <f t="shared" si="1403"/>
        <v/>
      </c>
      <c r="AN1277" s="32" t="e">
        <f t="shared" si="1400"/>
        <v>#VALUE!</v>
      </c>
      <c r="AO1277" s="32" t="str">
        <f t="shared" si="1386"/>
        <v/>
      </c>
      <c r="AP1277" s="32" t="str">
        <f t="shared" si="1386"/>
        <v/>
      </c>
      <c r="AQ1277" s="32" t="str">
        <f t="shared" si="1386"/>
        <v/>
      </c>
      <c r="AR1277" s="32" t="str">
        <f t="shared" si="1386"/>
        <v/>
      </c>
      <c r="AS1277" s="32" t="str">
        <f t="shared" si="1386"/>
        <v/>
      </c>
      <c r="AT1277" s="32" t="str">
        <f t="shared" si="1383"/>
        <v/>
      </c>
      <c r="AU1277" s="32" t="str">
        <f t="shared" si="1383"/>
        <v/>
      </c>
      <c r="AV1277" s="32" t="e">
        <f t="shared" si="1383"/>
        <v>#REF!</v>
      </c>
      <c r="AW1277" s="32" t="str">
        <f t="shared" si="1383"/>
        <v/>
      </c>
      <c r="AX1277" s="32" t="str">
        <f t="shared" si="1383"/>
        <v/>
      </c>
      <c r="AZ1277" s="17" t="str">
        <f t="shared" si="1387"/>
        <v/>
      </c>
      <c r="BA1277" s="17" t="str">
        <f t="shared" si="1387"/>
        <v/>
      </c>
      <c r="BB1277" s="17" t="str">
        <f t="shared" si="1387"/>
        <v/>
      </c>
      <c r="BC1277" s="17" t="str">
        <f t="shared" si="1387"/>
        <v/>
      </c>
      <c r="BD1277" s="17" t="str">
        <f t="shared" si="1387"/>
        <v/>
      </c>
      <c r="BE1277" s="17" t="str">
        <f t="shared" si="1384"/>
        <v/>
      </c>
      <c r="BF1277" s="17" t="str">
        <f t="shared" si="1384"/>
        <v/>
      </c>
      <c r="BG1277" s="17" t="e">
        <f t="shared" si="1384"/>
        <v>#REF!</v>
      </c>
      <c r="BH1277" s="17" t="str">
        <f t="shared" si="1384"/>
        <v/>
      </c>
      <c r="BI1277" s="17" t="str">
        <f t="shared" si="1384"/>
        <v/>
      </c>
    </row>
    <row r="1278" spans="1:61" s="13" customFormat="1" ht="23.25" customHeight="1" x14ac:dyDescent="0.2">
      <c r="C1278" s="2" t="str">
        <f>IF($B1278="","",$R$2)</f>
        <v/>
      </c>
      <c r="D1278" s="14" t="str">
        <f t="shared" ref="D1278:K1278" si="1410">IF($B1278&gt;"",IF(ISERROR(SEARCH($B1278,S$2))," ",MID(S$2,FIND("%курс ",S$2,FIND($B1278,S$2))+6,3)&amp;"
("&amp;MID(S$2,FIND("ауд.",S$2,FIND($B1278,S$2))+4,FIND("№",S$2,FIND("ауд.",S$2,FIND($B1278,S$2)))-(FIND("ауд.",S$2,FIND($B1278,S$2))+4))&amp;")"),"")</f>
        <v/>
      </c>
      <c r="E1278" s="14" t="str">
        <f t="shared" si="1410"/>
        <v/>
      </c>
      <c r="F1278" s="14" t="str">
        <f t="shared" si="1410"/>
        <v/>
      </c>
      <c r="G1278" s="14" t="str">
        <f t="shared" si="1410"/>
        <v/>
      </c>
      <c r="H1278" s="14" t="str">
        <f t="shared" si="1410"/>
        <v/>
      </c>
      <c r="I1278" s="14" t="str">
        <f t="shared" si="1410"/>
        <v/>
      </c>
      <c r="J1278" s="14" t="str">
        <f t="shared" si="1410"/>
        <v/>
      </c>
      <c r="K1278" s="14" t="str">
        <f t="shared" si="1410"/>
        <v/>
      </c>
      <c r="L1278" s="14"/>
      <c r="O1278" s="16"/>
      <c r="P1278" s="16"/>
      <c r="R1278" s="30"/>
      <c r="S1278" s="30"/>
      <c r="T1278" s="30"/>
      <c r="U1278" s="30"/>
      <c r="V1278" s="30"/>
      <c r="W1278" s="30"/>
      <c r="X1278" s="30"/>
      <c r="Y1278" s="30"/>
      <c r="Z1278" s="30"/>
      <c r="AA1278" s="30"/>
      <c r="AB1278" s="30"/>
      <c r="AD1278" s="37"/>
      <c r="AE1278" s="37"/>
      <c r="AF1278" s="37"/>
      <c r="AG1278" s="37"/>
      <c r="AH1278" s="37"/>
      <c r="AI1278" s="37"/>
      <c r="AJ1278" s="37"/>
      <c r="AK1278" s="37"/>
      <c r="AL1278" s="37"/>
      <c r="AM1278" s="37"/>
      <c r="AN1278" s="37"/>
      <c r="AO1278" s="32" t="str">
        <f t="shared" si="1386"/>
        <v/>
      </c>
      <c r="AP1278" s="32" t="str">
        <f t="shared" si="1386"/>
        <v/>
      </c>
      <c r="AQ1278" s="32" t="str">
        <f t="shared" si="1386"/>
        <v/>
      </c>
      <c r="AR1278" s="32" t="str">
        <f t="shared" si="1386"/>
        <v/>
      </c>
      <c r="AS1278" s="32" t="str">
        <f t="shared" si="1386"/>
        <v/>
      </c>
      <c r="AT1278" s="32" t="str">
        <f t="shared" si="1383"/>
        <v/>
      </c>
      <c r="AU1278" s="32" t="str">
        <f t="shared" si="1383"/>
        <v/>
      </c>
      <c r="AV1278" s="32" t="str">
        <f t="shared" si="1383"/>
        <v/>
      </c>
      <c r="AW1278" s="32" t="str">
        <f t="shared" si="1383"/>
        <v/>
      </c>
      <c r="AX1278" s="32" t="str">
        <f t="shared" si="1383"/>
        <v/>
      </c>
      <c r="AZ1278" s="17" t="str">
        <f t="shared" si="1387"/>
        <v/>
      </c>
      <c r="BA1278" s="17" t="str">
        <f t="shared" si="1387"/>
        <v/>
      </c>
      <c r="BB1278" s="17" t="str">
        <f t="shared" si="1387"/>
        <v/>
      </c>
      <c r="BC1278" s="17" t="str">
        <f t="shared" si="1387"/>
        <v/>
      </c>
      <c r="BD1278" s="17" t="str">
        <f t="shared" si="1387"/>
        <v/>
      </c>
      <c r="BE1278" s="17" t="str">
        <f t="shared" si="1384"/>
        <v/>
      </c>
      <c r="BF1278" s="17" t="str">
        <f t="shared" si="1384"/>
        <v/>
      </c>
      <c r="BG1278" s="17" t="str">
        <f t="shared" si="1384"/>
        <v/>
      </c>
      <c r="BH1278" s="17" t="str">
        <f t="shared" si="1384"/>
        <v/>
      </c>
      <c r="BI1278" s="17" t="str">
        <f t="shared" si="1384"/>
        <v/>
      </c>
    </row>
    <row r="1279" spans="1:61" s="13" customFormat="1" ht="23.25" customHeight="1" x14ac:dyDescent="0.2">
      <c r="A1279" s="1">
        <f ca="1">IF(COUNTIF($D1280:$L1286," ")=70,"",MAX($A$1:A1278)+1)</f>
        <v>1232</v>
      </c>
      <c r="B1279" s="2" t="str">
        <f>IF($C1279="","",$C1279)</f>
        <v/>
      </c>
      <c r="C1279" s="3" t="str">
        <f>IF(ISERROR(VLOOKUP((ROW()-1)/9+1,'[1]Преподавательский состав'!$A$2:$B$181,2,FALSE)),"",VLOOKUP((ROW()-1)/9+1,'[1]Преподавательский состав'!$A$2:$B$181,2,FALSE))</f>
        <v/>
      </c>
      <c r="D1279" s="3" t="str">
        <f>IF($C1279="","",T(" 9.00"))</f>
        <v/>
      </c>
      <c r="E1279" s="3" t="str">
        <f>IF($C1279="","",T("10.40"))</f>
        <v/>
      </c>
      <c r="F1279" s="3" t="str">
        <f>IF($C1279="","",T("12.20"))</f>
        <v/>
      </c>
      <c r="G1279" s="3" t="str">
        <f>IF($C1279="","",T("14.00"))</f>
        <v/>
      </c>
      <c r="H1279" s="3" t="str">
        <f>IF($C1279="","",T("14.30"))</f>
        <v/>
      </c>
      <c r="I1279" s="3" t="str">
        <f>IF($C1279="","",T("16.10"))</f>
        <v/>
      </c>
      <c r="J1279" s="3" t="str">
        <f>IF($C1279="","",T("17.50"))</f>
        <v/>
      </c>
      <c r="K1279" s="3" t="str">
        <f>IF($C1279="","",T("17.50"))</f>
        <v/>
      </c>
      <c r="L1279" s="3"/>
      <c r="O1279" s="16"/>
      <c r="P1279" s="16"/>
      <c r="R1279" s="30"/>
      <c r="S1279" s="30"/>
      <c r="T1279" s="30"/>
      <c r="U1279" s="30"/>
      <c r="V1279" s="30"/>
      <c r="W1279" s="30"/>
      <c r="X1279" s="30"/>
      <c r="Y1279" s="30"/>
      <c r="Z1279" s="30"/>
      <c r="AA1279" s="30"/>
      <c r="AB1279" s="30"/>
      <c r="AD1279" s="32"/>
      <c r="AE1279" s="32"/>
      <c r="AF1279" s="32"/>
      <c r="AG1279" s="32"/>
      <c r="AH1279" s="32"/>
      <c r="AI1279" s="32"/>
      <c r="AJ1279" s="32"/>
      <c r="AK1279" s="32"/>
      <c r="AL1279" s="32"/>
      <c r="AM1279" s="32"/>
      <c r="AN1279" s="32" t="str">
        <f t="shared" ref="AN1279:AN1286" si="1411">IF(COUNTBLANK(AD1279:AM1279)=10,"",MID($B1279,1,FIND(" ",$B1279)-1))</f>
        <v/>
      </c>
      <c r="AO1279" s="32" t="str">
        <f t="shared" si="1386"/>
        <v/>
      </c>
      <c r="AP1279" s="32" t="str">
        <f t="shared" si="1386"/>
        <v/>
      </c>
      <c r="AQ1279" s="32" t="str">
        <f t="shared" si="1386"/>
        <v/>
      </c>
      <c r="AR1279" s="32" t="str">
        <f t="shared" si="1386"/>
        <v/>
      </c>
      <c r="AS1279" s="32" t="str">
        <f t="shared" si="1386"/>
        <v/>
      </c>
      <c r="AT1279" s="32" t="str">
        <f t="shared" si="1383"/>
        <v/>
      </c>
      <c r="AU1279" s="32" t="str">
        <f t="shared" si="1383"/>
        <v/>
      </c>
      <c r="AV1279" s="32" t="str">
        <f t="shared" si="1383"/>
        <v/>
      </c>
      <c r="AW1279" s="32" t="str">
        <f t="shared" si="1383"/>
        <v/>
      </c>
      <c r="AX1279" s="32" t="str">
        <f t="shared" si="1383"/>
        <v/>
      </c>
      <c r="AZ1279" s="17" t="str">
        <f t="shared" si="1387"/>
        <v/>
      </c>
      <c r="BA1279" s="17" t="str">
        <f t="shared" si="1387"/>
        <v/>
      </c>
      <c r="BB1279" s="17" t="str">
        <f t="shared" si="1387"/>
        <v/>
      </c>
      <c r="BC1279" s="17" t="str">
        <f t="shared" si="1387"/>
        <v/>
      </c>
      <c r="BD1279" s="17" t="str">
        <f t="shared" si="1387"/>
        <v/>
      </c>
      <c r="BE1279" s="17" t="str">
        <f t="shared" si="1384"/>
        <v/>
      </c>
      <c r="BF1279" s="17" t="str">
        <f t="shared" si="1384"/>
        <v/>
      </c>
      <c r="BG1279" s="17" t="str">
        <f t="shared" si="1384"/>
        <v/>
      </c>
      <c r="BH1279" s="17" t="str">
        <f t="shared" si="1384"/>
        <v/>
      </c>
      <c r="BI1279" s="17" t="str">
        <f t="shared" si="1384"/>
        <v/>
      </c>
    </row>
    <row r="1280" spans="1:61" s="13" customFormat="1" ht="23.25" customHeight="1" x14ac:dyDescent="0.2">
      <c r="A1280" s="1">
        <f ca="1">IF(COUNTIF($D1280:$L1280," ")=10,"",IF(VLOOKUP(MAX($A$1:A1279),$A$1:C1279,3,FALSE)=0,"",MAX($A$1:A1279)+1))</f>
        <v>1233</v>
      </c>
      <c r="B1280" s="13" t="str">
        <f>$B1279</f>
        <v/>
      </c>
      <c r="C1280" s="2" t="str">
        <f>IF($B1280="","",$R$2)</f>
        <v/>
      </c>
      <c r="D1280" s="14" t="str">
        <f t="shared" ref="D1280:K1280" si="1412">IF($B1280&gt;"",IF(ISERROR(SEARCH($B1280,S$2))," ",MID(S$2,FIND("%курс ",S$2,FIND($B1280,S$2))+6,3)&amp;"
("&amp;MID(S$2,FIND("ауд.",S$2,FIND($B1280,S$2))+4,FIND("№",S$2,FIND("ауд.",S$2,FIND($B1280,S$2)))-(FIND("ауд.",S$2,FIND($B1280,S$2))+4))&amp;")"),"")</f>
        <v/>
      </c>
      <c r="E1280" s="14" t="str">
        <f t="shared" si="1412"/>
        <v/>
      </c>
      <c r="F1280" s="14" t="str">
        <f t="shared" si="1412"/>
        <v/>
      </c>
      <c r="G1280" s="14" t="str">
        <f t="shared" si="1412"/>
        <v/>
      </c>
      <c r="H1280" s="14" t="str">
        <f t="shared" si="1412"/>
        <v/>
      </c>
      <c r="I1280" s="14" t="str">
        <f t="shared" si="1412"/>
        <v/>
      </c>
      <c r="J1280" s="14" t="str">
        <f t="shared" si="1412"/>
        <v/>
      </c>
      <c r="K1280" s="14" t="str">
        <f t="shared" si="1412"/>
        <v/>
      </c>
      <c r="L1280" s="14"/>
      <c r="O1280" s="16"/>
      <c r="P1280" s="16"/>
      <c r="R1280" s="30"/>
      <c r="S1280" s="30"/>
      <c r="T1280" s="30"/>
      <c r="U1280" s="30"/>
      <c r="V1280" s="30"/>
      <c r="W1280" s="30"/>
      <c r="X1280" s="30"/>
      <c r="Y1280" s="30"/>
      <c r="Z1280" s="30"/>
      <c r="AA1280" s="30"/>
      <c r="AB1280" s="30"/>
      <c r="AD1280" s="31" t="str">
        <f t="shared" ref="AD1280:AJ1286" si="1413">IF(D1280=" ","",IF(D1280="","",CONCATENATE($C1280," ",D$1," ",MID(D1280,6,3))))</f>
        <v/>
      </c>
      <c r="AE1280" s="31" t="str">
        <f t="shared" si="1413"/>
        <v/>
      </c>
      <c r="AF1280" s="31" t="str">
        <f t="shared" si="1413"/>
        <v/>
      </c>
      <c r="AG1280" s="31" t="str">
        <f t="shared" si="1413"/>
        <v/>
      </c>
      <c r="AH1280" s="31" t="str">
        <f t="shared" si="1413"/>
        <v/>
      </c>
      <c r="AI1280" s="31" t="str">
        <f t="shared" si="1413"/>
        <v/>
      </c>
      <c r="AJ1280" s="31" t="str">
        <f t="shared" si="1413"/>
        <v/>
      </c>
      <c r="AK1280" s="31" t="e">
        <f>IF(#REF!=" ","",IF(#REF!="","",CONCATENATE($C1280," ",#REF!," ",MID(#REF!,6,3))))</f>
        <v>#REF!</v>
      </c>
      <c r="AL1280" s="31" t="str">
        <f t="shared" ref="AL1280:AM1286" si="1414">IF(K1280=" ","",IF(K1280="","",CONCATENATE($C1280," ",K$1," ",MID(K1280,6,3))))</f>
        <v/>
      </c>
      <c r="AM1280" s="31" t="str">
        <f t="shared" si="1414"/>
        <v/>
      </c>
      <c r="AN1280" s="32" t="e">
        <f t="shared" si="1411"/>
        <v>#VALUE!</v>
      </c>
      <c r="AO1280" s="32" t="str">
        <f t="shared" si="1386"/>
        <v/>
      </c>
      <c r="AP1280" s="32" t="str">
        <f t="shared" si="1386"/>
        <v/>
      </c>
      <c r="AQ1280" s="32" t="str">
        <f t="shared" si="1386"/>
        <v/>
      </c>
      <c r="AR1280" s="32" t="str">
        <f t="shared" si="1386"/>
        <v/>
      </c>
      <c r="AS1280" s="32" t="str">
        <f t="shared" si="1386"/>
        <v/>
      </c>
      <c r="AT1280" s="32" t="str">
        <f t="shared" si="1383"/>
        <v/>
      </c>
      <c r="AU1280" s="32" t="str">
        <f t="shared" si="1383"/>
        <v/>
      </c>
      <c r="AV1280" s="32" t="e">
        <f t="shared" si="1383"/>
        <v>#REF!</v>
      </c>
      <c r="AW1280" s="32" t="str">
        <f t="shared" si="1383"/>
        <v/>
      </c>
      <c r="AX1280" s="32" t="str">
        <f t="shared" si="1383"/>
        <v/>
      </c>
      <c r="AZ1280" s="17" t="str">
        <f t="shared" si="1387"/>
        <v/>
      </c>
      <c r="BA1280" s="17" t="str">
        <f t="shared" si="1387"/>
        <v/>
      </c>
      <c r="BB1280" s="17" t="str">
        <f t="shared" si="1387"/>
        <v/>
      </c>
      <c r="BC1280" s="17" t="str">
        <f t="shared" si="1387"/>
        <v/>
      </c>
      <c r="BD1280" s="17" t="str">
        <f t="shared" si="1387"/>
        <v/>
      </c>
      <c r="BE1280" s="17" t="str">
        <f t="shared" si="1384"/>
        <v/>
      </c>
      <c r="BF1280" s="17" t="str">
        <f t="shared" si="1384"/>
        <v/>
      </c>
      <c r="BG1280" s="17" t="e">
        <f t="shared" si="1384"/>
        <v>#REF!</v>
      </c>
      <c r="BH1280" s="17" t="str">
        <f t="shared" si="1384"/>
        <v/>
      </c>
      <c r="BI1280" s="17" t="str">
        <f t="shared" si="1384"/>
        <v/>
      </c>
    </row>
    <row r="1281" spans="1:61" s="13" customFormat="1" ht="23.25" customHeight="1" x14ac:dyDescent="0.2">
      <c r="A1281" s="1">
        <f ca="1">IF(COUNTIF($D1281:$L1281," ")=10,"",IF(VLOOKUP(MAX($A$1:A1280),$A$1:C1280,3,FALSE)=0,"",MAX($A$1:A1280)+1))</f>
        <v>1234</v>
      </c>
      <c r="B1281" s="13" t="str">
        <f>$B1279</f>
        <v/>
      </c>
      <c r="C1281" s="2" t="str">
        <f>IF($B1281="","",$R$3)</f>
        <v/>
      </c>
      <c r="D1281" s="14" t="str">
        <f t="shared" ref="D1281:K1281" si="1415">IF($B1281&gt;"",IF(ISERROR(SEARCH($B1281,S$3))," ",MID(S$3,FIND("%курс ",S$3,FIND($B1281,S$3))+6,3)&amp;"
("&amp;MID(S$3,FIND("ауд.",S$3,FIND($B1281,S$3))+4,FIND("№",S$3,FIND("ауд.",S$3,FIND($B1281,S$3)))-(FIND("ауд.",S$3,FIND($B1281,S$3))+4))&amp;")"),"")</f>
        <v/>
      </c>
      <c r="E1281" s="14" t="str">
        <f t="shared" si="1415"/>
        <v/>
      </c>
      <c r="F1281" s="14" t="str">
        <f t="shared" si="1415"/>
        <v/>
      </c>
      <c r="G1281" s="14" t="str">
        <f t="shared" si="1415"/>
        <v/>
      </c>
      <c r="H1281" s="14" t="str">
        <f t="shared" si="1415"/>
        <v/>
      </c>
      <c r="I1281" s="14" t="str">
        <f t="shared" si="1415"/>
        <v/>
      </c>
      <c r="J1281" s="14" t="str">
        <f t="shared" si="1415"/>
        <v/>
      </c>
      <c r="K1281" s="14" t="str">
        <f t="shared" si="1415"/>
        <v/>
      </c>
      <c r="L1281" s="14"/>
      <c r="O1281" s="16"/>
      <c r="P1281" s="16"/>
      <c r="R1281" s="30"/>
      <c r="S1281" s="30"/>
      <c r="T1281" s="30"/>
      <c r="U1281" s="30"/>
      <c r="V1281" s="30"/>
      <c r="W1281" s="30"/>
      <c r="X1281" s="30"/>
      <c r="Y1281" s="30"/>
      <c r="Z1281" s="30"/>
      <c r="AA1281" s="30"/>
      <c r="AB1281" s="30"/>
      <c r="AD1281" s="31" t="str">
        <f t="shared" si="1413"/>
        <v/>
      </c>
      <c r="AE1281" s="31" t="str">
        <f t="shared" si="1413"/>
        <v/>
      </c>
      <c r="AF1281" s="31" t="str">
        <f t="shared" si="1413"/>
        <v/>
      </c>
      <c r="AG1281" s="31" t="str">
        <f t="shared" si="1413"/>
        <v/>
      </c>
      <c r="AH1281" s="31" t="str">
        <f t="shared" si="1413"/>
        <v/>
      </c>
      <c r="AI1281" s="31" t="str">
        <f t="shared" si="1413"/>
        <v/>
      </c>
      <c r="AJ1281" s="31" t="str">
        <f t="shared" si="1413"/>
        <v/>
      </c>
      <c r="AK1281" s="31" t="e">
        <f>IF(#REF!=" ","",IF(#REF!="","",CONCATENATE($C1281," ",#REF!," ",MID(#REF!,6,3))))</f>
        <v>#REF!</v>
      </c>
      <c r="AL1281" s="31" t="str">
        <f t="shared" si="1414"/>
        <v/>
      </c>
      <c r="AM1281" s="31" t="str">
        <f t="shared" si="1414"/>
        <v/>
      </c>
      <c r="AN1281" s="32" t="e">
        <f t="shared" si="1411"/>
        <v>#VALUE!</v>
      </c>
      <c r="AO1281" s="32" t="str">
        <f t="shared" si="1386"/>
        <v/>
      </c>
      <c r="AP1281" s="32" t="str">
        <f t="shared" si="1386"/>
        <v/>
      </c>
      <c r="AQ1281" s="32" t="str">
        <f t="shared" si="1386"/>
        <v/>
      </c>
      <c r="AR1281" s="32" t="str">
        <f t="shared" si="1386"/>
        <v/>
      </c>
      <c r="AS1281" s="32" t="str">
        <f t="shared" si="1386"/>
        <v/>
      </c>
      <c r="AT1281" s="32" t="str">
        <f t="shared" si="1383"/>
        <v/>
      </c>
      <c r="AU1281" s="32" t="str">
        <f t="shared" si="1383"/>
        <v/>
      </c>
      <c r="AV1281" s="32" t="e">
        <f t="shared" si="1383"/>
        <v>#REF!</v>
      </c>
      <c r="AW1281" s="32" t="str">
        <f t="shared" si="1383"/>
        <v/>
      </c>
      <c r="AX1281" s="32" t="str">
        <f t="shared" si="1383"/>
        <v/>
      </c>
      <c r="AZ1281" s="17" t="str">
        <f t="shared" si="1387"/>
        <v/>
      </c>
      <c r="BA1281" s="17" t="str">
        <f t="shared" si="1387"/>
        <v/>
      </c>
      <c r="BB1281" s="17" t="str">
        <f t="shared" si="1387"/>
        <v/>
      </c>
      <c r="BC1281" s="17" t="str">
        <f t="shared" si="1387"/>
        <v/>
      </c>
      <c r="BD1281" s="17" t="str">
        <f t="shared" si="1387"/>
        <v/>
      </c>
      <c r="BE1281" s="17" t="str">
        <f t="shared" si="1384"/>
        <v/>
      </c>
      <c r="BF1281" s="17" t="str">
        <f t="shared" si="1384"/>
        <v/>
      </c>
      <c r="BG1281" s="17" t="e">
        <f t="shared" si="1384"/>
        <v>#REF!</v>
      </c>
      <c r="BH1281" s="17" t="str">
        <f t="shared" si="1384"/>
        <v/>
      </c>
      <c r="BI1281" s="17" t="str">
        <f t="shared" si="1384"/>
        <v/>
      </c>
    </row>
    <row r="1282" spans="1:61" s="13" customFormat="1" ht="23.25" customHeight="1" x14ac:dyDescent="0.2">
      <c r="A1282" s="1">
        <f ca="1">IF(COUNTIF($D1282:$L1282," ")=10,"",IF(VLOOKUP(MAX($A$1:A1281),$A$1:C1281,3,FALSE)=0,"",MAX($A$1:A1281)+1))</f>
        <v>1235</v>
      </c>
      <c r="B1282" s="13" t="str">
        <f>$B1279</f>
        <v/>
      </c>
      <c r="C1282" s="2" t="str">
        <f>IF($B1282="","",$R$4)</f>
        <v/>
      </c>
      <c r="D1282" s="14" t="str">
        <f t="shared" ref="D1282:K1282" si="1416">IF($B1282&gt;"",IF(ISERROR(SEARCH($B1282,S$4))," ",MID(S$4,FIND("%курс ",S$4,FIND($B1282,S$4))+6,3)&amp;"
("&amp;MID(S$4,FIND("ауд.",S$4,FIND($B1282,S$4))+4,FIND("№",S$4,FIND("ауд.",S$4,FIND($B1282,S$4)))-(FIND("ауд.",S$4,FIND($B1282,S$4))+4))&amp;")"),"")</f>
        <v/>
      </c>
      <c r="E1282" s="14" t="str">
        <f t="shared" si="1416"/>
        <v/>
      </c>
      <c r="F1282" s="14" t="str">
        <f t="shared" si="1416"/>
        <v/>
      </c>
      <c r="G1282" s="14" t="str">
        <f t="shared" si="1416"/>
        <v/>
      </c>
      <c r="H1282" s="14" t="str">
        <f t="shared" si="1416"/>
        <v/>
      </c>
      <c r="I1282" s="14" t="str">
        <f t="shared" si="1416"/>
        <v/>
      </c>
      <c r="J1282" s="14" t="str">
        <f t="shared" si="1416"/>
        <v/>
      </c>
      <c r="K1282" s="14" t="str">
        <f t="shared" si="1416"/>
        <v/>
      </c>
      <c r="L1282" s="14"/>
      <c r="O1282" s="16"/>
      <c r="P1282" s="16"/>
      <c r="R1282" s="30"/>
      <c r="S1282" s="30"/>
      <c r="T1282" s="30"/>
      <c r="U1282" s="30"/>
      <c r="V1282" s="30"/>
      <c r="W1282" s="30"/>
      <c r="X1282" s="30"/>
      <c r="Y1282" s="30"/>
      <c r="Z1282" s="30"/>
      <c r="AA1282" s="30"/>
      <c r="AB1282" s="30"/>
      <c r="AD1282" s="31" t="str">
        <f t="shared" si="1413"/>
        <v/>
      </c>
      <c r="AE1282" s="31" t="str">
        <f t="shared" si="1413"/>
        <v/>
      </c>
      <c r="AF1282" s="31" t="str">
        <f t="shared" si="1413"/>
        <v/>
      </c>
      <c r="AG1282" s="31" t="str">
        <f t="shared" si="1413"/>
        <v/>
      </c>
      <c r="AH1282" s="31" t="str">
        <f t="shared" si="1413"/>
        <v/>
      </c>
      <c r="AI1282" s="31" t="str">
        <f t="shared" si="1413"/>
        <v/>
      </c>
      <c r="AJ1282" s="31" t="str">
        <f t="shared" si="1413"/>
        <v/>
      </c>
      <c r="AK1282" s="31" t="e">
        <f>IF(#REF!=" ","",IF(#REF!="","",CONCATENATE($C1282," ",#REF!," ",MID(#REF!,6,3))))</f>
        <v>#REF!</v>
      </c>
      <c r="AL1282" s="31" t="str">
        <f t="shared" si="1414"/>
        <v/>
      </c>
      <c r="AM1282" s="31" t="str">
        <f t="shared" si="1414"/>
        <v/>
      </c>
      <c r="AN1282" s="32" t="e">
        <f t="shared" si="1411"/>
        <v>#VALUE!</v>
      </c>
      <c r="AO1282" s="32" t="str">
        <f t="shared" si="1386"/>
        <v/>
      </c>
      <c r="AP1282" s="32" t="str">
        <f t="shared" si="1386"/>
        <v/>
      </c>
      <c r="AQ1282" s="32" t="str">
        <f t="shared" si="1386"/>
        <v/>
      </c>
      <c r="AR1282" s="32" t="str">
        <f t="shared" si="1386"/>
        <v/>
      </c>
      <c r="AS1282" s="32" t="str">
        <f t="shared" si="1386"/>
        <v/>
      </c>
      <c r="AT1282" s="32" t="str">
        <f t="shared" si="1383"/>
        <v/>
      </c>
      <c r="AU1282" s="32" t="str">
        <f t="shared" si="1383"/>
        <v/>
      </c>
      <c r="AV1282" s="32" t="e">
        <f t="shared" si="1383"/>
        <v>#REF!</v>
      </c>
      <c r="AW1282" s="32" t="str">
        <f t="shared" si="1383"/>
        <v/>
      </c>
      <c r="AX1282" s="32" t="str">
        <f t="shared" si="1383"/>
        <v/>
      </c>
      <c r="AZ1282" s="17" t="str">
        <f t="shared" si="1387"/>
        <v/>
      </c>
      <c r="BA1282" s="17" t="str">
        <f t="shared" si="1387"/>
        <v/>
      </c>
      <c r="BB1282" s="17" t="str">
        <f t="shared" si="1387"/>
        <v/>
      </c>
      <c r="BC1282" s="17" t="str">
        <f t="shared" si="1387"/>
        <v/>
      </c>
      <c r="BD1282" s="17" t="str">
        <f t="shared" si="1387"/>
        <v/>
      </c>
      <c r="BE1282" s="17" t="str">
        <f t="shared" si="1384"/>
        <v/>
      </c>
      <c r="BF1282" s="17" t="str">
        <f t="shared" si="1384"/>
        <v/>
      </c>
      <c r="BG1282" s="17" t="e">
        <f t="shared" si="1384"/>
        <v>#REF!</v>
      </c>
      <c r="BH1282" s="17" t="str">
        <f t="shared" si="1384"/>
        <v/>
      </c>
      <c r="BI1282" s="17" t="str">
        <f t="shared" si="1384"/>
        <v/>
      </c>
    </row>
    <row r="1283" spans="1:61" s="13" customFormat="1" ht="23.25" customHeight="1" x14ac:dyDescent="0.2">
      <c r="A1283" s="1">
        <f ca="1">IF(COUNTIF($D1283:$L1283," ")=10,"",IF(VLOOKUP(MAX($A$1:A1282),$A$1:C1282,3,FALSE)=0,"",MAX($A$1:A1282)+1))</f>
        <v>1236</v>
      </c>
      <c r="B1283" s="13" t="str">
        <f>$B1279</f>
        <v/>
      </c>
      <c r="C1283" s="2" t="str">
        <f>IF($B1283="","",$R$5)</f>
        <v/>
      </c>
      <c r="D1283" s="23" t="str">
        <f t="shared" ref="D1283:K1283" si="1417">IF($B1283&gt;"",IF(ISERROR(SEARCH($B1283,S$5))," ",MID(S$5,FIND("%курс ",S$5,FIND($B1283,S$5))+6,3)&amp;"
("&amp;MID(S$5,FIND("ауд.",S$5,FIND($B1283,S$5))+4,FIND("№",S$5,FIND("ауд.",S$5,FIND($B1283,S$5)))-(FIND("ауд.",S$5,FIND($B1283,S$5))+4))&amp;")"),"")</f>
        <v/>
      </c>
      <c r="E1283" s="23" t="str">
        <f t="shared" si="1417"/>
        <v/>
      </c>
      <c r="F1283" s="23" t="str">
        <f t="shared" si="1417"/>
        <v/>
      </c>
      <c r="G1283" s="23" t="str">
        <f t="shared" si="1417"/>
        <v/>
      </c>
      <c r="H1283" s="23" t="str">
        <f t="shared" si="1417"/>
        <v/>
      </c>
      <c r="I1283" s="23" t="str">
        <f t="shared" si="1417"/>
        <v/>
      </c>
      <c r="J1283" s="23" t="str">
        <f t="shared" si="1417"/>
        <v/>
      </c>
      <c r="K1283" s="23" t="str">
        <f t="shared" si="1417"/>
        <v/>
      </c>
      <c r="L1283" s="23"/>
      <c r="O1283" s="16"/>
      <c r="P1283" s="16"/>
      <c r="R1283" s="30"/>
      <c r="S1283" s="30"/>
      <c r="T1283" s="30"/>
      <c r="U1283" s="30"/>
      <c r="V1283" s="30"/>
      <c r="W1283" s="30"/>
      <c r="X1283" s="30"/>
      <c r="Y1283" s="30"/>
      <c r="Z1283" s="30"/>
      <c r="AA1283" s="30"/>
      <c r="AB1283" s="30"/>
      <c r="AD1283" s="31" t="str">
        <f t="shared" si="1413"/>
        <v/>
      </c>
      <c r="AE1283" s="31" t="str">
        <f t="shared" si="1413"/>
        <v/>
      </c>
      <c r="AF1283" s="31" t="str">
        <f t="shared" si="1413"/>
        <v/>
      </c>
      <c r="AG1283" s="31" t="str">
        <f t="shared" si="1413"/>
        <v/>
      </c>
      <c r="AH1283" s="31" t="str">
        <f t="shared" si="1413"/>
        <v/>
      </c>
      <c r="AI1283" s="31" t="str">
        <f t="shared" si="1413"/>
        <v/>
      </c>
      <c r="AJ1283" s="31" t="str">
        <f t="shared" si="1413"/>
        <v/>
      </c>
      <c r="AK1283" s="31" t="e">
        <f>IF(#REF!=" ","",IF(#REF!="","",CONCATENATE($C1283," ",#REF!," ",MID(#REF!,6,3))))</f>
        <v>#REF!</v>
      </c>
      <c r="AL1283" s="31" t="str">
        <f t="shared" si="1414"/>
        <v/>
      </c>
      <c r="AM1283" s="31" t="str">
        <f t="shared" si="1414"/>
        <v/>
      </c>
      <c r="AN1283" s="32" t="e">
        <f t="shared" si="1411"/>
        <v>#VALUE!</v>
      </c>
      <c r="AO1283" s="32" t="str">
        <f t="shared" si="1386"/>
        <v/>
      </c>
      <c r="AP1283" s="32" t="str">
        <f t="shared" si="1386"/>
        <v/>
      </c>
      <c r="AQ1283" s="32" t="str">
        <f t="shared" si="1386"/>
        <v/>
      </c>
      <c r="AR1283" s="32" t="str">
        <f t="shared" si="1386"/>
        <v/>
      </c>
      <c r="AS1283" s="32" t="str">
        <f t="shared" si="1386"/>
        <v/>
      </c>
      <c r="AT1283" s="32" t="str">
        <f t="shared" si="1383"/>
        <v/>
      </c>
      <c r="AU1283" s="32" t="str">
        <f t="shared" si="1383"/>
        <v/>
      </c>
      <c r="AV1283" s="32" t="e">
        <f t="shared" si="1383"/>
        <v>#REF!</v>
      </c>
      <c r="AW1283" s="32" t="str">
        <f t="shared" si="1383"/>
        <v/>
      </c>
      <c r="AX1283" s="32" t="str">
        <f t="shared" si="1383"/>
        <v/>
      </c>
      <c r="AZ1283" s="17" t="str">
        <f t="shared" si="1387"/>
        <v/>
      </c>
      <c r="BA1283" s="17" t="str">
        <f t="shared" si="1387"/>
        <v/>
      </c>
      <c r="BB1283" s="17" t="str">
        <f t="shared" si="1387"/>
        <v/>
      </c>
      <c r="BC1283" s="17" t="str">
        <f t="shared" si="1387"/>
        <v/>
      </c>
      <c r="BD1283" s="17" t="str">
        <f t="shared" si="1387"/>
        <v/>
      </c>
      <c r="BE1283" s="17" t="str">
        <f t="shared" si="1384"/>
        <v/>
      </c>
      <c r="BF1283" s="17" t="str">
        <f t="shared" si="1384"/>
        <v/>
      </c>
      <c r="BG1283" s="17" t="e">
        <f t="shared" si="1384"/>
        <v>#REF!</v>
      </c>
      <c r="BH1283" s="17" t="str">
        <f t="shared" si="1384"/>
        <v/>
      </c>
      <c r="BI1283" s="17" t="str">
        <f t="shared" si="1384"/>
        <v/>
      </c>
    </row>
    <row r="1284" spans="1:61" s="13" customFormat="1" ht="23.25" customHeight="1" x14ac:dyDescent="0.2">
      <c r="A1284" s="1">
        <f ca="1">IF(COUNTIF($D1284:$L1284," ")=10,"",IF(VLOOKUP(MAX($A$1:A1283),$A$1:C1283,3,FALSE)=0,"",MAX($A$1:A1283)+1))</f>
        <v>1237</v>
      </c>
      <c r="B1284" s="13" t="str">
        <f>$B1279</f>
        <v/>
      </c>
      <c r="C1284" s="2" t="str">
        <f>IF($B1284="","",$R$6)</f>
        <v/>
      </c>
      <c r="D1284" s="23" t="str">
        <f t="shared" ref="D1284:K1284" si="1418">IF($B1284&gt;"",IF(ISERROR(SEARCH($B1284,S$6))," ",MID(S$6,FIND("%курс ",S$6,FIND($B1284,S$6))+6,3)&amp;"
("&amp;MID(S$6,FIND("ауд.",S$6,FIND($B1284,S$6))+4,FIND("№",S$6,FIND("ауд.",S$6,FIND($B1284,S$6)))-(FIND("ауд.",S$6,FIND($B1284,S$6))+4))&amp;")"),"")</f>
        <v/>
      </c>
      <c r="E1284" s="23" t="str">
        <f t="shared" si="1418"/>
        <v/>
      </c>
      <c r="F1284" s="23" t="str">
        <f t="shared" si="1418"/>
        <v/>
      </c>
      <c r="G1284" s="23" t="str">
        <f t="shared" si="1418"/>
        <v/>
      </c>
      <c r="H1284" s="23" t="str">
        <f t="shared" si="1418"/>
        <v/>
      </c>
      <c r="I1284" s="23" t="str">
        <f t="shared" si="1418"/>
        <v/>
      </c>
      <c r="J1284" s="23" t="str">
        <f t="shared" si="1418"/>
        <v/>
      </c>
      <c r="K1284" s="23" t="str">
        <f t="shared" si="1418"/>
        <v/>
      </c>
      <c r="L1284" s="23"/>
      <c r="O1284" s="16"/>
      <c r="P1284" s="16"/>
      <c r="R1284" s="30"/>
      <c r="S1284" s="30"/>
      <c r="T1284" s="30"/>
      <c r="U1284" s="30"/>
      <c r="V1284" s="30"/>
      <c r="W1284" s="30"/>
      <c r="X1284" s="30"/>
      <c r="Y1284" s="30"/>
      <c r="Z1284" s="30"/>
      <c r="AA1284" s="30"/>
      <c r="AB1284" s="30"/>
      <c r="AD1284" s="31" t="str">
        <f t="shared" si="1413"/>
        <v/>
      </c>
      <c r="AE1284" s="31" t="str">
        <f t="shared" si="1413"/>
        <v/>
      </c>
      <c r="AF1284" s="31" t="str">
        <f t="shared" si="1413"/>
        <v/>
      </c>
      <c r="AG1284" s="31" t="str">
        <f t="shared" si="1413"/>
        <v/>
      </c>
      <c r="AH1284" s="31" t="str">
        <f t="shared" si="1413"/>
        <v/>
      </c>
      <c r="AI1284" s="31" t="str">
        <f t="shared" si="1413"/>
        <v/>
      </c>
      <c r="AJ1284" s="31" t="str">
        <f t="shared" si="1413"/>
        <v/>
      </c>
      <c r="AK1284" s="31" t="e">
        <f>IF(#REF!=" ","",IF(#REF!="","",CONCATENATE($C1284," ",#REF!," ",MID(#REF!,6,3))))</f>
        <v>#REF!</v>
      </c>
      <c r="AL1284" s="31" t="str">
        <f t="shared" si="1414"/>
        <v/>
      </c>
      <c r="AM1284" s="31" t="str">
        <f t="shared" si="1414"/>
        <v/>
      </c>
      <c r="AN1284" s="32" t="e">
        <f t="shared" si="1411"/>
        <v>#VALUE!</v>
      </c>
      <c r="AO1284" s="32" t="str">
        <f t="shared" si="1386"/>
        <v/>
      </c>
      <c r="AP1284" s="32" t="str">
        <f t="shared" si="1386"/>
        <v/>
      </c>
      <c r="AQ1284" s="32" t="str">
        <f t="shared" si="1386"/>
        <v/>
      </c>
      <c r="AR1284" s="32" t="str">
        <f t="shared" si="1386"/>
        <v/>
      </c>
      <c r="AS1284" s="32" t="str">
        <f t="shared" si="1386"/>
        <v/>
      </c>
      <c r="AT1284" s="32" t="str">
        <f t="shared" si="1383"/>
        <v/>
      </c>
      <c r="AU1284" s="32" t="str">
        <f t="shared" si="1383"/>
        <v/>
      </c>
      <c r="AV1284" s="32" t="e">
        <f t="shared" si="1383"/>
        <v>#REF!</v>
      </c>
      <c r="AW1284" s="32" t="str">
        <f t="shared" si="1383"/>
        <v/>
      </c>
      <c r="AX1284" s="32" t="str">
        <f t="shared" si="1383"/>
        <v/>
      </c>
      <c r="AZ1284" s="17" t="str">
        <f t="shared" si="1387"/>
        <v/>
      </c>
      <c r="BA1284" s="17" t="str">
        <f t="shared" si="1387"/>
        <v/>
      </c>
      <c r="BB1284" s="17" t="str">
        <f t="shared" si="1387"/>
        <v/>
      </c>
      <c r="BC1284" s="17" t="str">
        <f t="shared" si="1387"/>
        <v/>
      </c>
      <c r="BD1284" s="17" t="str">
        <f t="shared" si="1387"/>
        <v/>
      </c>
      <c r="BE1284" s="17" t="str">
        <f t="shared" si="1384"/>
        <v/>
      </c>
      <c r="BF1284" s="17" t="str">
        <f t="shared" si="1384"/>
        <v/>
      </c>
      <c r="BG1284" s="17" t="e">
        <f t="shared" si="1384"/>
        <v>#REF!</v>
      </c>
      <c r="BH1284" s="17" t="str">
        <f t="shared" si="1384"/>
        <v/>
      </c>
      <c r="BI1284" s="17" t="str">
        <f t="shared" si="1384"/>
        <v/>
      </c>
    </row>
    <row r="1285" spans="1:61" s="13" customFormat="1" ht="23.25" customHeight="1" x14ac:dyDescent="0.2">
      <c r="A1285" s="1">
        <f ca="1">IF(COUNTIF($D1285:$L1285," ")=10,"",IF(VLOOKUP(MAX($A$1:A1284),$A$1:C1284,3,FALSE)=0,"",MAX($A$1:A1284)+1))</f>
        <v>1238</v>
      </c>
      <c r="B1285" s="13" t="str">
        <f>$B1279</f>
        <v/>
      </c>
      <c r="C1285" s="2" t="str">
        <f>IF($B1285="","",$R$7)</f>
        <v/>
      </c>
      <c r="D1285" s="23" t="str">
        <f t="shared" ref="D1285:K1285" si="1419">IF($B1285&gt;"",IF(ISERROR(SEARCH($B1285,S$7))," ",MID(S$7,FIND("%курс ",S$7,FIND($B1285,S$7))+6,3)&amp;"
("&amp;MID(S$7,FIND("ауд.",S$7,FIND($B1285,S$7))+4,FIND("№",S$7,FIND("ауд.",S$7,FIND($B1285,S$7)))-(FIND("ауд.",S$7,FIND($B1285,S$7))+4))&amp;")"),"")</f>
        <v/>
      </c>
      <c r="E1285" s="23" t="str">
        <f t="shared" si="1419"/>
        <v/>
      </c>
      <c r="F1285" s="23" t="str">
        <f t="shared" si="1419"/>
        <v/>
      </c>
      <c r="G1285" s="23" t="str">
        <f t="shared" si="1419"/>
        <v/>
      </c>
      <c r="H1285" s="23" t="str">
        <f t="shared" si="1419"/>
        <v/>
      </c>
      <c r="I1285" s="23" t="str">
        <f t="shared" si="1419"/>
        <v/>
      </c>
      <c r="J1285" s="23" t="str">
        <f t="shared" si="1419"/>
        <v/>
      </c>
      <c r="K1285" s="23" t="str">
        <f t="shared" si="1419"/>
        <v/>
      </c>
      <c r="L1285" s="23"/>
      <c r="O1285" s="16"/>
      <c r="P1285" s="16"/>
      <c r="R1285" s="30"/>
      <c r="S1285" s="30"/>
      <c r="T1285" s="30"/>
      <c r="U1285" s="30"/>
      <c r="V1285" s="30"/>
      <c r="W1285" s="30"/>
      <c r="X1285" s="30"/>
      <c r="Y1285" s="30"/>
      <c r="Z1285" s="30"/>
      <c r="AA1285" s="30"/>
      <c r="AB1285" s="30"/>
      <c r="AD1285" s="31" t="str">
        <f t="shared" si="1413"/>
        <v/>
      </c>
      <c r="AE1285" s="31" t="str">
        <f t="shared" si="1413"/>
        <v/>
      </c>
      <c r="AF1285" s="31" t="str">
        <f t="shared" si="1413"/>
        <v/>
      </c>
      <c r="AG1285" s="31" t="str">
        <f t="shared" si="1413"/>
        <v/>
      </c>
      <c r="AH1285" s="31" t="str">
        <f t="shared" si="1413"/>
        <v/>
      </c>
      <c r="AI1285" s="31" t="str">
        <f t="shared" si="1413"/>
        <v/>
      </c>
      <c r="AJ1285" s="31" t="str">
        <f t="shared" si="1413"/>
        <v/>
      </c>
      <c r="AK1285" s="31" t="e">
        <f>IF(#REF!=" ","",IF(#REF!="","",CONCATENATE($C1285," ",#REF!," ",MID(#REF!,6,3))))</f>
        <v>#REF!</v>
      </c>
      <c r="AL1285" s="31" t="str">
        <f t="shared" si="1414"/>
        <v/>
      </c>
      <c r="AM1285" s="31" t="str">
        <f t="shared" si="1414"/>
        <v/>
      </c>
      <c r="AN1285" s="32" t="e">
        <f t="shared" si="1411"/>
        <v>#VALUE!</v>
      </c>
      <c r="AO1285" s="32" t="str">
        <f t="shared" si="1386"/>
        <v/>
      </c>
      <c r="AP1285" s="32" t="str">
        <f t="shared" si="1386"/>
        <v/>
      </c>
      <c r="AQ1285" s="32" t="str">
        <f t="shared" si="1386"/>
        <v/>
      </c>
      <c r="AR1285" s="32" t="str">
        <f t="shared" si="1386"/>
        <v/>
      </c>
      <c r="AS1285" s="32" t="str">
        <f t="shared" si="1386"/>
        <v/>
      </c>
      <c r="AT1285" s="32" t="str">
        <f t="shared" si="1383"/>
        <v/>
      </c>
      <c r="AU1285" s="32" t="str">
        <f t="shared" si="1383"/>
        <v/>
      </c>
      <c r="AV1285" s="32" t="e">
        <f t="shared" si="1383"/>
        <v>#REF!</v>
      </c>
      <c r="AW1285" s="32" t="str">
        <f t="shared" si="1383"/>
        <v/>
      </c>
      <c r="AX1285" s="32" t="str">
        <f t="shared" si="1383"/>
        <v/>
      </c>
      <c r="AZ1285" s="17" t="str">
        <f t="shared" si="1387"/>
        <v/>
      </c>
      <c r="BA1285" s="17" t="str">
        <f t="shared" si="1387"/>
        <v/>
      </c>
      <c r="BB1285" s="17" t="str">
        <f t="shared" si="1387"/>
        <v/>
      </c>
      <c r="BC1285" s="17" t="str">
        <f t="shared" si="1387"/>
        <v/>
      </c>
      <c r="BD1285" s="17" t="str">
        <f t="shared" si="1387"/>
        <v/>
      </c>
      <c r="BE1285" s="17" t="str">
        <f t="shared" si="1384"/>
        <v/>
      </c>
      <c r="BF1285" s="17" t="str">
        <f t="shared" si="1384"/>
        <v/>
      </c>
      <c r="BG1285" s="17" t="e">
        <f t="shared" si="1384"/>
        <v>#REF!</v>
      </c>
      <c r="BH1285" s="17" t="str">
        <f t="shared" si="1384"/>
        <v/>
      </c>
      <c r="BI1285" s="17" t="str">
        <f t="shared" si="1384"/>
        <v/>
      </c>
    </row>
    <row r="1286" spans="1:61" s="13" customFormat="1" ht="23.25" customHeight="1" x14ac:dyDescent="0.2">
      <c r="A1286" s="1">
        <f ca="1">IF(COUNTIF($D1286:$L1286," ")=10,"",IF(VLOOKUP(MAX($A$1:A1285),$A$1:C1285,3,FALSE)=0,"",MAX($A$1:A1285)+1))</f>
        <v>1239</v>
      </c>
      <c r="B1286" s="13" t="str">
        <f>$B1279</f>
        <v/>
      </c>
      <c r="C1286" s="2" t="str">
        <f>IF($B1286="","",$R$8)</f>
        <v/>
      </c>
      <c r="D1286" s="23" t="str">
        <f t="shared" ref="D1286:K1286" si="1420">IF($B1286&gt;"",IF(ISERROR(SEARCH($B1286,S$8))," ",MID(S$8,FIND("%курс ",S$8,FIND($B1286,S$8))+6,3)&amp;"
("&amp;MID(S$8,FIND("ауд.",S$8,FIND($B1286,S$8))+4,FIND("№",S$8,FIND("ауд.",S$8,FIND($B1286,S$8)))-(FIND("ауд.",S$8,FIND($B1286,S$8))+4))&amp;")"),"")</f>
        <v/>
      </c>
      <c r="E1286" s="23" t="str">
        <f t="shared" si="1420"/>
        <v/>
      </c>
      <c r="F1286" s="23" t="str">
        <f t="shared" si="1420"/>
        <v/>
      </c>
      <c r="G1286" s="23" t="str">
        <f t="shared" si="1420"/>
        <v/>
      </c>
      <c r="H1286" s="23" t="str">
        <f t="shared" si="1420"/>
        <v/>
      </c>
      <c r="I1286" s="23" t="str">
        <f t="shared" si="1420"/>
        <v/>
      </c>
      <c r="J1286" s="23" t="str">
        <f t="shared" si="1420"/>
        <v/>
      </c>
      <c r="K1286" s="23" t="str">
        <f t="shared" si="1420"/>
        <v/>
      </c>
      <c r="L1286" s="23"/>
      <c r="O1286" s="16"/>
      <c r="P1286" s="16"/>
      <c r="R1286" s="30"/>
      <c r="S1286" s="30"/>
      <c r="T1286" s="30"/>
      <c r="U1286" s="30"/>
      <c r="V1286" s="30"/>
      <c r="W1286" s="30"/>
      <c r="X1286" s="30"/>
      <c r="Y1286" s="30"/>
      <c r="Z1286" s="30"/>
      <c r="AA1286" s="30"/>
      <c r="AB1286" s="30"/>
      <c r="AD1286" s="31" t="str">
        <f t="shared" si="1413"/>
        <v/>
      </c>
      <c r="AE1286" s="31" t="str">
        <f t="shared" si="1413"/>
        <v/>
      </c>
      <c r="AF1286" s="31" t="str">
        <f t="shared" si="1413"/>
        <v/>
      </c>
      <c r="AG1286" s="31" t="str">
        <f t="shared" si="1413"/>
        <v/>
      </c>
      <c r="AH1286" s="31" t="str">
        <f t="shared" si="1413"/>
        <v/>
      </c>
      <c r="AI1286" s="31" t="str">
        <f t="shared" si="1413"/>
        <v/>
      </c>
      <c r="AJ1286" s="31" t="str">
        <f t="shared" si="1413"/>
        <v/>
      </c>
      <c r="AK1286" s="31" t="e">
        <f>IF(#REF!=" ","",IF(#REF!="","",CONCATENATE($C1286," ",#REF!," ",MID(#REF!,6,3))))</f>
        <v>#REF!</v>
      </c>
      <c r="AL1286" s="31" t="str">
        <f t="shared" si="1414"/>
        <v/>
      </c>
      <c r="AM1286" s="31" t="str">
        <f t="shared" si="1414"/>
        <v/>
      </c>
      <c r="AN1286" s="32" t="e">
        <f t="shared" si="1411"/>
        <v>#VALUE!</v>
      </c>
      <c r="AO1286" s="32" t="str">
        <f t="shared" si="1386"/>
        <v/>
      </c>
      <c r="AP1286" s="32" t="str">
        <f t="shared" si="1386"/>
        <v/>
      </c>
      <c r="AQ1286" s="32" t="str">
        <f t="shared" si="1386"/>
        <v/>
      </c>
      <c r="AR1286" s="32" t="str">
        <f t="shared" si="1386"/>
        <v/>
      </c>
      <c r="AS1286" s="32" t="str">
        <f t="shared" si="1386"/>
        <v/>
      </c>
      <c r="AT1286" s="32" t="str">
        <f t="shared" si="1383"/>
        <v/>
      </c>
      <c r="AU1286" s="32" t="str">
        <f t="shared" si="1383"/>
        <v/>
      </c>
      <c r="AV1286" s="32" t="e">
        <f t="shared" si="1383"/>
        <v>#REF!</v>
      </c>
      <c r="AW1286" s="32" t="str">
        <f t="shared" si="1383"/>
        <v/>
      </c>
      <c r="AX1286" s="32" t="str">
        <f t="shared" si="1383"/>
        <v/>
      </c>
      <c r="AZ1286" s="17" t="str">
        <f t="shared" si="1387"/>
        <v/>
      </c>
      <c r="BA1286" s="17" t="str">
        <f t="shared" si="1387"/>
        <v/>
      </c>
      <c r="BB1286" s="17" t="str">
        <f t="shared" si="1387"/>
        <v/>
      </c>
      <c r="BC1286" s="17" t="str">
        <f t="shared" si="1387"/>
        <v/>
      </c>
      <c r="BD1286" s="17" t="str">
        <f t="shared" si="1387"/>
        <v/>
      </c>
      <c r="BE1286" s="17" t="str">
        <f t="shared" si="1384"/>
        <v/>
      </c>
      <c r="BF1286" s="17" t="str">
        <f t="shared" si="1384"/>
        <v/>
      </c>
      <c r="BG1286" s="17" t="e">
        <f t="shared" si="1384"/>
        <v>#REF!</v>
      </c>
      <c r="BH1286" s="17" t="str">
        <f t="shared" si="1384"/>
        <v/>
      </c>
      <c r="BI1286" s="17" t="str">
        <f t="shared" si="1384"/>
        <v/>
      </c>
    </row>
    <row r="1287" spans="1:61" s="13" customFormat="1" ht="23.25" customHeight="1" x14ac:dyDescent="0.2">
      <c r="C1287" s="2" t="str">
        <f>IF($B1287="","",$R$2)</f>
        <v/>
      </c>
      <c r="D1287" s="14" t="str">
        <f t="shared" ref="D1287:K1287" si="1421">IF($B1287&gt;"",IF(ISERROR(SEARCH($B1287,S$2))," ",MID(S$2,FIND("%курс ",S$2,FIND($B1287,S$2))+6,3)&amp;"
("&amp;MID(S$2,FIND("ауд.",S$2,FIND($B1287,S$2))+4,FIND("№",S$2,FIND("ауд.",S$2,FIND($B1287,S$2)))-(FIND("ауд.",S$2,FIND($B1287,S$2))+4))&amp;")"),"")</f>
        <v/>
      </c>
      <c r="E1287" s="14" t="str">
        <f t="shared" si="1421"/>
        <v/>
      </c>
      <c r="F1287" s="14" t="str">
        <f t="shared" si="1421"/>
        <v/>
      </c>
      <c r="G1287" s="14" t="str">
        <f t="shared" si="1421"/>
        <v/>
      </c>
      <c r="H1287" s="14" t="str">
        <f t="shared" si="1421"/>
        <v/>
      </c>
      <c r="I1287" s="14" t="str">
        <f t="shared" si="1421"/>
        <v/>
      </c>
      <c r="J1287" s="14" t="str">
        <f t="shared" si="1421"/>
        <v/>
      </c>
      <c r="K1287" s="14" t="str">
        <f t="shared" si="1421"/>
        <v/>
      </c>
      <c r="L1287" s="14"/>
      <c r="O1287" s="16"/>
      <c r="P1287" s="16"/>
      <c r="R1287" s="30"/>
      <c r="S1287" s="30"/>
      <c r="T1287" s="30"/>
      <c r="U1287" s="30"/>
      <c r="V1287" s="30"/>
      <c r="W1287" s="30"/>
      <c r="X1287" s="30"/>
      <c r="Y1287" s="30"/>
      <c r="Z1287" s="30"/>
      <c r="AA1287" s="30"/>
      <c r="AB1287" s="30"/>
      <c r="AD1287" s="37"/>
      <c r="AE1287" s="37"/>
      <c r="AF1287" s="37"/>
      <c r="AG1287" s="37"/>
      <c r="AH1287" s="37"/>
      <c r="AI1287" s="37"/>
      <c r="AJ1287" s="37"/>
      <c r="AK1287" s="37"/>
      <c r="AL1287" s="37"/>
      <c r="AM1287" s="37"/>
      <c r="AN1287" s="37"/>
      <c r="AO1287" s="32" t="str">
        <f t="shared" si="1386"/>
        <v/>
      </c>
      <c r="AP1287" s="32" t="str">
        <f t="shared" si="1386"/>
        <v/>
      </c>
      <c r="AQ1287" s="32" t="str">
        <f t="shared" si="1386"/>
        <v/>
      </c>
      <c r="AR1287" s="32" t="str">
        <f t="shared" si="1386"/>
        <v/>
      </c>
      <c r="AS1287" s="32" t="str">
        <f t="shared" si="1386"/>
        <v/>
      </c>
      <c r="AT1287" s="32" t="str">
        <f t="shared" si="1383"/>
        <v/>
      </c>
      <c r="AU1287" s="32" t="str">
        <f t="shared" si="1383"/>
        <v/>
      </c>
      <c r="AV1287" s="32" t="str">
        <f t="shared" si="1383"/>
        <v/>
      </c>
      <c r="AW1287" s="32" t="str">
        <f t="shared" si="1383"/>
        <v/>
      </c>
      <c r="AX1287" s="32" t="str">
        <f t="shared" si="1383"/>
        <v/>
      </c>
      <c r="AZ1287" s="17" t="str">
        <f t="shared" si="1387"/>
        <v/>
      </c>
      <c r="BA1287" s="17" t="str">
        <f t="shared" si="1387"/>
        <v/>
      </c>
      <c r="BB1287" s="17" t="str">
        <f t="shared" si="1387"/>
        <v/>
      </c>
      <c r="BC1287" s="17" t="str">
        <f t="shared" si="1387"/>
        <v/>
      </c>
      <c r="BD1287" s="17" t="str">
        <f t="shared" si="1387"/>
        <v/>
      </c>
      <c r="BE1287" s="17" t="str">
        <f t="shared" si="1384"/>
        <v/>
      </c>
      <c r="BF1287" s="17" t="str">
        <f t="shared" si="1384"/>
        <v/>
      </c>
      <c r="BG1287" s="17" t="str">
        <f t="shared" si="1384"/>
        <v/>
      </c>
      <c r="BH1287" s="17" t="str">
        <f t="shared" si="1384"/>
        <v/>
      </c>
      <c r="BI1287" s="17" t="str">
        <f t="shared" si="1384"/>
        <v/>
      </c>
    </row>
    <row r="1288" spans="1:61" s="13" customFormat="1" ht="23.25" customHeight="1" x14ac:dyDescent="0.2">
      <c r="A1288" s="1">
        <f ca="1">IF(COUNTIF($D1289:$L1295," ")=70,"",MAX($A$1:A1287)+1)</f>
        <v>1240</v>
      </c>
      <c r="B1288" s="2" t="str">
        <f>IF($C1288="","",$C1288)</f>
        <v/>
      </c>
      <c r="C1288" s="3" t="str">
        <f>IF(ISERROR(VLOOKUP((ROW()-1)/9+1,'[1]Преподавательский состав'!$A$2:$B$181,2,FALSE)),"",VLOOKUP((ROW()-1)/9+1,'[1]Преподавательский состав'!$A$2:$B$181,2,FALSE))</f>
        <v/>
      </c>
      <c r="D1288" s="3" t="str">
        <f>IF($C1288="","",T(" 9.00"))</f>
        <v/>
      </c>
      <c r="E1288" s="3" t="str">
        <f>IF($C1288="","",T("10.40"))</f>
        <v/>
      </c>
      <c r="F1288" s="3" t="str">
        <f>IF($C1288="","",T("12.20"))</f>
        <v/>
      </c>
      <c r="G1288" s="3" t="str">
        <f>IF($C1288="","",T("14.00"))</f>
        <v/>
      </c>
      <c r="H1288" s="3" t="str">
        <f>IF($C1288="","",T("14.30"))</f>
        <v/>
      </c>
      <c r="I1288" s="3" t="str">
        <f>IF($C1288="","",T("16.10"))</f>
        <v/>
      </c>
      <c r="J1288" s="3" t="str">
        <f>IF($C1288="","",T("17.50"))</f>
        <v/>
      </c>
      <c r="K1288" s="3" t="str">
        <f>IF($C1288="","",T("17.50"))</f>
        <v/>
      </c>
      <c r="L1288" s="3"/>
      <c r="O1288" s="16"/>
      <c r="P1288" s="16"/>
      <c r="R1288" s="30"/>
      <c r="S1288" s="30"/>
      <c r="T1288" s="30"/>
      <c r="U1288" s="30"/>
      <c r="V1288" s="30"/>
      <c r="W1288" s="30"/>
      <c r="X1288" s="30"/>
      <c r="Y1288" s="30"/>
      <c r="Z1288" s="30"/>
      <c r="AA1288" s="30"/>
      <c r="AB1288" s="30"/>
      <c r="AD1288" s="32"/>
      <c r="AE1288" s="32"/>
      <c r="AF1288" s="32"/>
      <c r="AG1288" s="32"/>
      <c r="AH1288" s="32"/>
      <c r="AI1288" s="32"/>
      <c r="AJ1288" s="32"/>
      <c r="AK1288" s="32"/>
      <c r="AL1288" s="32"/>
      <c r="AM1288" s="32"/>
      <c r="AN1288" s="32" t="str">
        <f t="shared" ref="AN1288:AN1295" si="1422">IF(COUNTBLANK(AD1288:AM1288)=10,"",MID($B1288,1,FIND(" ",$B1288)-1))</f>
        <v/>
      </c>
      <c r="AO1288" s="32" t="str">
        <f t="shared" si="1386"/>
        <v/>
      </c>
      <c r="AP1288" s="32" t="str">
        <f t="shared" si="1386"/>
        <v/>
      </c>
      <c r="AQ1288" s="32" t="str">
        <f t="shared" si="1386"/>
        <v/>
      </c>
      <c r="AR1288" s="32" t="str">
        <f t="shared" si="1386"/>
        <v/>
      </c>
      <c r="AS1288" s="32" t="str">
        <f t="shared" si="1386"/>
        <v/>
      </c>
      <c r="AT1288" s="32" t="str">
        <f t="shared" si="1383"/>
        <v/>
      </c>
      <c r="AU1288" s="32" t="str">
        <f t="shared" si="1383"/>
        <v/>
      </c>
      <c r="AV1288" s="32" t="str">
        <f t="shared" si="1383"/>
        <v/>
      </c>
      <c r="AW1288" s="32" t="str">
        <f t="shared" si="1383"/>
        <v/>
      </c>
      <c r="AX1288" s="32" t="str">
        <f t="shared" si="1383"/>
        <v/>
      </c>
      <c r="AZ1288" s="17" t="str">
        <f t="shared" si="1387"/>
        <v/>
      </c>
      <c r="BA1288" s="17" t="str">
        <f t="shared" si="1387"/>
        <v/>
      </c>
      <c r="BB1288" s="17" t="str">
        <f t="shared" si="1387"/>
        <v/>
      </c>
      <c r="BC1288" s="17" t="str">
        <f t="shared" si="1387"/>
        <v/>
      </c>
      <c r="BD1288" s="17" t="str">
        <f t="shared" si="1387"/>
        <v/>
      </c>
      <c r="BE1288" s="17" t="str">
        <f t="shared" si="1384"/>
        <v/>
      </c>
      <c r="BF1288" s="17" t="str">
        <f t="shared" si="1384"/>
        <v/>
      </c>
      <c r="BG1288" s="17" t="str">
        <f t="shared" si="1384"/>
        <v/>
      </c>
      <c r="BH1288" s="17" t="str">
        <f t="shared" si="1384"/>
        <v/>
      </c>
      <c r="BI1288" s="17" t="str">
        <f t="shared" si="1384"/>
        <v/>
      </c>
    </row>
    <row r="1289" spans="1:61" s="13" customFormat="1" ht="23.25" customHeight="1" x14ac:dyDescent="0.2">
      <c r="A1289" s="1">
        <f ca="1">IF(COUNTIF($D1289:$L1289," ")=10,"",IF(VLOOKUP(MAX($A$1:A1288),$A$1:C1288,3,FALSE)=0,"",MAX($A$1:A1288)+1))</f>
        <v>1241</v>
      </c>
      <c r="B1289" s="13" t="str">
        <f>$B1288</f>
        <v/>
      </c>
      <c r="C1289" s="2" t="str">
        <f>IF($B1289="","",$R$2)</f>
        <v/>
      </c>
      <c r="D1289" s="14" t="str">
        <f t="shared" ref="D1289:K1289" si="1423">IF($B1289&gt;"",IF(ISERROR(SEARCH($B1289,S$2))," ",MID(S$2,FIND("%курс ",S$2,FIND($B1289,S$2))+6,3)&amp;"
("&amp;MID(S$2,FIND("ауд.",S$2,FIND($B1289,S$2))+4,FIND("№",S$2,FIND("ауд.",S$2,FIND($B1289,S$2)))-(FIND("ауд.",S$2,FIND($B1289,S$2))+4))&amp;")"),"")</f>
        <v/>
      </c>
      <c r="E1289" s="14" t="str">
        <f t="shared" si="1423"/>
        <v/>
      </c>
      <c r="F1289" s="14" t="str">
        <f t="shared" si="1423"/>
        <v/>
      </c>
      <c r="G1289" s="14" t="str">
        <f t="shared" si="1423"/>
        <v/>
      </c>
      <c r="H1289" s="14" t="str">
        <f t="shared" si="1423"/>
        <v/>
      </c>
      <c r="I1289" s="14" t="str">
        <f t="shared" si="1423"/>
        <v/>
      </c>
      <c r="J1289" s="14" t="str">
        <f t="shared" si="1423"/>
        <v/>
      </c>
      <c r="K1289" s="14" t="str">
        <f t="shared" si="1423"/>
        <v/>
      </c>
      <c r="L1289" s="14"/>
      <c r="O1289" s="16"/>
      <c r="P1289" s="16"/>
      <c r="R1289" s="30"/>
      <c r="S1289" s="30"/>
      <c r="T1289" s="30"/>
      <c r="U1289" s="30"/>
      <c r="V1289" s="30"/>
      <c r="W1289" s="30"/>
      <c r="X1289" s="30"/>
      <c r="Y1289" s="30"/>
      <c r="Z1289" s="30"/>
      <c r="AA1289" s="30"/>
      <c r="AB1289" s="30"/>
      <c r="AD1289" s="31" t="str">
        <f t="shared" ref="AD1289:AJ1295" si="1424">IF(D1289=" ","",IF(D1289="","",CONCATENATE($C1289," ",D$1," ",MID(D1289,6,3))))</f>
        <v/>
      </c>
      <c r="AE1289" s="31" t="str">
        <f t="shared" si="1424"/>
        <v/>
      </c>
      <c r="AF1289" s="31" t="str">
        <f t="shared" si="1424"/>
        <v/>
      </c>
      <c r="AG1289" s="31" t="str">
        <f t="shared" si="1424"/>
        <v/>
      </c>
      <c r="AH1289" s="31" t="str">
        <f t="shared" si="1424"/>
        <v/>
      </c>
      <c r="AI1289" s="31" t="str">
        <f t="shared" si="1424"/>
        <v/>
      </c>
      <c r="AJ1289" s="31" t="str">
        <f t="shared" si="1424"/>
        <v/>
      </c>
      <c r="AK1289" s="31" t="e">
        <f>IF(#REF!=" ","",IF(#REF!="","",CONCATENATE($C1289," ",#REF!," ",MID(#REF!,6,3))))</f>
        <v>#REF!</v>
      </c>
      <c r="AL1289" s="31" t="str">
        <f t="shared" ref="AL1289:AM1295" si="1425">IF(K1289=" ","",IF(K1289="","",CONCATENATE($C1289," ",K$1," ",MID(K1289,6,3))))</f>
        <v/>
      </c>
      <c r="AM1289" s="31" t="str">
        <f t="shared" si="1425"/>
        <v/>
      </c>
      <c r="AN1289" s="32" t="e">
        <f t="shared" si="1422"/>
        <v>#VALUE!</v>
      </c>
      <c r="AO1289" s="32" t="str">
        <f t="shared" si="1386"/>
        <v/>
      </c>
      <c r="AP1289" s="32" t="str">
        <f t="shared" si="1386"/>
        <v/>
      </c>
      <c r="AQ1289" s="32" t="str">
        <f t="shared" si="1386"/>
        <v/>
      </c>
      <c r="AR1289" s="32" t="str">
        <f t="shared" si="1386"/>
        <v/>
      </c>
      <c r="AS1289" s="32" t="str">
        <f t="shared" si="1386"/>
        <v/>
      </c>
      <c r="AT1289" s="32" t="str">
        <f t="shared" si="1383"/>
        <v/>
      </c>
      <c r="AU1289" s="32" t="str">
        <f t="shared" si="1383"/>
        <v/>
      </c>
      <c r="AV1289" s="32" t="e">
        <f t="shared" si="1383"/>
        <v>#REF!</v>
      </c>
      <c r="AW1289" s="32" t="str">
        <f t="shared" si="1383"/>
        <v/>
      </c>
      <c r="AX1289" s="32" t="str">
        <f t="shared" si="1383"/>
        <v/>
      </c>
      <c r="AZ1289" s="17" t="str">
        <f t="shared" si="1387"/>
        <v/>
      </c>
      <c r="BA1289" s="17" t="str">
        <f t="shared" si="1387"/>
        <v/>
      </c>
      <c r="BB1289" s="17" t="str">
        <f t="shared" si="1387"/>
        <v/>
      </c>
      <c r="BC1289" s="17" t="str">
        <f t="shared" si="1387"/>
        <v/>
      </c>
      <c r="BD1289" s="17" t="str">
        <f t="shared" si="1387"/>
        <v/>
      </c>
      <c r="BE1289" s="17" t="str">
        <f t="shared" si="1384"/>
        <v/>
      </c>
      <c r="BF1289" s="17" t="str">
        <f t="shared" si="1384"/>
        <v/>
      </c>
      <c r="BG1289" s="17" t="e">
        <f t="shared" si="1384"/>
        <v>#REF!</v>
      </c>
      <c r="BH1289" s="17" t="str">
        <f t="shared" si="1384"/>
        <v/>
      </c>
      <c r="BI1289" s="17" t="str">
        <f t="shared" si="1384"/>
        <v/>
      </c>
    </row>
    <row r="1290" spans="1:61" s="13" customFormat="1" ht="23.25" customHeight="1" x14ac:dyDescent="0.2">
      <c r="A1290" s="1">
        <f ca="1">IF(COUNTIF($D1290:$L1290," ")=10,"",IF(VLOOKUP(MAX($A$1:A1289),$A$1:C1289,3,FALSE)=0,"",MAX($A$1:A1289)+1))</f>
        <v>1242</v>
      </c>
      <c r="B1290" s="13" t="str">
        <f>$B1288</f>
        <v/>
      </c>
      <c r="C1290" s="2" t="str">
        <f>IF($B1290="","",$R$3)</f>
        <v/>
      </c>
      <c r="D1290" s="14" t="str">
        <f t="shared" ref="D1290:K1290" si="1426">IF($B1290&gt;"",IF(ISERROR(SEARCH($B1290,S$3))," ",MID(S$3,FIND("%курс ",S$3,FIND($B1290,S$3))+6,3)&amp;"
("&amp;MID(S$3,FIND("ауд.",S$3,FIND($B1290,S$3))+4,FIND("№",S$3,FIND("ауд.",S$3,FIND($B1290,S$3)))-(FIND("ауд.",S$3,FIND($B1290,S$3))+4))&amp;")"),"")</f>
        <v/>
      </c>
      <c r="E1290" s="14" t="str">
        <f t="shared" si="1426"/>
        <v/>
      </c>
      <c r="F1290" s="14" t="str">
        <f t="shared" si="1426"/>
        <v/>
      </c>
      <c r="G1290" s="14" t="str">
        <f t="shared" si="1426"/>
        <v/>
      </c>
      <c r="H1290" s="14" t="str">
        <f t="shared" si="1426"/>
        <v/>
      </c>
      <c r="I1290" s="14" t="str">
        <f t="shared" si="1426"/>
        <v/>
      </c>
      <c r="J1290" s="14" t="str">
        <f t="shared" si="1426"/>
        <v/>
      </c>
      <c r="K1290" s="14" t="str">
        <f t="shared" si="1426"/>
        <v/>
      </c>
      <c r="L1290" s="14"/>
      <c r="O1290" s="16"/>
      <c r="P1290" s="16"/>
      <c r="R1290" s="30"/>
      <c r="S1290" s="30"/>
      <c r="T1290" s="30"/>
      <c r="U1290" s="30"/>
      <c r="V1290" s="30"/>
      <c r="W1290" s="30"/>
      <c r="X1290" s="30"/>
      <c r="Y1290" s="30"/>
      <c r="Z1290" s="30"/>
      <c r="AA1290" s="30"/>
      <c r="AB1290" s="30"/>
      <c r="AD1290" s="31" t="str">
        <f t="shared" si="1424"/>
        <v/>
      </c>
      <c r="AE1290" s="31" t="str">
        <f t="shared" si="1424"/>
        <v/>
      </c>
      <c r="AF1290" s="31" t="str">
        <f t="shared" si="1424"/>
        <v/>
      </c>
      <c r="AG1290" s="31" t="str">
        <f t="shared" si="1424"/>
        <v/>
      </c>
      <c r="AH1290" s="31" t="str">
        <f t="shared" si="1424"/>
        <v/>
      </c>
      <c r="AI1290" s="31" t="str">
        <f t="shared" si="1424"/>
        <v/>
      </c>
      <c r="AJ1290" s="31" t="str">
        <f t="shared" si="1424"/>
        <v/>
      </c>
      <c r="AK1290" s="31" t="e">
        <f>IF(#REF!=" ","",IF(#REF!="","",CONCATENATE($C1290," ",#REF!," ",MID(#REF!,6,3))))</f>
        <v>#REF!</v>
      </c>
      <c r="AL1290" s="31" t="str">
        <f t="shared" si="1425"/>
        <v/>
      </c>
      <c r="AM1290" s="31" t="str">
        <f t="shared" si="1425"/>
        <v/>
      </c>
      <c r="AN1290" s="32" t="e">
        <f t="shared" si="1422"/>
        <v>#VALUE!</v>
      </c>
      <c r="AO1290" s="32" t="str">
        <f t="shared" si="1386"/>
        <v/>
      </c>
      <c r="AP1290" s="32" t="str">
        <f t="shared" si="1386"/>
        <v/>
      </c>
      <c r="AQ1290" s="32" t="str">
        <f t="shared" si="1386"/>
        <v/>
      </c>
      <c r="AR1290" s="32" t="str">
        <f t="shared" si="1386"/>
        <v/>
      </c>
      <c r="AS1290" s="32" t="str">
        <f t="shared" si="1386"/>
        <v/>
      </c>
      <c r="AT1290" s="32" t="str">
        <f t="shared" si="1383"/>
        <v/>
      </c>
      <c r="AU1290" s="32" t="str">
        <f t="shared" si="1383"/>
        <v/>
      </c>
      <c r="AV1290" s="32" t="e">
        <f t="shared" si="1383"/>
        <v>#REF!</v>
      </c>
      <c r="AW1290" s="32" t="str">
        <f t="shared" si="1383"/>
        <v/>
      </c>
      <c r="AX1290" s="32" t="str">
        <f t="shared" si="1383"/>
        <v/>
      </c>
      <c r="AZ1290" s="17" t="str">
        <f t="shared" si="1387"/>
        <v/>
      </c>
      <c r="BA1290" s="17" t="str">
        <f t="shared" si="1387"/>
        <v/>
      </c>
      <c r="BB1290" s="17" t="str">
        <f t="shared" si="1387"/>
        <v/>
      </c>
      <c r="BC1290" s="17" t="str">
        <f t="shared" si="1387"/>
        <v/>
      </c>
      <c r="BD1290" s="17" t="str">
        <f t="shared" si="1387"/>
        <v/>
      </c>
      <c r="BE1290" s="17" t="str">
        <f t="shared" si="1384"/>
        <v/>
      </c>
      <c r="BF1290" s="17" t="str">
        <f t="shared" si="1384"/>
        <v/>
      </c>
      <c r="BG1290" s="17" t="e">
        <f t="shared" si="1384"/>
        <v>#REF!</v>
      </c>
      <c r="BH1290" s="17" t="str">
        <f t="shared" si="1384"/>
        <v/>
      </c>
      <c r="BI1290" s="17" t="str">
        <f t="shared" si="1384"/>
        <v/>
      </c>
    </row>
    <row r="1291" spans="1:61" s="13" customFormat="1" ht="23.25" customHeight="1" x14ac:dyDescent="0.2">
      <c r="A1291" s="1">
        <f ca="1">IF(COUNTIF($D1291:$L1291," ")=10,"",IF(VLOOKUP(MAX($A$1:A1290),$A$1:C1290,3,FALSE)=0,"",MAX($A$1:A1290)+1))</f>
        <v>1243</v>
      </c>
      <c r="B1291" s="13" t="str">
        <f>$B1288</f>
        <v/>
      </c>
      <c r="C1291" s="2" t="str">
        <f>IF($B1291="","",$R$4)</f>
        <v/>
      </c>
      <c r="D1291" s="14" t="str">
        <f t="shared" ref="D1291:K1291" si="1427">IF($B1291&gt;"",IF(ISERROR(SEARCH($B1291,S$4))," ",MID(S$4,FIND("%курс ",S$4,FIND($B1291,S$4))+6,3)&amp;"
("&amp;MID(S$4,FIND("ауд.",S$4,FIND($B1291,S$4))+4,FIND("№",S$4,FIND("ауд.",S$4,FIND($B1291,S$4)))-(FIND("ауд.",S$4,FIND($B1291,S$4))+4))&amp;")"),"")</f>
        <v/>
      </c>
      <c r="E1291" s="14" t="str">
        <f t="shared" si="1427"/>
        <v/>
      </c>
      <c r="F1291" s="14" t="str">
        <f t="shared" si="1427"/>
        <v/>
      </c>
      <c r="G1291" s="14" t="str">
        <f t="shared" si="1427"/>
        <v/>
      </c>
      <c r="H1291" s="14" t="str">
        <f t="shared" si="1427"/>
        <v/>
      </c>
      <c r="I1291" s="14" t="str">
        <f t="shared" si="1427"/>
        <v/>
      </c>
      <c r="J1291" s="14" t="str">
        <f t="shared" si="1427"/>
        <v/>
      </c>
      <c r="K1291" s="14" t="str">
        <f t="shared" si="1427"/>
        <v/>
      </c>
      <c r="L1291" s="14"/>
      <c r="O1291" s="16"/>
      <c r="P1291" s="16"/>
      <c r="R1291" s="30"/>
      <c r="S1291" s="30"/>
      <c r="T1291" s="30"/>
      <c r="U1291" s="30"/>
      <c r="V1291" s="30"/>
      <c r="W1291" s="30"/>
      <c r="X1291" s="30"/>
      <c r="Y1291" s="30"/>
      <c r="Z1291" s="30"/>
      <c r="AA1291" s="30"/>
      <c r="AB1291" s="30"/>
      <c r="AD1291" s="31" t="str">
        <f t="shared" si="1424"/>
        <v/>
      </c>
      <c r="AE1291" s="31" t="str">
        <f t="shared" si="1424"/>
        <v/>
      </c>
      <c r="AF1291" s="31" t="str">
        <f t="shared" si="1424"/>
        <v/>
      </c>
      <c r="AG1291" s="31" t="str">
        <f t="shared" si="1424"/>
        <v/>
      </c>
      <c r="AH1291" s="31" t="str">
        <f t="shared" si="1424"/>
        <v/>
      </c>
      <c r="AI1291" s="31" t="str">
        <f t="shared" si="1424"/>
        <v/>
      </c>
      <c r="AJ1291" s="31" t="str">
        <f t="shared" si="1424"/>
        <v/>
      </c>
      <c r="AK1291" s="31" t="e">
        <f>IF(#REF!=" ","",IF(#REF!="","",CONCATENATE($C1291," ",#REF!," ",MID(#REF!,6,3))))</f>
        <v>#REF!</v>
      </c>
      <c r="AL1291" s="31" t="str">
        <f t="shared" si="1425"/>
        <v/>
      </c>
      <c r="AM1291" s="31" t="str">
        <f t="shared" si="1425"/>
        <v/>
      </c>
      <c r="AN1291" s="32" t="e">
        <f t="shared" si="1422"/>
        <v>#VALUE!</v>
      </c>
      <c r="AO1291" s="32" t="str">
        <f t="shared" si="1386"/>
        <v/>
      </c>
      <c r="AP1291" s="32" t="str">
        <f t="shared" si="1386"/>
        <v/>
      </c>
      <c r="AQ1291" s="32" t="str">
        <f t="shared" si="1386"/>
        <v/>
      </c>
      <c r="AR1291" s="32" t="str">
        <f t="shared" si="1386"/>
        <v/>
      </c>
      <c r="AS1291" s="32" t="str">
        <f t="shared" si="1386"/>
        <v/>
      </c>
      <c r="AT1291" s="32" t="str">
        <f t="shared" si="1383"/>
        <v/>
      </c>
      <c r="AU1291" s="32" t="str">
        <f t="shared" si="1383"/>
        <v/>
      </c>
      <c r="AV1291" s="32" t="e">
        <f t="shared" si="1383"/>
        <v>#REF!</v>
      </c>
      <c r="AW1291" s="32" t="str">
        <f t="shared" si="1383"/>
        <v/>
      </c>
      <c r="AX1291" s="32" t="str">
        <f t="shared" si="1383"/>
        <v/>
      </c>
      <c r="AZ1291" s="17" t="str">
        <f t="shared" si="1387"/>
        <v/>
      </c>
      <c r="BA1291" s="17" t="str">
        <f t="shared" si="1387"/>
        <v/>
      </c>
      <c r="BB1291" s="17" t="str">
        <f t="shared" si="1387"/>
        <v/>
      </c>
      <c r="BC1291" s="17" t="str">
        <f t="shared" si="1387"/>
        <v/>
      </c>
      <c r="BD1291" s="17" t="str">
        <f t="shared" si="1387"/>
        <v/>
      </c>
      <c r="BE1291" s="17" t="str">
        <f t="shared" si="1384"/>
        <v/>
      </c>
      <c r="BF1291" s="17" t="str">
        <f t="shared" si="1384"/>
        <v/>
      </c>
      <c r="BG1291" s="17" t="e">
        <f t="shared" si="1384"/>
        <v>#REF!</v>
      </c>
      <c r="BH1291" s="17" t="str">
        <f t="shared" si="1384"/>
        <v/>
      </c>
      <c r="BI1291" s="17" t="str">
        <f t="shared" si="1384"/>
        <v/>
      </c>
    </row>
    <row r="1292" spans="1:61" s="13" customFormat="1" ht="23.25" customHeight="1" x14ac:dyDescent="0.2">
      <c r="A1292" s="1">
        <f ca="1">IF(COUNTIF($D1292:$L1292," ")=10,"",IF(VLOOKUP(MAX($A$1:A1291),$A$1:C1291,3,FALSE)=0,"",MAX($A$1:A1291)+1))</f>
        <v>1244</v>
      </c>
      <c r="B1292" s="13" t="str">
        <f>$B1288</f>
        <v/>
      </c>
      <c r="C1292" s="2" t="str">
        <f>IF($B1292="","",$R$5)</f>
        <v/>
      </c>
      <c r="D1292" s="23" t="str">
        <f t="shared" ref="D1292:K1292" si="1428">IF($B1292&gt;"",IF(ISERROR(SEARCH($B1292,S$5))," ",MID(S$5,FIND("%курс ",S$5,FIND($B1292,S$5))+6,3)&amp;"
("&amp;MID(S$5,FIND("ауд.",S$5,FIND($B1292,S$5))+4,FIND("№",S$5,FIND("ауд.",S$5,FIND($B1292,S$5)))-(FIND("ауд.",S$5,FIND($B1292,S$5))+4))&amp;")"),"")</f>
        <v/>
      </c>
      <c r="E1292" s="23" t="str">
        <f t="shared" si="1428"/>
        <v/>
      </c>
      <c r="F1292" s="23" t="str">
        <f t="shared" si="1428"/>
        <v/>
      </c>
      <c r="G1292" s="23" t="str">
        <f t="shared" si="1428"/>
        <v/>
      </c>
      <c r="H1292" s="23" t="str">
        <f t="shared" si="1428"/>
        <v/>
      </c>
      <c r="I1292" s="23" t="str">
        <f t="shared" si="1428"/>
        <v/>
      </c>
      <c r="J1292" s="23" t="str">
        <f t="shared" si="1428"/>
        <v/>
      </c>
      <c r="K1292" s="23" t="str">
        <f t="shared" si="1428"/>
        <v/>
      </c>
      <c r="L1292" s="23"/>
      <c r="O1292" s="16"/>
      <c r="P1292" s="16"/>
      <c r="R1292" s="30"/>
      <c r="S1292" s="30"/>
      <c r="T1292" s="30"/>
      <c r="U1292" s="30"/>
      <c r="V1292" s="30"/>
      <c r="W1292" s="30"/>
      <c r="X1292" s="30"/>
      <c r="Y1292" s="30"/>
      <c r="Z1292" s="30"/>
      <c r="AA1292" s="30"/>
      <c r="AB1292" s="30"/>
      <c r="AD1292" s="31" t="str">
        <f t="shared" si="1424"/>
        <v/>
      </c>
      <c r="AE1292" s="31" t="str">
        <f t="shared" si="1424"/>
        <v/>
      </c>
      <c r="AF1292" s="31" t="str">
        <f t="shared" si="1424"/>
        <v/>
      </c>
      <c r="AG1292" s="31" t="str">
        <f t="shared" si="1424"/>
        <v/>
      </c>
      <c r="AH1292" s="31" t="str">
        <f t="shared" si="1424"/>
        <v/>
      </c>
      <c r="AI1292" s="31" t="str">
        <f t="shared" si="1424"/>
        <v/>
      </c>
      <c r="AJ1292" s="31" t="str">
        <f t="shared" si="1424"/>
        <v/>
      </c>
      <c r="AK1292" s="31" t="e">
        <f>IF(#REF!=" ","",IF(#REF!="","",CONCATENATE($C1292," ",#REF!," ",MID(#REF!,6,3))))</f>
        <v>#REF!</v>
      </c>
      <c r="AL1292" s="31" t="str">
        <f t="shared" si="1425"/>
        <v/>
      </c>
      <c r="AM1292" s="31" t="str">
        <f t="shared" si="1425"/>
        <v/>
      </c>
      <c r="AN1292" s="32" t="e">
        <f t="shared" si="1422"/>
        <v>#VALUE!</v>
      </c>
      <c r="AO1292" s="32" t="str">
        <f t="shared" si="1386"/>
        <v/>
      </c>
      <c r="AP1292" s="32" t="str">
        <f t="shared" si="1386"/>
        <v/>
      </c>
      <c r="AQ1292" s="32" t="str">
        <f t="shared" si="1386"/>
        <v/>
      </c>
      <c r="AR1292" s="32" t="str">
        <f t="shared" si="1386"/>
        <v/>
      </c>
      <c r="AS1292" s="32" t="str">
        <f t="shared" si="1386"/>
        <v/>
      </c>
      <c r="AT1292" s="32" t="str">
        <f t="shared" si="1383"/>
        <v/>
      </c>
      <c r="AU1292" s="32" t="str">
        <f t="shared" si="1383"/>
        <v/>
      </c>
      <c r="AV1292" s="32" t="e">
        <f t="shared" si="1383"/>
        <v>#REF!</v>
      </c>
      <c r="AW1292" s="32" t="str">
        <f t="shared" si="1383"/>
        <v/>
      </c>
      <c r="AX1292" s="32" t="str">
        <f t="shared" si="1383"/>
        <v/>
      </c>
      <c r="AZ1292" s="17" t="str">
        <f t="shared" si="1387"/>
        <v/>
      </c>
      <c r="BA1292" s="17" t="str">
        <f t="shared" si="1387"/>
        <v/>
      </c>
      <c r="BB1292" s="17" t="str">
        <f t="shared" si="1387"/>
        <v/>
      </c>
      <c r="BC1292" s="17" t="str">
        <f t="shared" si="1387"/>
        <v/>
      </c>
      <c r="BD1292" s="17" t="str">
        <f t="shared" si="1387"/>
        <v/>
      </c>
      <c r="BE1292" s="17" t="str">
        <f t="shared" si="1384"/>
        <v/>
      </c>
      <c r="BF1292" s="17" t="str">
        <f t="shared" si="1384"/>
        <v/>
      </c>
      <c r="BG1292" s="17" t="e">
        <f t="shared" si="1384"/>
        <v>#REF!</v>
      </c>
      <c r="BH1292" s="17" t="str">
        <f t="shared" si="1384"/>
        <v/>
      </c>
      <c r="BI1292" s="17" t="str">
        <f t="shared" si="1384"/>
        <v/>
      </c>
    </row>
    <row r="1293" spans="1:61" s="13" customFormat="1" ht="23.25" customHeight="1" x14ac:dyDescent="0.2">
      <c r="A1293" s="1">
        <f ca="1">IF(COUNTIF($D1293:$L1293," ")=10,"",IF(VLOOKUP(MAX($A$1:A1292),$A$1:C1292,3,FALSE)=0,"",MAX($A$1:A1292)+1))</f>
        <v>1245</v>
      </c>
      <c r="B1293" s="13" t="str">
        <f>$B1288</f>
        <v/>
      </c>
      <c r="C1293" s="2" t="str">
        <f>IF($B1293="","",$R$6)</f>
        <v/>
      </c>
      <c r="D1293" s="23" t="str">
        <f t="shared" ref="D1293:K1293" si="1429">IF($B1293&gt;"",IF(ISERROR(SEARCH($B1293,S$6))," ",MID(S$6,FIND("%курс ",S$6,FIND($B1293,S$6))+6,3)&amp;"
("&amp;MID(S$6,FIND("ауд.",S$6,FIND($B1293,S$6))+4,FIND("№",S$6,FIND("ауд.",S$6,FIND($B1293,S$6)))-(FIND("ауд.",S$6,FIND($B1293,S$6))+4))&amp;")"),"")</f>
        <v/>
      </c>
      <c r="E1293" s="23" t="str">
        <f t="shared" si="1429"/>
        <v/>
      </c>
      <c r="F1293" s="23" t="str">
        <f t="shared" si="1429"/>
        <v/>
      </c>
      <c r="G1293" s="23" t="str">
        <f t="shared" si="1429"/>
        <v/>
      </c>
      <c r="H1293" s="23" t="str">
        <f t="shared" si="1429"/>
        <v/>
      </c>
      <c r="I1293" s="23" t="str">
        <f t="shared" si="1429"/>
        <v/>
      </c>
      <c r="J1293" s="23" t="str">
        <f t="shared" si="1429"/>
        <v/>
      </c>
      <c r="K1293" s="23" t="str">
        <f t="shared" si="1429"/>
        <v/>
      </c>
      <c r="L1293" s="23"/>
      <c r="O1293" s="16"/>
      <c r="P1293" s="16"/>
      <c r="R1293" s="30"/>
      <c r="S1293" s="30"/>
      <c r="T1293" s="30"/>
      <c r="U1293" s="30"/>
      <c r="V1293" s="30"/>
      <c r="W1293" s="30"/>
      <c r="X1293" s="30"/>
      <c r="Y1293" s="30"/>
      <c r="Z1293" s="30"/>
      <c r="AA1293" s="30"/>
      <c r="AB1293" s="30"/>
      <c r="AD1293" s="31" t="str">
        <f t="shared" si="1424"/>
        <v/>
      </c>
      <c r="AE1293" s="31" t="str">
        <f t="shared" si="1424"/>
        <v/>
      </c>
      <c r="AF1293" s="31" t="str">
        <f t="shared" si="1424"/>
        <v/>
      </c>
      <c r="AG1293" s="31" t="str">
        <f t="shared" si="1424"/>
        <v/>
      </c>
      <c r="AH1293" s="31" t="str">
        <f t="shared" si="1424"/>
        <v/>
      </c>
      <c r="AI1293" s="31" t="str">
        <f t="shared" si="1424"/>
        <v/>
      </c>
      <c r="AJ1293" s="31" t="str">
        <f t="shared" si="1424"/>
        <v/>
      </c>
      <c r="AK1293" s="31" t="e">
        <f>IF(#REF!=" ","",IF(#REF!="","",CONCATENATE($C1293," ",#REF!," ",MID(#REF!,6,3))))</f>
        <v>#REF!</v>
      </c>
      <c r="AL1293" s="31" t="str">
        <f t="shared" si="1425"/>
        <v/>
      </c>
      <c r="AM1293" s="31" t="str">
        <f t="shared" si="1425"/>
        <v/>
      </c>
      <c r="AN1293" s="32" t="e">
        <f t="shared" si="1422"/>
        <v>#VALUE!</v>
      </c>
      <c r="AO1293" s="32" t="str">
        <f t="shared" si="1386"/>
        <v/>
      </c>
      <c r="AP1293" s="32" t="str">
        <f t="shared" si="1386"/>
        <v/>
      </c>
      <c r="AQ1293" s="32" t="str">
        <f t="shared" si="1386"/>
        <v/>
      </c>
      <c r="AR1293" s="32" t="str">
        <f t="shared" si="1386"/>
        <v/>
      </c>
      <c r="AS1293" s="32" t="str">
        <f t="shared" si="1386"/>
        <v/>
      </c>
      <c r="AT1293" s="32" t="str">
        <f t="shared" si="1383"/>
        <v/>
      </c>
      <c r="AU1293" s="32" t="str">
        <f t="shared" si="1383"/>
        <v/>
      </c>
      <c r="AV1293" s="32" t="e">
        <f t="shared" si="1383"/>
        <v>#REF!</v>
      </c>
      <c r="AW1293" s="32" t="str">
        <f t="shared" si="1383"/>
        <v/>
      </c>
      <c r="AX1293" s="32" t="str">
        <f t="shared" si="1383"/>
        <v/>
      </c>
      <c r="AZ1293" s="17" t="str">
        <f t="shared" si="1387"/>
        <v/>
      </c>
      <c r="BA1293" s="17" t="str">
        <f t="shared" si="1387"/>
        <v/>
      </c>
      <c r="BB1293" s="17" t="str">
        <f t="shared" si="1387"/>
        <v/>
      </c>
      <c r="BC1293" s="17" t="str">
        <f t="shared" si="1387"/>
        <v/>
      </c>
      <c r="BD1293" s="17" t="str">
        <f t="shared" si="1387"/>
        <v/>
      </c>
      <c r="BE1293" s="17" t="str">
        <f t="shared" si="1384"/>
        <v/>
      </c>
      <c r="BF1293" s="17" t="str">
        <f t="shared" si="1384"/>
        <v/>
      </c>
      <c r="BG1293" s="17" t="e">
        <f t="shared" si="1384"/>
        <v>#REF!</v>
      </c>
      <c r="BH1293" s="17" t="str">
        <f t="shared" si="1384"/>
        <v/>
      </c>
      <c r="BI1293" s="17" t="str">
        <f t="shared" si="1384"/>
        <v/>
      </c>
    </row>
    <row r="1294" spans="1:61" s="13" customFormat="1" ht="23.25" customHeight="1" x14ac:dyDescent="0.2">
      <c r="A1294" s="1">
        <f ca="1">IF(COUNTIF($D1294:$L1294," ")=10,"",IF(VLOOKUP(MAX($A$1:A1293),$A$1:C1293,3,FALSE)=0,"",MAX($A$1:A1293)+1))</f>
        <v>1246</v>
      </c>
      <c r="B1294" s="13" t="str">
        <f>$B1288</f>
        <v/>
      </c>
      <c r="C1294" s="2" t="str">
        <f>IF($B1294="","",$R$7)</f>
        <v/>
      </c>
      <c r="D1294" s="23" t="str">
        <f t="shared" ref="D1294:K1294" si="1430">IF($B1294&gt;"",IF(ISERROR(SEARCH($B1294,S$7))," ",MID(S$7,FIND("%курс ",S$7,FIND($B1294,S$7))+6,3)&amp;"
("&amp;MID(S$7,FIND("ауд.",S$7,FIND($B1294,S$7))+4,FIND("№",S$7,FIND("ауд.",S$7,FIND($B1294,S$7)))-(FIND("ауд.",S$7,FIND($B1294,S$7))+4))&amp;")"),"")</f>
        <v/>
      </c>
      <c r="E1294" s="23" t="str">
        <f t="shared" si="1430"/>
        <v/>
      </c>
      <c r="F1294" s="23" t="str">
        <f t="shared" si="1430"/>
        <v/>
      </c>
      <c r="G1294" s="23" t="str">
        <f t="shared" si="1430"/>
        <v/>
      </c>
      <c r="H1294" s="23" t="str">
        <f t="shared" si="1430"/>
        <v/>
      </c>
      <c r="I1294" s="23" t="str">
        <f t="shared" si="1430"/>
        <v/>
      </c>
      <c r="J1294" s="23" t="str">
        <f t="shared" si="1430"/>
        <v/>
      </c>
      <c r="K1294" s="23" t="str">
        <f t="shared" si="1430"/>
        <v/>
      </c>
      <c r="L1294" s="23"/>
      <c r="O1294" s="16"/>
      <c r="P1294" s="16"/>
      <c r="R1294" s="30"/>
      <c r="S1294" s="30"/>
      <c r="T1294" s="30"/>
      <c r="U1294" s="30"/>
      <c r="V1294" s="30"/>
      <c r="W1294" s="30"/>
      <c r="X1294" s="30"/>
      <c r="Y1294" s="30"/>
      <c r="Z1294" s="30"/>
      <c r="AA1294" s="30"/>
      <c r="AB1294" s="30"/>
      <c r="AD1294" s="31" t="str">
        <f t="shared" si="1424"/>
        <v/>
      </c>
      <c r="AE1294" s="31" t="str">
        <f t="shared" si="1424"/>
        <v/>
      </c>
      <c r="AF1294" s="31" t="str">
        <f t="shared" si="1424"/>
        <v/>
      </c>
      <c r="AG1294" s="31" t="str">
        <f t="shared" si="1424"/>
        <v/>
      </c>
      <c r="AH1294" s="31" t="str">
        <f t="shared" si="1424"/>
        <v/>
      </c>
      <c r="AI1294" s="31" t="str">
        <f t="shared" si="1424"/>
        <v/>
      </c>
      <c r="AJ1294" s="31" t="str">
        <f t="shared" si="1424"/>
        <v/>
      </c>
      <c r="AK1294" s="31" t="e">
        <f>IF(#REF!=" ","",IF(#REF!="","",CONCATENATE($C1294," ",#REF!," ",MID(#REF!,6,3))))</f>
        <v>#REF!</v>
      </c>
      <c r="AL1294" s="31" t="str">
        <f t="shared" si="1425"/>
        <v/>
      </c>
      <c r="AM1294" s="31" t="str">
        <f t="shared" si="1425"/>
        <v/>
      </c>
      <c r="AN1294" s="32" t="e">
        <f t="shared" si="1422"/>
        <v>#VALUE!</v>
      </c>
      <c r="AO1294" s="32" t="str">
        <f t="shared" si="1386"/>
        <v/>
      </c>
      <c r="AP1294" s="32" t="str">
        <f t="shared" si="1386"/>
        <v/>
      </c>
      <c r="AQ1294" s="32" t="str">
        <f t="shared" si="1386"/>
        <v/>
      </c>
      <c r="AR1294" s="32" t="str">
        <f t="shared" si="1386"/>
        <v/>
      </c>
      <c r="AS1294" s="32" t="str">
        <f t="shared" si="1386"/>
        <v/>
      </c>
      <c r="AT1294" s="32" t="str">
        <f t="shared" si="1383"/>
        <v/>
      </c>
      <c r="AU1294" s="32" t="str">
        <f t="shared" si="1383"/>
        <v/>
      </c>
      <c r="AV1294" s="32" t="e">
        <f t="shared" si="1383"/>
        <v>#REF!</v>
      </c>
      <c r="AW1294" s="32" t="str">
        <f t="shared" si="1383"/>
        <v/>
      </c>
      <c r="AX1294" s="32" t="str">
        <f t="shared" si="1383"/>
        <v/>
      </c>
      <c r="AZ1294" s="17" t="str">
        <f t="shared" si="1387"/>
        <v/>
      </c>
      <c r="BA1294" s="17" t="str">
        <f t="shared" si="1387"/>
        <v/>
      </c>
      <c r="BB1294" s="17" t="str">
        <f t="shared" si="1387"/>
        <v/>
      </c>
      <c r="BC1294" s="17" t="str">
        <f t="shared" si="1387"/>
        <v/>
      </c>
      <c r="BD1294" s="17" t="str">
        <f t="shared" si="1387"/>
        <v/>
      </c>
      <c r="BE1294" s="17" t="str">
        <f t="shared" si="1384"/>
        <v/>
      </c>
      <c r="BF1294" s="17" t="str">
        <f t="shared" si="1384"/>
        <v/>
      </c>
      <c r="BG1294" s="17" t="e">
        <f t="shared" si="1384"/>
        <v>#REF!</v>
      </c>
      <c r="BH1294" s="17" t="str">
        <f t="shared" si="1384"/>
        <v/>
      </c>
      <c r="BI1294" s="17" t="str">
        <f t="shared" si="1384"/>
        <v/>
      </c>
    </row>
    <row r="1295" spans="1:61" s="13" customFormat="1" ht="23.25" customHeight="1" x14ac:dyDescent="0.2">
      <c r="A1295" s="1">
        <f ca="1">IF(COUNTIF($D1295:$L1295," ")=10,"",IF(VLOOKUP(MAX($A$1:A1294),$A$1:C1294,3,FALSE)=0,"",MAX($A$1:A1294)+1))</f>
        <v>1247</v>
      </c>
      <c r="B1295" s="13" t="str">
        <f>$B1288</f>
        <v/>
      </c>
      <c r="C1295" s="2" t="str">
        <f>IF($B1295="","",$R$8)</f>
        <v/>
      </c>
      <c r="D1295" s="23" t="str">
        <f t="shared" ref="D1295:K1295" si="1431">IF($B1295&gt;"",IF(ISERROR(SEARCH($B1295,S$8))," ",MID(S$8,FIND("%курс ",S$8,FIND($B1295,S$8))+6,3)&amp;"
("&amp;MID(S$8,FIND("ауд.",S$8,FIND($B1295,S$8))+4,FIND("№",S$8,FIND("ауд.",S$8,FIND($B1295,S$8)))-(FIND("ауд.",S$8,FIND($B1295,S$8))+4))&amp;")"),"")</f>
        <v/>
      </c>
      <c r="E1295" s="23" t="str">
        <f t="shared" si="1431"/>
        <v/>
      </c>
      <c r="F1295" s="23" t="str">
        <f t="shared" si="1431"/>
        <v/>
      </c>
      <c r="G1295" s="23" t="str">
        <f t="shared" si="1431"/>
        <v/>
      </c>
      <c r="H1295" s="23" t="str">
        <f t="shared" si="1431"/>
        <v/>
      </c>
      <c r="I1295" s="23" t="str">
        <f t="shared" si="1431"/>
        <v/>
      </c>
      <c r="J1295" s="23" t="str">
        <f t="shared" si="1431"/>
        <v/>
      </c>
      <c r="K1295" s="23" t="str">
        <f t="shared" si="1431"/>
        <v/>
      </c>
      <c r="L1295" s="23"/>
      <c r="O1295" s="16"/>
      <c r="P1295" s="16"/>
      <c r="R1295" s="30"/>
      <c r="S1295" s="30"/>
      <c r="T1295" s="30"/>
      <c r="U1295" s="30"/>
      <c r="V1295" s="30"/>
      <c r="W1295" s="30"/>
      <c r="X1295" s="30"/>
      <c r="Y1295" s="30"/>
      <c r="Z1295" s="30"/>
      <c r="AA1295" s="30"/>
      <c r="AB1295" s="30"/>
      <c r="AD1295" s="31" t="str">
        <f t="shared" si="1424"/>
        <v/>
      </c>
      <c r="AE1295" s="31" t="str">
        <f t="shared" si="1424"/>
        <v/>
      </c>
      <c r="AF1295" s="31" t="str">
        <f t="shared" si="1424"/>
        <v/>
      </c>
      <c r="AG1295" s="31" t="str">
        <f t="shared" si="1424"/>
        <v/>
      </c>
      <c r="AH1295" s="31" t="str">
        <f t="shared" si="1424"/>
        <v/>
      </c>
      <c r="AI1295" s="31" t="str">
        <f t="shared" si="1424"/>
        <v/>
      </c>
      <c r="AJ1295" s="31" t="str">
        <f t="shared" si="1424"/>
        <v/>
      </c>
      <c r="AK1295" s="31" t="e">
        <f>IF(#REF!=" ","",IF(#REF!="","",CONCATENATE($C1295," ",#REF!," ",MID(#REF!,6,3))))</f>
        <v>#REF!</v>
      </c>
      <c r="AL1295" s="31" t="str">
        <f t="shared" si="1425"/>
        <v/>
      </c>
      <c r="AM1295" s="31" t="str">
        <f t="shared" si="1425"/>
        <v/>
      </c>
      <c r="AN1295" s="32" t="e">
        <f t="shared" si="1422"/>
        <v>#VALUE!</v>
      </c>
      <c r="AO1295" s="32" t="str">
        <f t="shared" si="1386"/>
        <v/>
      </c>
      <c r="AP1295" s="32" t="str">
        <f t="shared" si="1386"/>
        <v/>
      </c>
      <c r="AQ1295" s="32" t="str">
        <f t="shared" si="1386"/>
        <v/>
      </c>
      <c r="AR1295" s="32" t="str">
        <f t="shared" si="1386"/>
        <v/>
      </c>
      <c r="AS1295" s="32" t="str">
        <f t="shared" si="1386"/>
        <v/>
      </c>
      <c r="AT1295" s="32" t="str">
        <f t="shared" si="1383"/>
        <v/>
      </c>
      <c r="AU1295" s="32" t="str">
        <f t="shared" si="1383"/>
        <v/>
      </c>
      <c r="AV1295" s="32" t="e">
        <f t="shared" si="1383"/>
        <v>#REF!</v>
      </c>
      <c r="AW1295" s="32" t="str">
        <f t="shared" si="1383"/>
        <v/>
      </c>
      <c r="AX1295" s="32" t="str">
        <f t="shared" si="1383"/>
        <v/>
      </c>
      <c r="AZ1295" s="17" t="str">
        <f t="shared" si="1387"/>
        <v/>
      </c>
      <c r="BA1295" s="17" t="str">
        <f t="shared" si="1387"/>
        <v/>
      </c>
      <c r="BB1295" s="17" t="str">
        <f t="shared" si="1387"/>
        <v/>
      </c>
      <c r="BC1295" s="17" t="str">
        <f t="shared" si="1387"/>
        <v/>
      </c>
      <c r="BD1295" s="17" t="str">
        <f t="shared" si="1387"/>
        <v/>
      </c>
      <c r="BE1295" s="17" t="str">
        <f t="shared" si="1384"/>
        <v/>
      </c>
      <c r="BF1295" s="17" t="str">
        <f t="shared" si="1384"/>
        <v/>
      </c>
      <c r="BG1295" s="17" t="e">
        <f t="shared" si="1384"/>
        <v>#REF!</v>
      </c>
      <c r="BH1295" s="17" t="str">
        <f t="shared" si="1384"/>
        <v/>
      </c>
      <c r="BI1295" s="17" t="str">
        <f t="shared" si="1384"/>
        <v/>
      </c>
    </row>
    <row r="1296" spans="1:61" s="13" customFormat="1" ht="23.25" customHeight="1" x14ac:dyDescent="0.2">
      <c r="C1296" s="2" t="str">
        <f>IF($B1296="","",$R$2)</f>
        <v/>
      </c>
      <c r="D1296" s="14" t="str">
        <f t="shared" ref="D1296:K1296" si="1432">IF($B1296&gt;"",IF(ISERROR(SEARCH($B1296,S$2))," ",MID(S$2,FIND("%курс ",S$2,FIND($B1296,S$2))+6,3)&amp;"
("&amp;MID(S$2,FIND("ауд.",S$2,FIND($B1296,S$2))+4,FIND("№",S$2,FIND("ауд.",S$2,FIND($B1296,S$2)))-(FIND("ауд.",S$2,FIND($B1296,S$2))+4))&amp;")"),"")</f>
        <v/>
      </c>
      <c r="E1296" s="14" t="str">
        <f t="shared" si="1432"/>
        <v/>
      </c>
      <c r="F1296" s="14" t="str">
        <f t="shared" si="1432"/>
        <v/>
      </c>
      <c r="G1296" s="14" t="str">
        <f t="shared" si="1432"/>
        <v/>
      </c>
      <c r="H1296" s="14" t="str">
        <f t="shared" si="1432"/>
        <v/>
      </c>
      <c r="I1296" s="14" t="str">
        <f t="shared" si="1432"/>
        <v/>
      </c>
      <c r="J1296" s="14" t="str">
        <f t="shared" si="1432"/>
        <v/>
      </c>
      <c r="K1296" s="14" t="str">
        <f t="shared" si="1432"/>
        <v/>
      </c>
      <c r="L1296" s="14"/>
      <c r="O1296" s="16"/>
      <c r="P1296" s="16"/>
      <c r="R1296" s="30"/>
      <c r="S1296" s="30"/>
      <c r="T1296" s="30"/>
      <c r="U1296" s="30"/>
      <c r="V1296" s="30"/>
      <c r="W1296" s="30"/>
      <c r="X1296" s="30"/>
      <c r="Y1296" s="30"/>
      <c r="Z1296" s="30"/>
      <c r="AA1296" s="30"/>
      <c r="AB1296" s="30"/>
      <c r="AD1296" s="37"/>
      <c r="AE1296" s="37"/>
      <c r="AF1296" s="37"/>
      <c r="AG1296" s="37"/>
      <c r="AH1296" s="37"/>
      <c r="AI1296" s="37"/>
      <c r="AJ1296" s="37"/>
      <c r="AK1296" s="37"/>
      <c r="AL1296" s="37"/>
      <c r="AM1296" s="37"/>
      <c r="AN1296" s="37"/>
      <c r="AO1296" s="32" t="str">
        <f t="shared" si="1386"/>
        <v/>
      </c>
      <c r="AP1296" s="32" t="str">
        <f t="shared" si="1386"/>
        <v/>
      </c>
      <c r="AQ1296" s="32" t="str">
        <f t="shared" si="1386"/>
        <v/>
      </c>
      <c r="AR1296" s="32" t="str">
        <f t="shared" si="1386"/>
        <v/>
      </c>
      <c r="AS1296" s="32" t="str">
        <f t="shared" si="1386"/>
        <v/>
      </c>
      <c r="AT1296" s="32" t="str">
        <f t="shared" si="1383"/>
        <v/>
      </c>
      <c r="AU1296" s="32" t="str">
        <f t="shared" si="1383"/>
        <v/>
      </c>
      <c r="AV1296" s="32" t="str">
        <f t="shared" si="1383"/>
        <v/>
      </c>
      <c r="AW1296" s="32" t="str">
        <f t="shared" si="1383"/>
        <v/>
      </c>
      <c r="AX1296" s="32" t="str">
        <f t="shared" si="1383"/>
        <v/>
      </c>
      <c r="AZ1296" s="17" t="str">
        <f t="shared" si="1387"/>
        <v/>
      </c>
      <c r="BA1296" s="17" t="str">
        <f t="shared" si="1387"/>
        <v/>
      </c>
      <c r="BB1296" s="17" t="str">
        <f t="shared" si="1387"/>
        <v/>
      </c>
      <c r="BC1296" s="17" t="str">
        <f t="shared" si="1387"/>
        <v/>
      </c>
      <c r="BD1296" s="17" t="str">
        <f t="shared" si="1387"/>
        <v/>
      </c>
      <c r="BE1296" s="17" t="str">
        <f t="shared" si="1384"/>
        <v/>
      </c>
      <c r="BF1296" s="17" t="str">
        <f t="shared" si="1384"/>
        <v/>
      </c>
      <c r="BG1296" s="17" t="str">
        <f t="shared" si="1384"/>
        <v/>
      </c>
      <c r="BH1296" s="17" t="str">
        <f t="shared" si="1384"/>
        <v/>
      </c>
      <c r="BI1296" s="17" t="str">
        <f t="shared" si="1384"/>
        <v/>
      </c>
    </row>
    <row r="1297" spans="1:61" s="13" customFormat="1" ht="23.25" customHeight="1" x14ac:dyDescent="0.2">
      <c r="A1297" s="1">
        <f ca="1">IF(COUNTIF($D1298:$L1304," ")=70,"",MAX($A$1:A1296)+1)</f>
        <v>1248</v>
      </c>
      <c r="B1297" s="2" t="str">
        <f>IF($C1297="","",$C1297)</f>
        <v/>
      </c>
      <c r="C1297" s="3" t="str">
        <f>IF(ISERROR(VLOOKUP((ROW()-1)/9+1,'[1]Преподавательский состав'!$A$2:$B$181,2,FALSE)),"",VLOOKUP((ROW()-1)/9+1,'[1]Преподавательский состав'!$A$2:$B$181,2,FALSE))</f>
        <v/>
      </c>
      <c r="D1297" s="3" t="str">
        <f>IF($C1297="","",T(" 9.00"))</f>
        <v/>
      </c>
      <c r="E1297" s="3" t="str">
        <f>IF($C1297="","",T("10.40"))</f>
        <v/>
      </c>
      <c r="F1297" s="3" t="str">
        <f>IF($C1297="","",T("12.20"))</f>
        <v/>
      </c>
      <c r="G1297" s="3" t="str">
        <f>IF($C1297="","",T("14.00"))</f>
        <v/>
      </c>
      <c r="H1297" s="3" t="str">
        <f>IF($C1297="","",T("14.30"))</f>
        <v/>
      </c>
      <c r="I1297" s="3" t="str">
        <f>IF($C1297="","",T("16.10"))</f>
        <v/>
      </c>
      <c r="J1297" s="3" t="str">
        <f>IF($C1297="","",T("17.50"))</f>
        <v/>
      </c>
      <c r="K1297" s="3" t="str">
        <f>IF($C1297="","",T("17.50"))</f>
        <v/>
      </c>
      <c r="L1297" s="3"/>
      <c r="O1297" s="16"/>
      <c r="P1297" s="16"/>
      <c r="R1297" s="30"/>
      <c r="S1297" s="30"/>
      <c r="T1297" s="30"/>
      <c r="U1297" s="30"/>
      <c r="V1297" s="30"/>
      <c r="W1297" s="30"/>
      <c r="X1297" s="30"/>
      <c r="Y1297" s="30"/>
      <c r="Z1297" s="30"/>
      <c r="AA1297" s="30"/>
      <c r="AB1297" s="30"/>
      <c r="AD1297" s="32"/>
      <c r="AE1297" s="32"/>
      <c r="AF1297" s="32"/>
      <c r="AG1297" s="32"/>
      <c r="AH1297" s="32"/>
      <c r="AI1297" s="32"/>
      <c r="AJ1297" s="32"/>
      <c r="AK1297" s="32"/>
      <c r="AL1297" s="32"/>
      <c r="AM1297" s="32"/>
      <c r="AN1297" s="32" t="str">
        <f t="shared" ref="AN1297:AN1304" si="1433">IF(COUNTBLANK(AD1297:AM1297)=10,"",MID($B1297,1,FIND(" ",$B1297)-1))</f>
        <v/>
      </c>
      <c r="AO1297" s="32" t="str">
        <f t="shared" si="1386"/>
        <v/>
      </c>
      <c r="AP1297" s="32" t="str">
        <f t="shared" si="1386"/>
        <v/>
      </c>
      <c r="AQ1297" s="32" t="str">
        <f t="shared" si="1386"/>
        <v/>
      </c>
      <c r="AR1297" s="32" t="str">
        <f t="shared" si="1386"/>
        <v/>
      </c>
      <c r="AS1297" s="32" t="str">
        <f t="shared" si="1386"/>
        <v/>
      </c>
      <c r="AT1297" s="32" t="str">
        <f t="shared" si="1383"/>
        <v/>
      </c>
      <c r="AU1297" s="32" t="str">
        <f t="shared" si="1383"/>
        <v/>
      </c>
      <c r="AV1297" s="32" t="str">
        <f t="shared" si="1383"/>
        <v/>
      </c>
      <c r="AW1297" s="32" t="str">
        <f t="shared" si="1383"/>
        <v/>
      </c>
      <c r="AX1297" s="32" t="str">
        <f t="shared" si="1383"/>
        <v/>
      </c>
      <c r="AZ1297" s="17" t="str">
        <f t="shared" si="1387"/>
        <v/>
      </c>
      <c r="BA1297" s="17" t="str">
        <f t="shared" si="1387"/>
        <v/>
      </c>
      <c r="BB1297" s="17" t="str">
        <f t="shared" si="1387"/>
        <v/>
      </c>
      <c r="BC1297" s="17" t="str">
        <f t="shared" si="1387"/>
        <v/>
      </c>
      <c r="BD1297" s="17" t="str">
        <f t="shared" si="1387"/>
        <v/>
      </c>
      <c r="BE1297" s="17" t="str">
        <f t="shared" si="1384"/>
        <v/>
      </c>
      <c r="BF1297" s="17" t="str">
        <f t="shared" si="1384"/>
        <v/>
      </c>
      <c r="BG1297" s="17" t="str">
        <f t="shared" si="1384"/>
        <v/>
      </c>
      <c r="BH1297" s="17" t="str">
        <f t="shared" si="1384"/>
        <v/>
      </c>
      <c r="BI1297" s="17" t="str">
        <f t="shared" si="1384"/>
        <v/>
      </c>
    </row>
    <row r="1298" spans="1:61" s="13" customFormat="1" ht="23.25" customHeight="1" x14ac:dyDescent="0.2">
      <c r="A1298" s="1">
        <f ca="1">IF(COUNTIF($D1298:$L1298," ")=10,"",IF(VLOOKUP(MAX($A$1:A1297),$A$1:C1297,3,FALSE)=0,"",MAX($A$1:A1297)+1))</f>
        <v>1249</v>
      </c>
      <c r="B1298" s="13" t="str">
        <f>$B1297</f>
        <v/>
      </c>
      <c r="C1298" s="2" t="str">
        <f>IF($B1298="","",$R$2)</f>
        <v/>
      </c>
      <c r="D1298" s="14" t="str">
        <f t="shared" ref="D1298:K1298" si="1434">IF($B1298&gt;"",IF(ISERROR(SEARCH($B1298,S$2))," ",MID(S$2,FIND("%курс ",S$2,FIND($B1298,S$2))+6,3)&amp;"
("&amp;MID(S$2,FIND("ауд.",S$2,FIND($B1298,S$2))+4,FIND("№",S$2,FIND("ауд.",S$2,FIND($B1298,S$2)))-(FIND("ауд.",S$2,FIND($B1298,S$2))+4))&amp;")"),"")</f>
        <v/>
      </c>
      <c r="E1298" s="14" t="str">
        <f t="shared" si="1434"/>
        <v/>
      </c>
      <c r="F1298" s="14" t="str">
        <f t="shared" si="1434"/>
        <v/>
      </c>
      <c r="G1298" s="14" t="str">
        <f t="shared" si="1434"/>
        <v/>
      </c>
      <c r="H1298" s="14" t="str">
        <f t="shared" si="1434"/>
        <v/>
      </c>
      <c r="I1298" s="14" t="str">
        <f t="shared" si="1434"/>
        <v/>
      </c>
      <c r="J1298" s="14" t="str">
        <f t="shared" si="1434"/>
        <v/>
      </c>
      <c r="K1298" s="14" t="str">
        <f t="shared" si="1434"/>
        <v/>
      </c>
      <c r="L1298" s="14"/>
      <c r="O1298" s="16"/>
      <c r="P1298" s="16"/>
      <c r="R1298" s="30"/>
      <c r="S1298" s="30"/>
      <c r="T1298" s="30"/>
      <c r="U1298" s="30"/>
      <c r="V1298" s="30"/>
      <c r="W1298" s="30"/>
      <c r="X1298" s="30"/>
      <c r="Y1298" s="30"/>
      <c r="Z1298" s="30"/>
      <c r="AA1298" s="30"/>
      <c r="AB1298" s="30"/>
      <c r="AD1298" s="31" t="str">
        <f t="shared" ref="AD1298:AJ1304" si="1435">IF(D1298=" ","",IF(D1298="","",CONCATENATE($C1298," ",D$1," ",MID(D1298,6,3))))</f>
        <v/>
      </c>
      <c r="AE1298" s="31" t="str">
        <f t="shared" si="1435"/>
        <v/>
      </c>
      <c r="AF1298" s="31" t="str">
        <f t="shared" si="1435"/>
        <v/>
      </c>
      <c r="AG1298" s="31" t="str">
        <f t="shared" si="1435"/>
        <v/>
      </c>
      <c r="AH1298" s="31" t="str">
        <f t="shared" si="1435"/>
        <v/>
      </c>
      <c r="AI1298" s="31" t="str">
        <f t="shared" si="1435"/>
        <v/>
      </c>
      <c r="AJ1298" s="31" t="str">
        <f t="shared" si="1435"/>
        <v/>
      </c>
      <c r="AK1298" s="31" t="e">
        <f>IF(#REF!=" ","",IF(#REF!="","",CONCATENATE($C1298," ",#REF!," ",MID(#REF!,6,3))))</f>
        <v>#REF!</v>
      </c>
      <c r="AL1298" s="31" t="str">
        <f t="shared" ref="AL1298:AM1304" si="1436">IF(K1298=" ","",IF(K1298="","",CONCATENATE($C1298," ",K$1," ",MID(K1298,6,3))))</f>
        <v/>
      </c>
      <c r="AM1298" s="31" t="str">
        <f t="shared" si="1436"/>
        <v/>
      </c>
      <c r="AN1298" s="32" t="e">
        <f t="shared" si="1433"/>
        <v>#VALUE!</v>
      </c>
      <c r="AO1298" s="32" t="str">
        <f t="shared" si="1386"/>
        <v/>
      </c>
      <c r="AP1298" s="32" t="str">
        <f t="shared" si="1386"/>
        <v/>
      </c>
      <c r="AQ1298" s="32" t="str">
        <f t="shared" si="1386"/>
        <v/>
      </c>
      <c r="AR1298" s="32" t="str">
        <f t="shared" si="1386"/>
        <v/>
      </c>
      <c r="AS1298" s="32" t="str">
        <f t="shared" si="1386"/>
        <v/>
      </c>
      <c r="AT1298" s="32" t="str">
        <f t="shared" si="1383"/>
        <v/>
      </c>
      <c r="AU1298" s="32" t="str">
        <f t="shared" si="1383"/>
        <v/>
      </c>
      <c r="AV1298" s="32" t="e">
        <f t="shared" si="1383"/>
        <v>#REF!</v>
      </c>
      <c r="AW1298" s="32" t="str">
        <f t="shared" si="1383"/>
        <v/>
      </c>
      <c r="AX1298" s="32" t="str">
        <f t="shared" si="1383"/>
        <v/>
      </c>
      <c r="AZ1298" s="17" t="str">
        <f t="shared" si="1387"/>
        <v/>
      </c>
      <c r="BA1298" s="17" t="str">
        <f t="shared" si="1387"/>
        <v/>
      </c>
      <c r="BB1298" s="17" t="str">
        <f t="shared" si="1387"/>
        <v/>
      </c>
      <c r="BC1298" s="17" t="str">
        <f t="shared" si="1387"/>
        <v/>
      </c>
      <c r="BD1298" s="17" t="str">
        <f t="shared" si="1387"/>
        <v/>
      </c>
      <c r="BE1298" s="17" t="str">
        <f t="shared" si="1384"/>
        <v/>
      </c>
      <c r="BF1298" s="17" t="str">
        <f t="shared" si="1384"/>
        <v/>
      </c>
      <c r="BG1298" s="17" t="e">
        <f t="shared" si="1384"/>
        <v>#REF!</v>
      </c>
      <c r="BH1298" s="17" t="str">
        <f t="shared" si="1384"/>
        <v/>
      </c>
      <c r="BI1298" s="17" t="str">
        <f t="shared" si="1384"/>
        <v/>
      </c>
    </row>
    <row r="1299" spans="1:61" s="13" customFormat="1" ht="23.25" customHeight="1" x14ac:dyDescent="0.2">
      <c r="A1299" s="1">
        <f ca="1">IF(COUNTIF($D1299:$L1299," ")=10,"",IF(VLOOKUP(MAX($A$1:A1298),$A$1:C1298,3,FALSE)=0,"",MAX($A$1:A1298)+1))</f>
        <v>1250</v>
      </c>
      <c r="B1299" s="13" t="str">
        <f>$B1297</f>
        <v/>
      </c>
      <c r="C1299" s="2" t="str">
        <f>IF($B1299="","",$R$3)</f>
        <v/>
      </c>
      <c r="D1299" s="14" t="str">
        <f t="shared" ref="D1299:K1299" si="1437">IF($B1299&gt;"",IF(ISERROR(SEARCH($B1299,S$3))," ",MID(S$3,FIND("%курс ",S$3,FIND($B1299,S$3))+6,3)&amp;"
("&amp;MID(S$3,FIND("ауд.",S$3,FIND($B1299,S$3))+4,FIND("№",S$3,FIND("ауд.",S$3,FIND($B1299,S$3)))-(FIND("ауд.",S$3,FIND($B1299,S$3))+4))&amp;")"),"")</f>
        <v/>
      </c>
      <c r="E1299" s="14" t="str">
        <f t="shared" si="1437"/>
        <v/>
      </c>
      <c r="F1299" s="14" t="str">
        <f t="shared" si="1437"/>
        <v/>
      </c>
      <c r="G1299" s="14" t="str">
        <f t="shared" si="1437"/>
        <v/>
      </c>
      <c r="H1299" s="14" t="str">
        <f t="shared" si="1437"/>
        <v/>
      </c>
      <c r="I1299" s="14" t="str">
        <f t="shared" si="1437"/>
        <v/>
      </c>
      <c r="J1299" s="14" t="str">
        <f t="shared" si="1437"/>
        <v/>
      </c>
      <c r="K1299" s="14" t="str">
        <f t="shared" si="1437"/>
        <v/>
      </c>
      <c r="L1299" s="14"/>
      <c r="O1299" s="16"/>
      <c r="P1299" s="16"/>
      <c r="R1299" s="30"/>
      <c r="S1299" s="30"/>
      <c r="T1299" s="30"/>
      <c r="U1299" s="30"/>
      <c r="V1299" s="30"/>
      <c r="W1299" s="30"/>
      <c r="X1299" s="30"/>
      <c r="Y1299" s="30"/>
      <c r="Z1299" s="30"/>
      <c r="AA1299" s="30"/>
      <c r="AB1299" s="30"/>
      <c r="AD1299" s="31" t="str">
        <f t="shared" si="1435"/>
        <v/>
      </c>
      <c r="AE1299" s="31" t="str">
        <f t="shared" si="1435"/>
        <v/>
      </c>
      <c r="AF1299" s="31" t="str">
        <f t="shared" si="1435"/>
        <v/>
      </c>
      <c r="AG1299" s="31" t="str">
        <f t="shared" si="1435"/>
        <v/>
      </c>
      <c r="AH1299" s="31" t="str">
        <f t="shared" si="1435"/>
        <v/>
      </c>
      <c r="AI1299" s="31" t="str">
        <f t="shared" si="1435"/>
        <v/>
      </c>
      <c r="AJ1299" s="31" t="str">
        <f t="shared" si="1435"/>
        <v/>
      </c>
      <c r="AK1299" s="31" t="e">
        <f>IF(#REF!=" ","",IF(#REF!="","",CONCATENATE($C1299," ",#REF!," ",MID(#REF!,6,3))))</f>
        <v>#REF!</v>
      </c>
      <c r="AL1299" s="31" t="str">
        <f t="shared" si="1436"/>
        <v/>
      </c>
      <c r="AM1299" s="31" t="str">
        <f t="shared" si="1436"/>
        <v/>
      </c>
      <c r="AN1299" s="32" t="e">
        <f t="shared" si="1433"/>
        <v>#VALUE!</v>
      </c>
      <c r="AO1299" s="32" t="str">
        <f t="shared" si="1386"/>
        <v/>
      </c>
      <c r="AP1299" s="32" t="str">
        <f t="shared" si="1386"/>
        <v/>
      </c>
      <c r="AQ1299" s="32" t="str">
        <f t="shared" si="1386"/>
        <v/>
      </c>
      <c r="AR1299" s="32" t="str">
        <f t="shared" si="1386"/>
        <v/>
      </c>
      <c r="AS1299" s="32" t="str">
        <f t="shared" si="1386"/>
        <v/>
      </c>
      <c r="AT1299" s="32" t="str">
        <f t="shared" si="1383"/>
        <v/>
      </c>
      <c r="AU1299" s="32" t="str">
        <f t="shared" si="1383"/>
        <v/>
      </c>
      <c r="AV1299" s="32" t="e">
        <f t="shared" si="1383"/>
        <v>#REF!</v>
      </c>
      <c r="AW1299" s="32" t="str">
        <f t="shared" si="1383"/>
        <v/>
      </c>
      <c r="AX1299" s="32" t="str">
        <f t="shared" si="1383"/>
        <v/>
      </c>
      <c r="AZ1299" s="17" t="str">
        <f t="shared" si="1387"/>
        <v/>
      </c>
      <c r="BA1299" s="17" t="str">
        <f t="shared" si="1387"/>
        <v/>
      </c>
      <c r="BB1299" s="17" t="str">
        <f t="shared" si="1387"/>
        <v/>
      </c>
      <c r="BC1299" s="17" t="str">
        <f t="shared" si="1387"/>
        <v/>
      </c>
      <c r="BD1299" s="17" t="str">
        <f t="shared" si="1387"/>
        <v/>
      </c>
      <c r="BE1299" s="17" t="str">
        <f t="shared" si="1384"/>
        <v/>
      </c>
      <c r="BF1299" s="17" t="str">
        <f t="shared" si="1384"/>
        <v/>
      </c>
      <c r="BG1299" s="17" t="e">
        <f t="shared" si="1384"/>
        <v>#REF!</v>
      </c>
      <c r="BH1299" s="17" t="str">
        <f t="shared" si="1384"/>
        <v/>
      </c>
      <c r="BI1299" s="17" t="str">
        <f t="shared" si="1384"/>
        <v/>
      </c>
    </row>
    <row r="1300" spans="1:61" s="13" customFormat="1" ht="23.25" customHeight="1" x14ac:dyDescent="0.2">
      <c r="A1300" s="1">
        <f ca="1">IF(COUNTIF($D1300:$L1300," ")=10,"",IF(VLOOKUP(MAX($A$1:A1299),$A$1:C1299,3,FALSE)=0,"",MAX($A$1:A1299)+1))</f>
        <v>1251</v>
      </c>
      <c r="B1300" s="13" t="str">
        <f>$B1297</f>
        <v/>
      </c>
      <c r="C1300" s="2" t="str">
        <f>IF($B1300="","",$R$4)</f>
        <v/>
      </c>
      <c r="D1300" s="14" t="str">
        <f t="shared" ref="D1300:K1300" si="1438">IF($B1300&gt;"",IF(ISERROR(SEARCH($B1300,S$4))," ",MID(S$4,FIND("%курс ",S$4,FIND($B1300,S$4))+6,3)&amp;"
("&amp;MID(S$4,FIND("ауд.",S$4,FIND($B1300,S$4))+4,FIND("№",S$4,FIND("ауд.",S$4,FIND($B1300,S$4)))-(FIND("ауд.",S$4,FIND($B1300,S$4))+4))&amp;")"),"")</f>
        <v/>
      </c>
      <c r="E1300" s="14" t="str">
        <f t="shared" si="1438"/>
        <v/>
      </c>
      <c r="F1300" s="14" t="str">
        <f t="shared" si="1438"/>
        <v/>
      </c>
      <c r="G1300" s="14" t="str">
        <f t="shared" si="1438"/>
        <v/>
      </c>
      <c r="H1300" s="14" t="str">
        <f t="shared" si="1438"/>
        <v/>
      </c>
      <c r="I1300" s="14" t="str">
        <f t="shared" si="1438"/>
        <v/>
      </c>
      <c r="J1300" s="14" t="str">
        <f t="shared" si="1438"/>
        <v/>
      </c>
      <c r="K1300" s="14" t="str">
        <f t="shared" si="1438"/>
        <v/>
      </c>
      <c r="L1300" s="14"/>
      <c r="O1300" s="16"/>
      <c r="P1300" s="16"/>
      <c r="R1300" s="30"/>
      <c r="S1300" s="30"/>
      <c r="T1300" s="30"/>
      <c r="U1300" s="30"/>
      <c r="V1300" s="30"/>
      <c r="W1300" s="30"/>
      <c r="X1300" s="30"/>
      <c r="Y1300" s="30"/>
      <c r="Z1300" s="30"/>
      <c r="AA1300" s="30"/>
      <c r="AB1300" s="30"/>
      <c r="AD1300" s="31" t="str">
        <f t="shared" si="1435"/>
        <v/>
      </c>
      <c r="AE1300" s="31" t="str">
        <f t="shared" si="1435"/>
        <v/>
      </c>
      <c r="AF1300" s="31" t="str">
        <f t="shared" si="1435"/>
        <v/>
      </c>
      <c r="AG1300" s="31" t="str">
        <f t="shared" si="1435"/>
        <v/>
      </c>
      <c r="AH1300" s="31" t="str">
        <f t="shared" si="1435"/>
        <v/>
      </c>
      <c r="AI1300" s="31" t="str">
        <f t="shared" si="1435"/>
        <v/>
      </c>
      <c r="AJ1300" s="31" t="str">
        <f t="shared" si="1435"/>
        <v/>
      </c>
      <c r="AK1300" s="31" t="e">
        <f>IF(#REF!=" ","",IF(#REF!="","",CONCATENATE($C1300," ",#REF!," ",MID(#REF!,6,3))))</f>
        <v>#REF!</v>
      </c>
      <c r="AL1300" s="31" t="str">
        <f t="shared" si="1436"/>
        <v/>
      </c>
      <c r="AM1300" s="31" t="str">
        <f t="shared" si="1436"/>
        <v/>
      </c>
      <c r="AN1300" s="32" t="e">
        <f t="shared" si="1433"/>
        <v>#VALUE!</v>
      </c>
      <c r="AO1300" s="32" t="str">
        <f t="shared" si="1386"/>
        <v/>
      </c>
      <c r="AP1300" s="32" t="str">
        <f t="shared" si="1386"/>
        <v/>
      </c>
      <c r="AQ1300" s="32" t="str">
        <f t="shared" si="1386"/>
        <v/>
      </c>
      <c r="AR1300" s="32" t="str">
        <f t="shared" si="1386"/>
        <v/>
      </c>
      <c r="AS1300" s="32" t="str">
        <f t="shared" si="1386"/>
        <v/>
      </c>
      <c r="AT1300" s="32" t="str">
        <f t="shared" si="1383"/>
        <v/>
      </c>
      <c r="AU1300" s="32" t="str">
        <f t="shared" si="1383"/>
        <v/>
      </c>
      <c r="AV1300" s="32" t="e">
        <f t="shared" si="1383"/>
        <v>#REF!</v>
      </c>
      <c r="AW1300" s="32" t="str">
        <f t="shared" si="1383"/>
        <v/>
      </c>
      <c r="AX1300" s="32" t="str">
        <f t="shared" si="1383"/>
        <v/>
      </c>
      <c r="AZ1300" s="17" t="str">
        <f t="shared" si="1387"/>
        <v/>
      </c>
      <c r="BA1300" s="17" t="str">
        <f t="shared" si="1387"/>
        <v/>
      </c>
      <c r="BB1300" s="17" t="str">
        <f t="shared" si="1387"/>
        <v/>
      </c>
      <c r="BC1300" s="17" t="str">
        <f t="shared" si="1387"/>
        <v/>
      </c>
      <c r="BD1300" s="17" t="str">
        <f t="shared" si="1387"/>
        <v/>
      </c>
      <c r="BE1300" s="17" t="str">
        <f t="shared" si="1384"/>
        <v/>
      </c>
      <c r="BF1300" s="17" t="str">
        <f t="shared" si="1384"/>
        <v/>
      </c>
      <c r="BG1300" s="17" t="e">
        <f t="shared" si="1384"/>
        <v>#REF!</v>
      </c>
      <c r="BH1300" s="17" t="str">
        <f t="shared" si="1384"/>
        <v/>
      </c>
      <c r="BI1300" s="17" t="str">
        <f t="shared" si="1384"/>
        <v/>
      </c>
    </row>
    <row r="1301" spans="1:61" s="13" customFormat="1" ht="23.25" customHeight="1" x14ac:dyDescent="0.2">
      <c r="A1301" s="1">
        <f ca="1">IF(COUNTIF($D1301:$L1301," ")=10,"",IF(VLOOKUP(MAX($A$1:A1300),$A$1:C1300,3,FALSE)=0,"",MAX($A$1:A1300)+1))</f>
        <v>1252</v>
      </c>
      <c r="B1301" s="13" t="str">
        <f>$B1297</f>
        <v/>
      </c>
      <c r="C1301" s="2" t="str">
        <f>IF($B1301="","",$R$5)</f>
        <v/>
      </c>
      <c r="D1301" s="23" t="str">
        <f t="shared" ref="D1301:K1301" si="1439">IF($B1301&gt;"",IF(ISERROR(SEARCH($B1301,S$5))," ",MID(S$5,FIND("%курс ",S$5,FIND($B1301,S$5))+6,3)&amp;"
("&amp;MID(S$5,FIND("ауд.",S$5,FIND($B1301,S$5))+4,FIND("№",S$5,FIND("ауд.",S$5,FIND($B1301,S$5)))-(FIND("ауд.",S$5,FIND($B1301,S$5))+4))&amp;")"),"")</f>
        <v/>
      </c>
      <c r="E1301" s="23" t="str">
        <f t="shared" si="1439"/>
        <v/>
      </c>
      <c r="F1301" s="23" t="str">
        <f t="shared" si="1439"/>
        <v/>
      </c>
      <c r="G1301" s="23" t="str">
        <f t="shared" si="1439"/>
        <v/>
      </c>
      <c r="H1301" s="23" t="str">
        <f t="shared" si="1439"/>
        <v/>
      </c>
      <c r="I1301" s="23" t="str">
        <f t="shared" si="1439"/>
        <v/>
      </c>
      <c r="J1301" s="23" t="str">
        <f t="shared" si="1439"/>
        <v/>
      </c>
      <c r="K1301" s="23" t="str">
        <f t="shared" si="1439"/>
        <v/>
      </c>
      <c r="L1301" s="23"/>
      <c r="O1301" s="16"/>
      <c r="P1301" s="16"/>
      <c r="R1301" s="30"/>
      <c r="S1301" s="30"/>
      <c r="T1301" s="30"/>
      <c r="U1301" s="30"/>
      <c r="V1301" s="30"/>
      <c r="W1301" s="30"/>
      <c r="X1301" s="30"/>
      <c r="Y1301" s="30"/>
      <c r="Z1301" s="30"/>
      <c r="AA1301" s="30"/>
      <c r="AB1301" s="30"/>
      <c r="AD1301" s="31" t="str">
        <f t="shared" si="1435"/>
        <v/>
      </c>
      <c r="AE1301" s="31" t="str">
        <f t="shared" si="1435"/>
        <v/>
      </c>
      <c r="AF1301" s="31" t="str">
        <f t="shared" si="1435"/>
        <v/>
      </c>
      <c r="AG1301" s="31" t="str">
        <f t="shared" si="1435"/>
        <v/>
      </c>
      <c r="AH1301" s="31" t="str">
        <f t="shared" si="1435"/>
        <v/>
      </c>
      <c r="AI1301" s="31" t="str">
        <f t="shared" si="1435"/>
        <v/>
      </c>
      <c r="AJ1301" s="31" t="str">
        <f t="shared" si="1435"/>
        <v/>
      </c>
      <c r="AK1301" s="31" t="e">
        <f>IF(#REF!=" ","",IF(#REF!="","",CONCATENATE($C1301," ",#REF!," ",MID(#REF!,6,3))))</f>
        <v>#REF!</v>
      </c>
      <c r="AL1301" s="31" t="str">
        <f t="shared" si="1436"/>
        <v/>
      </c>
      <c r="AM1301" s="31" t="str">
        <f t="shared" si="1436"/>
        <v/>
      </c>
      <c r="AN1301" s="32" t="e">
        <f t="shared" si="1433"/>
        <v>#VALUE!</v>
      </c>
      <c r="AO1301" s="32" t="str">
        <f t="shared" si="1386"/>
        <v/>
      </c>
      <c r="AP1301" s="32" t="str">
        <f t="shared" si="1386"/>
        <v/>
      </c>
      <c r="AQ1301" s="32" t="str">
        <f t="shared" si="1386"/>
        <v/>
      </c>
      <c r="AR1301" s="32" t="str">
        <f t="shared" si="1386"/>
        <v/>
      </c>
      <c r="AS1301" s="32" t="str">
        <f t="shared" si="1386"/>
        <v/>
      </c>
      <c r="AT1301" s="32" t="str">
        <f t="shared" si="1383"/>
        <v/>
      </c>
      <c r="AU1301" s="32" t="str">
        <f t="shared" si="1383"/>
        <v/>
      </c>
      <c r="AV1301" s="32" t="e">
        <f t="shared" si="1383"/>
        <v>#REF!</v>
      </c>
      <c r="AW1301" s="32" t="str">
        <f t="shared" si="1383"/>
        <v/>
      </c>
      <c r="AX1301" s="32" t="str">
        <f t="shared" si="1383"/>
        <v/>
      </c>
      <c r="AZ1301" s="17" t="str">
        <f t="shared" si="1387"/>
        <v/>
      </c>
      <c r="BA1301" s="17" t="str">
        <f t="shared" si="1387"/>
        <v/>
      </c>
      <c r="BB1301" s="17" t="str">
        <f t="shared" si="1387"/>
        <v/>
      </c>
      <c r="BC1301" s="17" t="str">
        <f t="shared" si="1387"/>
        <v/>
      </c>
      <c r="BD1301" s="17" t="str">
        <f t="shared" si="1387"/>
        <v/>
      </c>
      <c r="BE1301" s="17" t="str">
        <f t="shared" si="1384"/>
        <v/>
      </c>
      <c r="BF1301" s="17" t="str">
        <f t="shared" si="1384"/>
        <v/>
      </c>
      <c r="BG1301" s="17" t="e">
        <f t="shared" si="1384"/>
        <v>#REF!</v>
      </c>
      <c r="BH1301" s="17" t="str">
        <f t="shared" si="1384"/>
        <v/>
      </c>
      <c r="BI1301" s="17" t="str">
        <f t="shared" si="1384"/>
        <v/>
      </c>
    </row>
    <row r="1302" spans="1:61" s="13" customFormat="1" ht="23.25" customHeight="1" x14ac:dyDescent="0.2">
      <c r="A1302" s="1">
        <f ca="1">IF(COUNTIF($D1302:$L1302," ")=10,"",IF(VLOOKUP(MAX($A$1:A1301),$A$1:C1301,3,FALSE)=0,"",MAX($A$1:A1301)+1))</f>
        <v>1253</v>
      </c>
      <c r="B1302" s="13" t="str">
        <f>$B1297</f>
        <v/>
      </c>
      <c r="C1302" s="2" t="str">
        <f>IF($B1302="","",$R$6)</f>
        <v/>
      </c>
      <c r="D1302" s="23" t="str">
        <f t="shared" ref="D1302:K1302" si="1440">IF($B1302&gt;"",IF(ISERROR(SEARCH($B1302,S$6))," ",MID(S$6,FIND("%курс ",S$6,FIND($B1302,S$6))+6,3)&amp;"
("&amp;MID(S$6,FIND("ауд.",S$6,FIND($B1302,S$6))+4,FIND("№",S$6,FIND("ауд.",S$6,FIND($B1302,S$6)))-(FIND("ауд.",S$6,FIND($B1302,S$6))+4))&amp;")"),"")</f>
        <v/>
      </c>
      <c r="E1302" s="23" t="str">
        <f t="shared" si="1440"/>
        <v/>
      </c>
      <c r="F1302" s="23" t="str">
        <f t="shared" si="1440"/>
        <v/>
      </c>
      <c r="G1302" s="23" t="str">
        <f t="shared" si="1440"/>
        <v/>
      </c>
      <c r="H1302" s="23" t="str">
        <f t="shared" si="1440"/>
        <v/>
      </c>
      <c r="I1302" s="23" t="str">
        <f t="shared" si="1440"/>
        <v/>
      </c>
      <c r="J1302" s="23" t="str">
        <f t="shared" si="1440"/>
        <v/>
      </c>
      <c r="K1302" s="23" t="str">
        <f t="shared" si="1440"/>
        <v/>
      </c>
      <c r="L1302" s="23"/>
      <c r="O1302" s="16"/>
      <c r="P1302" s="16"/>
      <c r="R1302" s="30"/>
      <c r="S1302" s="30"/>
      <c r="T1302" s="30"/>
      <c r="U1302" s="30"/>
      <c r="V1302" s="30"/>
      <c r="W1302" s="30"/>
      <c r="X1302" s="30"/>
      <c r="Y1302" s="30"/>
      <c r="Z1302" s="30"/>
      <c r="AA1302" s="30"/>
      <c r="AB1302" s="30"/>
      <c r="AD1302" s="31" t="str">
        <f t="shared" si="1435"/>
        <v/>
      </c>
      <c r="AE1302" s="31" t="str">
        <f t="shared" si="1435"/>
        <v/>
      </c>
      <c r="AF1302" s="31" t="str">
        <f t="shared" si="1435"/>
        <v/>
      </c>
      <c r="AG1302" s="31" t="str">
        <f t="shared" si="1435"/>
        <v/>
      </c>
      <c r="AH1302" s="31" t="str">
        <f t="shared" si="1435"/>
        <v/>
      </c>
      <c r="AI1302" s="31" t="str">
        <f t="shared" si="1435"/>
        <v/>
      </c>
      <c r="AJ1302" s="31" t="str">
        <f t="shared" si="1435"/>
        <v/>
      </c>
      <c r="AK1302" s="31" t="e">
        <f>IF(#REF!=" ","",IF(#REF!="","",CONCATENATE($C1302," ",#REF!," ",MID(#REF!,6,3))))</f>
        <v>#REF!</v>
      </c>
      <c r="AL1302" s="31" t="str">
        <f t="shared" si="1436"/>
        <v/>
      </c>
      <c r="AM1302" s="31" t="str">
        <f t="shared" si="1436"/>
        <v/>
      </c>
      <c r="AN1302" s="32" t="e">
        <f t="shared" si="1433"/>
        <v>#VALUE!</v>
      </c>
      <c r="AO1302" s="32" t="str">
        <f t="shared" si="1386"/>
        <v/>
      </c>
      <c r="AP1302" s="32" t="str">
        <f t="shared" si="1386"/>
        <v/>
      </c>
      <c r="AQ1302" s="32" t="str">
        <f t="shared" si="1386"/>
        <v/>
      </c>
      <c r="AR1302" s="32" t="str">
        <f t="shared" si="1386"/>
        <v/>
      </c>
      <c r="AS1302" s="32" t="str">
        <f t="shared" si="1386"/>
        <v/>
      </c>
      <c r="AT1302" s="32" t="str">
        <f t="shared" si="1383"/>
        <v/>
      </c>
      <c r="AU1302" s="32" t="str">
        <f t="shared" si="1383"/>
        <v/>
      </c>
      <c r="AV1302" s="32" t="e">
        <f t="shared" si="1383"/>
        <v>#REF!</v>
      </c>
      <c r="AW1302" s="32" t="str">
        <f t="shared" si="1383"/>
        <v/>
      </c>
      <c r="AX1302" s="32" t="str">
        <f t="shared" si="1383"/>
        <v/>
      </c>
      <c r="AZ1302" s="17" t="str">
        <f t="shared" si="1387"/>
        <v/>
      </c>
      <c r="BA1302" s="17" t="str">
        <f t="shared" si="1387"/>
        <v/>
      </c>
      <c r="BB1302" s="17" t="str">
        <f t="shared" si="1387"/>
        <v/>
      </c>
      <c r="BC1302" s="17" t="str">
        <f t="shared" si="1387"/>
        <v/>
      </c>
      <c r="BD1302" s="17" t="str">
        <f t="shared" si="1387"/>
        <v/>
      </c>
      <c r="BE1302" s="17" t="str">
        <f t="shared" si="1384"/>
        <v/>
      </c>
      <c r="BF1302" s="17" t="str">
        <f t="shared" si="1384"/>
        <v/>
      </c>
      <c r="BG1302" s="17" t="e">
        <f t="shared" si="1384"/>
        <v>#REF!</v>
      </c>
      <c r="BH1302" s="17" t="str">
        <f t="shared" si="1384"/>
        <v/>
      </c>
      <c r="BI1302" s="17" t="str">
        <f t="shared" si="1384"/>
        <v/>
      </c>
    </row>
    <row r="1303" spans="1:61" s="13" customFormat="1" ht="23.25" customHeight="1" x14ac:dyDescent="0.2">
      <c r="A1303" s="1">
        <f ca="1">IF(COUNTIF($D1303:$L1303," ")=10,"",IF(VLOOKUP(MAX($A$1:A1302),$A$1:C1302,3,FALSE)=0,"",MAX($A$1:A1302)+1))</f>
        <v>1254</v>
      </c>
      <c r="B1303" s="13" t="str">
        <f>$B1297</f>
        <v/>
      </c>
      <c r="C1303" s="2" t="str">
        <f>IF($B1303="","",$R$7)</f>
        <v/>
      </c>
      <c r="D1303" s="23" t="str">
        <f t="shared" ref="D1303:K1303" si="1441">IF($B1303&gt;"",IF(ISERROR(SEARCH($B1303,S$7))," ",MID(S$7,FIND("%курс ",S$7,FIND($B1303,S$7))+6,3)&amp;"
("&amp;MID(S$7,FIND("ауд.",S$7,FIND($B1303,S$7))+4,FIND("№",S$7,FIND("ауд.",S$7,FIND($B1303,S$7)))-(FIND("ауд.",S$7,FIND($B1303,S$7))+4))&amp;")"),"")</f>
        <v/>
      </c>
      <c r="E1303" s="23" t="str">
        <f t="shared" si="1441"/>
        <v/>
      </c>
      <c r="F1303" s="23" t="str">
        <f t="shared" si="1441"/>
        <v/>
      </c>
      <c r="G1303" s="23" t="str">
        <f t="shared" si="1441"/>
        <v/>
      </c>
      <c r="H1303" s="23" t="str">
        <f t="shared" si="1441"/>
        <v/>
      </c>
      <c r="I1303" s="23" t="str">
        <f t="shared" si="1441"/>
        <v/>
      </c>
      <c r="J1303" s="23" t="str">
        <f t="shared" si="1441"/>
        <v/>
      </c>
      <c r="K1303" s="23" t="str">
        <f t="shared" si="1441"/>
        <v/>
      </c>
      <c r="L1303" s="23"/>
      <c r="O1303" s="16"/>
      <c r="P1303" s="16"/>
      <c r="R1303" s="30"/>
      <c r="S1303" s="30"/>
      <c r="T1303" s="30"/>
      <c r="U1303" s="30"/>
      <c r="V1303" s="30"/>
      <c r="W1303" s="30"/>
      <c r="X1303" s="30"/>
      <c r="Y1303" s="30"/>
      <c r="Z1303" s="30"/>
      <c r="AA1303" s="30"/>
      <c r="AB1303" s="30"/>
      <c r="AD1303" s="31" t="str">
        <f t="shared" si="1435"/>
        <v/>
      </c>
      <c r="AE1303" s="31" t="str">
        <f t="shared" si="1435"/>
        <v/>
      </c>
      <c r="AF1303" s="31" t="str">
        <f t="shared" si="1435"/>
        <v/>
      </c>
      <c r="AG1303" s="31" t="str">
        <f t="shared" si="1435"/>
        <v/>
      </c>
      <c r="AH1303" s="31" t="str">
        <f t="shared" si="1435"/>
        <v/>
      </c>
      <c r="AI1303" s="31" t="str">
        <f t="shared" si="1435"/>
        <v/>
      </c>
      <c r="AJ1303" s="31" t="str">
        <f t="shared" si="1435"/>
        <v/>
      </c>
      <c r="AK1303" s="31" t="e">
        <f>IF(#REF!=" ","",IF(#REF!="","",CONCATENATE($C1303," ",#REF!," ",MID(#REF!,6,3))))</f>
        <v>#REF!</v>
      </c>
      <c r="AL1303" s="31" t="str">
        <f t="shared" si="1436"/>
        <v/>
      </c>
      <c r="AM1303" s="31" t="str">
        <f t="shared" si="1436"/>
        <v/>
      </c>
      <c r="AN1303" s="32" t="e">
        <f t="shared" si="1433"/>
        <v>#VALUE!</v>
      </c>
      <c r="AO1303" s="32" t="str">
        <f t="shared" si="1386"/>
        <v/>
      </c>
      <c r="AP1303" s="32" t="str">
        <f t="shared" si="1386"/>
        <v/>
      </c>
      <c r="AQ1303" s="32" t="str">
        <f t="shared" si="1386"/>
        <v/>
      </c>
      <c r="AR1303" s="32" t="str">
        <f t="shared" si="1386"/>
        <v/>
      </c>
      <c r="AS1303" s="32" t="str">
        <f t="shared" si="1386"/>
        <v/>
      </c>
      <c r="AT1303" s="32" t="str">
        <f t="shared" si="1383"/>
        <v/>
      </c>
      <c r="AU1303" s="32" t="str">
        <f t="shared" si="1383"/>
        <v/>
      </c>
      <c r="AV1303" s="32" t="e">
        <f t="shared" si="1383"/>
        <v>#REF!</v>
      </c>
      <c r="AW1303" s="32" t="str">
        <f t="shared" si="1383"/>
        <v/>
      </c>
      <c r="AX1303" s="32" t="str">
        <f t="shared" si="1383"/>
        <v/>
      </c>
      <c r="AZ1303" s="17" t="str">
        <f t="shared" si="1387"/>
        <v/>
      </c>
      <c r="BA1303" s="17" t="str">
        <f t="shared" si="1387"/>
        <v/>
      </c>
      <c r="BB1303" s="17" t="str">
        <f t="shared" si="1387"/>
        <v/>
      </c>
      <c r="BC1303" s="17" t="str">
        <f t="shared" si="1387"/>
        <v/>
      </c>
      <c r="BD1303" s="17" t="str">
        <f t="shared" si="1387"/>
        <v/>
      </c>
      <c r="BE1303" s="17" t="str">
        <f t="shared" si="1384"/>
        <v/>
      </c>
      <c r="BF1303" s="17" t="str">
        <f t="shared" si="1384"/>
        <v/>
      </c>
      <c r="BG1303" s="17" t="e">
        <f t="shared" si="1384"/>
        <v>#REF!</v>
      </c>
      <c r="BH1303" s="17" t="str">
        <f t="shared" si="1384"/>
        <v/>
      </c>
      <c r="BI1303" s="17" t="str">
        <f t="shared" si="1384"/>
        <v/>
      </c>
    </row>
    <row r="1304" spans="1:61" s="13" customFormat="1" ht="23.25" customHeight="1" x14ac:dyDescent="0.2">
      <c r="A1304" s="1">
        <f ca="1">IF(COUNTIF($D1304:$L1304," ")=10,"",IF(VLOOKUP(MAX($A$1:A1303),$A$1:C1303,3,FALSE)=0,"",MAX($A$1:A1303)+1))</f>
        <v>1255</v>
      </c>
      <c r="B1304" s="13" t="str">
        <f>$B1297</f>
        <v/>
      </c>
      <c r="C1304" s="2" t="str">
        <f>IF($B1304="","",$R$8)</f>
        <v/>
      </c>
      <c r="D1304" s="23" t="str">
        <f t="shared" ref="D1304:K1304" si="1442">IF($B1304&gt;"",IF(ISERROR(SEARCH($B1304,S$8))," ",MID(S$8,FIND("%курс ",S$8,FIND($B1304,S$8))+6,3)&amp;"
("&amp;MID(S$8,FIND("ауд.",S$8,FIND($B1304,S$8))+4,FIND("№",S$8,FIND("ауд.",S$8,FIND($B1304,S$8)))-(FIND("ауд.",S$8,FIND($B1304,S$8))+4))&amp;")"),"")</f>
        <v/>
      </c>
      <c r="E1304" s="23" t="str">
        <f t="shared" si="1442"/>
        <v/>
      </c>
      <c r="F1304" s="23" t="str">
        <f t="shared" si="1442"/>
        <v/>
      </c>
      <c r="G1304" s="23" t="str">
        <f t="shared" si="1442"/>
        <v/>
      </c>
      <c r="H1304" s="23" t="str">
        <f t="shared" si="1442"/>
        <v/>
      </c>
      <c r="I1304" s="23" t="str">
        <f t="shared" si="1442"/>
        <v/>
      </c>
      <c r="J1304" s="23" t="str">
        <f t="shared" si="1442"/>
        <v/>
      </c>
      <c r="K1304" s="23" t="str">
        <f t="shared" si="1442"/>
        <v/>
      </c>
      <c r="L1304" s="23"/>
      <c r="O1304" s="16"/>
      <c r="P1304" s="16"/>
      <c r="R1304" s="30"/>
      <c r="S1304" s="30"/>
      <c r="T1304" s="30"/>
      <c r="U1304" s="30"/>
      <c r="V1304" s="30"/>
      <c r="W1304" s="30"/>
      <c r="X1304" s="30"/>
      <c r="Y1304" s="30"/>
      <c r="Z1304" s="30"/>
      <c r="AA1304" s="30"/>
      <c r="AB1304" s="30"/>
      <c r="AD1304" s="31" t="str">
        <f t="shared" si="1435"/>
        <v/>
      </c>
      <c r="AE1304" s="31" t="str">
        <f t="shared" si="1435"/>
        <v/>
      </c>
      <c r="AF1304" s="31" t="str">
        <f t="shared" si="1435"/>
        <v/>
      </c>
      <c r="AG1304" s="31" t="str">
        <f t="shared" si="1435"/>
        <v/>
      </c>
      <c r="AH1304" s="31" t="str">
        <f t="shared" si="1435"/>
        <v/>
      </c>
      <c r="AI1304" s="31" t="str">
        <f t="shared" si="1435"/>
        <v/>
      </c>
      <c r="AJ1304" s="31" t="str">
        <f t="shared" si="1435"/>
        <v/>
      </c>
      <c r="AK1304" s="31" t="e">
        <f>IF(#REF!=" ","",IF(#REF!="","",CONCATENATE($C1304," ",#REF!," ",MID(#REF!,6,3))))</f>
        <v>#REF!</v>
      </c>
      <c r="AL1304" s="31" t="str">
        <f t="shared" si="1436"/>
        <v/>
      </c>
      <c r="AM1304" s="31" t="str">
        <f t="shared" si="1436"/>
        <v/>
      </c>
      <c r="AN1304" s="32" t="e">
        <f t="shared" si="1433"/>
        <v>#VALUE!</v>
      </c>
      <c r="AO1304" s="32" t="str">
        <f t="shared" si="1386"/>
        <v/>
      </c>
      <c r="AP1304" s="32" t="str">
        <f t="shared" si="1386"/>
        <v/>
      </c>
      <c r="AQ1304" s="32" t="str">
        <f t="shared" si="1386"/>
        <v/>
      </c>
      <c r="AR1304" s="32" t="str">
        <f t="shared" si="1386"/>
        <v/>
      </c>
      <c r="AS1304" s="32" t="str">
        <f t="shared" si="1386"/>
        <v/>
      </c>
      <c r="AT1304" s="32" t="str">
        <f t="shared" si="1383"/>
        <v/>
      </c>
      <c r="AU1304" s="32" t="str">
        <f t="shared" si="1383"/>
        <v/>
      </c>
      <c r="AV1304" s="32" t="e">
        <f t="shared" si="1383"/>
        <v>#REF!</v>
      </c>
      <c r="AW1304" s="32" t="str">
        <f t="shared" si="1383"/>
        <v/>
      </c>
      <c r="AX1304" s="32" t="str">
        <f t="shared" si="1383"/>
        <v/>
      </c>
      <c r="AZ1304" s="17" t="str">
        <f t="shared" si="1387"/>
        <v/>
      </c>
      <c r="BA1304" s="17" t="str">
        <f t="shared" si="1387"/>
        <v/>
      </c>
      <c r="BB1304" s="17" t="str">
        <f t="shared" si="1387"/>
        <v/>
      </c>
      <c r="BC1304" s="17" t="str">
        <f t="shared" si="1387"/>
        <v/>
      </c>
      <c r="BD1304" s="17" t="str">
        <f t="shared" si="1387"/>
        <v/>
      </c>
      <c r="BE1304" s="17" t="str">
        <f t="shared" si="1384"/>
        <v/>
      </c>
      <c r="BF1304" s="17" t="str">
        <f t="shared" si="1384"/>
        <v/>
      </c>
      <c r="BG1304" s="17" t="e">
        <f t="shared" si="1384"/>
        <v>#REF!</v>
      </c>
      <c r="BH1304" s="17" t="str">
        <f t="shared" si="1384"/>
        <v/>
      </c>
      <c r="BI1304" s="17" t="str">
        <f t="shared" si="1384"/>
        <v/>
      </c>
    </row>
    <row r="1305" spans="1:61" s="13" customFormat="1" ht="23.25" customHeight="1" x14ac:dyDescent="0.2">
      <c r="C1305" s="2" t="str">
        <f>IF($B1305="","",$R$2)</f>
        <v/>
      </c>
      <c r="D1305" s="14" t="str">
        <f t="shared" ref="D1305:K1305" si="1443">IF($B1305&gt;"",IF(ISERROR(SEARCH($B1305,S$2))," ",MID(S$2,FIND("%курс ",S$2,FIND($B1305,S$2))+6,3)&amp;"
("&amp;MID(S$2,FIND("ауд.",S$2,FIND($B1305,S$2))+4,FIND("№",S$2,FIND("ауд.",S$2,FIND($B1305,S$2)))-(FIND("ауд.",S$2,FIND($B1305,S$2))+4))&amp;")"),"")</f>
        <v/>
      </c>
      <c r="E1305" s="14" t="str">
        <f t="shared" si="1443"/>
        <v/>
      </c>
      <c r="F1305" s="14" t="str">
        <f t="shared" si="1443"/>
        <v/>
      </c>
      <c r="G1305" s="14" t="str">
        <f t="shared" si="1443"/>
        <v/>
      </c>
      <c r="H1305" s="14" t="str">
        <f t="shared" si="1443"/>
        <v/>
      </c>
      <c r="I1305" s="14" t="str">
        <f t="shared" si="1443"/>
        <v/>
      </c>
      <c r="J1305" s="14" t="str">
        <f t="shared" si="1443"/>
        <v/>
      </c>
      <c r="K1305" s="14" t="str">
        <f t="shared" si="1443"/>
        <v/>
      </c>
      <c r="L1305" s="14"/>
      <c r="O1305" s="16"/>
      <c r="P1305" s="16"/>
      <c r="R1305" s="30"/>
      <c r="S1305" s="30"/>
      <c r="T1305" s="30"/>
      <c r="U1305" s="30"/>
      <c r="V1305" s="30"/>
      <c r="W1305" s="30"/>
      <c r="X1305" s="30"/>
      <c r="Y1305" s="30"/>
      <c r="Z1305" s="30"/>
      <c r="AA1305" s="30"/>
      <c r="AB1305" s="30"/>
      <c r="AD1305" s="37"/>
      <c r="AE1305" s="37"/>
      <c r="AF1305" s="37"/>
      <c r="AG1305" s="37"/>
      <c r="AH1305" s="37"/>
      <c r="AI1305" s="37"/>
      <c r="AJ1305" s="37"/>
      <c r="AK1305" s="37"/>
      <c r="AL1305" s="37"/>
      <c r="AM1305" s="37"/>
      <c r="AN1305" s="37"/>
      <c r="AO1305" s="32" t="str">
        <f t="shared" si="1386"/>
        <v/>
      </c>
      <c r="AP1305" s="32" t="str">
        <f t="shared" si="1386"/>
        <v/>
      </c>
      <c r="AQ1305" s="32" t="str">
        <f t="shared" si="1386"/>
        <v/>
      </c>
      <c r="AR1305" s="32" t="str">
        <f t="shared" si="1386"/>
        <v/>
      </c>
      <c r="AS1305" s="32" t="str">
        <f t="shared" si="1386"/>
        <v/>
      </c>
      <c r="AT1305" s="32" t="str">
        <f t="shared" si="1383"/>
        <v/>
      </c>
      <c r="AU1305" s="32" t="str">
        <f t="shared" si="1383"/>
        <v/>
      </c>
      <c r="AV1305" s="32" t="str">
        <f t="shared" si="1383"/>
        <v/>
      </c>
      <c r="AW1305" s="32" t="str">
        <f t="shared" si="1383"/>
        <v/>
      </c>
      <c r="AX1305" s="32" t="str">
        <f t="shared" si="1383"/>
        <v/>
      </c>
      <c r="AZ1305" s="17" t="str">
        <f t="shared" si="1387"/>
        <v/>
      </c>
      <c r="BA1305" s="17" t="str">
        <f t="shared" si="1387"/>
        <v/>
      </c>
      <c r="BB1305" s="17" t="str">
        <f t="shared" si="1387"/>
        <v/>
      </c>
      <c r="BC1305" s="17" t="str">
        <f t="shared" si="1387"/>
        <v/>
      </c>
      <c r="BD1305" s="17" t="str">
        <f t="shared" si="1387"/>
        <v/>
      </c>
      <c r="BE1305" s="17" t="str">
        <f t="shared" si="1384"/>
        <v/>
      </c>
      <c r="BF1305" s="17" t="str">
        <f t="shared" si="1384"/>
        <v/>
      </c>
      <c r="BG1305" s="17" t="str">
        <f t="shared" si="1384"/>
        <v/>
      </c>
      <c r="BH1305" s="17" t="str">
        <f t="shared" si="1384"/>
        <v/>
      </c>
      <c r="BI1305" s="17" t="str">
        <f t="shared" si="1384"/>
        <v/>
      </c>
    </row>
    <row r="1306" spans="1:61" s="13" customFormat="1" ht="23.25" customHeight="1" x14ac:dyDescent="0.2">
      <c r="A1306" s="1">
        <f ca="1">IF(COUNTIF($D1307:$L1313," ")=70,"",MAX($A$1:A1305)+1)</f>
        <v>1256</v>
      </c>
      <c r="B1306" s="2" t="str">
        <f>IF($C1306="","",$C1306)</f>
        <v/>
      </c>
      <c r="C1306" s="3" t="str">
        <f>IF(ISERROR(VLOOKUP((ROW()-1)/9+1,'[1]Преподавательский состав'!$A$2:$B$181,2,FALSE)),"",VLOOKUP((ROW()-1)/9+1,'[1]Преподавательский состав'!$A$2:$B$181,2,FALSE))</f>
        <v/>
      </c>
      <c r="D1306" s="3" t="str">
        <f>IF($C1306="","",T(" 9.00"))</f>
        <v/>
      </c>
      <c r="E1306" s="3" t="str">
        <f>IF($C1306="","",T("10.40"))</f>
        <v/>
      </c>
      <c r="F1306" s="3" t="str">
        <f>IF($C1306="","",T("12.20"))</f>
        <v/>
      </c>
      <c r="G1306" s="3" t="str">
        <f>IF($C1306="","",T("14.00"))</f>
        <v/>
      </c>
      <c r="H1306" s="3" t="str">
        <f>IF($C1306="","",T("14.30"))</f>
        <v/>
      </c>
      <c r="I1306" s="3" t="str">
        <f>IF($C1306="","",T("16.10"))</f>
        <v/>
      </c>
      <c r="J1306" s="3" t="str">
        <f>IF($C1306="","",T("17.50"))</f>
        <v/>
      </c>
      <c r="K1306" s="3" t="str">
        <f>IF($C1306="","",T("17.50"))</f>
        <v/>
      </c>
      <c r="L1306" s="3"/>
      <c r="O1306" s="16"/>
      <c r="P1306" s="16"/>
      <c r="R1306" s="30"/>
      <c r="S1306" s="30"/>
      <c r="T1306" s="30"/>
      <c r="U1306" s="30"/>
      <c r="V1306" s="30"/>
      <c r="W1306" s="30"/>
      <c r="X1306" s="30"/>
      <c r="Y1306" s="30"/>
      <c r="Z1306" s="30"/>
      <c r="AA1306" s="30"/>
      <c r="AB1306" s="30"/>
      <c r="AD1306" s="32"/>
      <c r="AE1306" s="32"/>
      <c r="AF1306" s="32"/>
      <c r="AG1306" s="32"/>
      <c r="AH1306" s="32"/>
      <c r="AI1306" s="32"/>
      <c r="AJ1306" s="32"/>
      <c r="AK1306" s="32"/>
      <c r="AL1306" s="32"/>
      <c r="AM1306" s="32"/>
      <c r="AN1306" s="32" t="str">
        <f t="shared" ref="AN1306:AN1313" si="1444">IF(COUNTBLANK(AD1306:AM1306)=10,"",MID($B1306,1,FIND(" ",$B1306)-1))</f>
        <v/>
      </c>
      <c r="AO1306" s="32" t="str">
        <f t="shared" si="1386"/>
        <v/>
      </c>
      <c r="AP1306" s="32" t="str">
        <f t="shared" si="1386"/>
        <v/>
      </c>
      <c r="AQ1306" s="32" t="str">
        <f t="shared" si="1386"/>
        <v/>
      </c>
      <c r="AR1306" s="32" t="str">
        <f t="shared" si="1386"/>
        <v/>
      </c>
      <c r="AS1306" s="32" t="str">
        <f t="shared" si="1386"/>
        <v/>
      </c>
      <c r="AT1306" s="32" t="str">
        <f t="shared" si="1383"/>
        <v/>
      </c>
      <c r="AU1306" s="32" t="str">
        <f t="shared" si="1383"/>
        <v/>
      </c>
      <c r="AV1306" s="32" t="str">
        <f t="shared" si="1383"/>
        <v/>
      </c>
      <c r="AW1306" s="32" t="str">
        <f t="shared" si="1383"/>
        <v/>
      </c>
      <c r="AX1306" s="32" t="str">
        <f t="shared" si="1383"/>
        <v/>
      </c>
      <c r="AZ1306" s="17" t="str">
        <f t="shared" si="1387"/>
        <v/>
      </c>
      <c r="BA1306" s="17" t="str">
        <f t="shared" si="1387"/>
        <v/>
      </c>
      <c r="BB1306" s="17" t="str">
        <f t="shared" si="1387"/>
        <v/>
      </c>
      <c r="BC1306" s="17" t="str">
        <f t="shared" si="1387"/>
        <v/>
      </c>
      <c r="BD1306" s="17" t="str">
        <f t="shared" si="1387"/>
        <v/>
      </c>
      <c r="BE1306" s="17" t="str">
        <f t="shared" si="1384"/>
        <v/>
      </c>
      <c r="BF1306" s="17" t="str">
        <f t="shared" si="1384"/>
        <v/>
      </c>
      <c r="BG1306" s="17" t="str">
        <f t="shared" si="1384"/>
        <v/>
      </c>
      <c r="BH1306" s="17" t="str">
        <f t="shared" si="1384"/>
        <v/>
      </c>
      <c r="BI1306" s="17" t="str">
        <f t="shared" si="1384"/>
        <v/>
      </c>
    </row>
    <row r="1307" spans="1:61" s="13" customFormat="1" ht="23.25" customHeight="1" x14ac:dyDescent="0.2">
      <c r="A1307" s="1">
        <f ca="1">IF(COUNTIF($D1307:$L1307," ")=10,"",IF(VLOOKUP(MAX($A$1:A1306),$A$1:C1306,3,FALSE)=0,"",MAX($A$1:A1306)+1))</f>
        <v>1257</v>
      </c>
      <c r="B1307" s="13" t="str">
        <f>$B1306</f>
        <v/>
      </c>
      <c r="C1307" s="2" t="str">
        <f>IF($B1307="","",$R$2)</f>
        <v/>
      </c>
      <c r="D1307" s="14" t="str">
        <f t="shared" ref="D1307:K1307" si="1445">IF($B1307&gt;"",IF(ISERROR(SEARCH($B1307,S$2))," ",MID(S$2,FIND("%курс ",S$2,FIND($B1307,S$2))+6,3)&amp;"
("&amp;MID(S$2,FIND("ауд.",S$2,FIND($B1307,S$2))+4,FIND("№",S$2,FIND("ауд.",S$2,FIND($B1307,S$2)))-(FIND("ауд.",S$2,FIND($B1307,S$2))+4))&amp;")"),"")</f>
        <v/>
      </c>
      <c r="E1307" s="14" t="str">
        <f t="shared" si="1445"/>
        <v/>
      </c>
      <c r="F1307" s="14" t="str">
        <f t="shared" si="1445"/>
        <v/>
      </c>
      <c r="G1307" s="14" t="str">
        <f t="shared" si="1445"/>
        <v/>
      </c>
      <c r="H1307" s="14" t="str">
        <f t="shared" si="1445"/>
        <v/>
      </c>
      <c r="I1307" s="14" t="str">
        <f t="shared" si="1445"/>
        <v/>
      </c>
      <c r="J1307" s="14" t="str">
        <f t="shared" si="1445"/>
        <v/>
      </c>
      <c r="K1307" s="14" t="str">
        <f t="shared" si="1445"/>
        <v/>
      </c>
      <c r="L1307" s="14"/>
      <c r="O1307" s="16"/>
      <c r="P1307" s="16"/>
      <c r="R1307" s="30"/>
      <c r="S1307" s="30"/>
      <c r="T1307" s="30"/>
      <c r="U1307" s="30"/>
      <c r="V1307" s="30"/>
      <c r="W1307" s="30"/>
      <c r="X1307" s="30"/>
      <c r="Y1307" s="30"/>
      <c r="Z1307" s="30"/>
      <c r="AA1307" s="30"/>
      <c r="AB1307" s="30"/>
      <c r="AD1307" s="31" t="str">
        <f t="shared" ref="AD1307:AJ1313" si="1446">IF(D1307=" ","",IF(D1307="","",CONCATENATE($C1307," ",D$1," ",MID(D1307,6,3))))</f>
        <v/>
      </c>
      <c r="AE1307" s="31" t="str">
        <f t="shared" si="1446"/>
        <v/>
      </c>
      <c r="AF1307" s="31" t="str">
        <f t="shared" si="1446"/>
        <v/>
      </c>
      <c r="AG1307" s="31" t="str">
        <f t="shared" si="1446"/>
        <v/>
      </c>
      <c r="AH1307" s="31" t="str">
        <f t="shared" si="1446"/>
        <v/>
      </c>
      <c r="AI1307" s="31" t="str">
        <f t="shared" si="1446"/>
        <v/>
      </c>
      <c r="AJ1307" s="31" t="str">
        <f t="shared" si="1446"/>
        <v/>
      </c>
      <c r="AK1307" s="31" t="e">
        <f>IF(#REF!=" ","",IF(#REF!="","",CONCATENATE($C1307," ",#REF!," ",MID(#REF!,6,3))))</f>
        <v>#REF!</v>
      </c>
      <c r="AL1307" s="31" t="str">
        <f t="shared" ref="AL1307:AM1313" si="1447">IF(K1307=" ","",IF(K1307="","",CONCATENATE($C1307," ",K$1," ",MID(K1307,6,3))))</f>
        <v/>
      </c>
      <c r="AM1307" s="31" t="str">
        <f t="shared" si="1447"/>
        <v/>
      </c>
      <c r="AN1307" s="32" t="e">
        <f t="shared" si="1444"/>
        <v>#VALUE!</v>
      </c>
      <c r="AO1307" s="32" t="str">
        <f t="shared" si="1386"/>
        <v/>
      </c>
      <c r="AP1307" s="32" t="str">
        <f t="shared" si="1386"/>
        <v/>
      </c>
      <c r="AQ1307" s="32" t="str">
        <f t="shared" si="1386"/>
        <v/>
      </c>
      <c r="AR1307" s="32" t="str">
        <f t="shared" si="1386"/>
        <v/>
      </c>
      <c r="AS1307" s="32" t="str">
        <f t="shared" si="1386"/>
        <v/>
      </c>
      <c r="AT1307" s="32" t="str">
        <f t="shared" si="1383"/>
        <v/>
      </c>
      <c r="AU1307" s="32" t="str">
        <f t="shared" si="1383"/>
        <v/>
      </c>
      <c r="AV1307" s="32" t="e">
        <f t="shared" si="1383"/>
        <v>#REF!</v>
      </c>
      <c r="AW1307" s="32" t="str">
        <f t="shared" si="1383"/>
        <v/>
      </c>
      <c r="AX1307" s="32" t="str">
        <f t="shared" si="1383"/>
        <v/>
      </c>
      <c r="AZ1307" s="17" t="str">
        <f t="shared" si="1387"/>
        <v/>
      </c>
      <c r="BA1307" s="17" t="str">
        <f t="shared" si="1387"/>
        <v/>
      </c>
      <c r="BB1307" s="17" t="str">
        <f t="shared" si="1387"/>
        <v/>
      </c>
      <c r="BC1307" s="17" t="str">
        <f t="shared" si="1387"/>
        <v/>
      </c>
      <c r="BD1307" s="17" t="str">
        <f t="shared" si="1387"/>
        <v/>
      </c>
      <c r="BE1307" s="17" t="str">
        <f t="shared" si="1384"/>
        <v/>
      </c>
      <c r="BF1307" s="17" t="str">
        <f t="shared" si="1384"/>
        <v/>
      </c>
      <c r="BG1307" s="17" t="e">
        <f t="shared" si="1384"/>
        <v>#REF!</v>
      </c>
      <c r="BH1307" s="17" t="str">
        <f t="shared" si="1384"/>
        <v/>
      </c>
      <c r="BI1307" s="17" t="str">
        <f t="shared" si="1384"/>
        <v/>
      </c>
    </row>
    <row r="1308" spans="1:61" s="13" customFormat="1" ht="23.25" customHeight="1" x14ac:dyDescent="0.2">
      <c r="A1308" s="1">
        <f ca="1">IF(COUNTIF($D1308:$L1308," ")=10,"",IF(VLOOKUP(MAX($A$1:A1307),$A$1:C1307,3,FALSE)=0,"",MAX($A$1:A1307)+1))</f>
        <v>1258</v>
      </c>
      <c r="B1308" s="13" t="str">
        <f>$B1306</f>
        <v/>
      </c>
      <c r="C1308" s="2" t="str">
        <f>IF($B1308="","",$R$3)</f>
        <v/>
      </c>
      <c r="D1308" s="14" t="str">
        <f t="shared" ref="D1308:K1308" si="1448">IF($B1308&gt;"",IF(ISERROR(SEARCH($B1308,S$3))," ",MID(S$3,FIND("%курс ",S$3,FIND($B1308,S$3))+6,3)&amp;"
("&amp;MID(S$3,FIND("ауд.",S$3,FIND($B1308,S$3))+4,FIND("№",S$3,FIND("ауд.",S$3,FIND($B1308,S$3)))-(FIND("ауд.",S$3,FIND($B1308,S$3))+4))&amp;")"),"")</f>
        <v/>
      </c>
      <c r="E1308" s="14" t="str">
        <f t="shared" si="1448"/>
        <v/>
      </c>
      <c r="F1308" s="14" t="str">
        <f t="shared" si="1448"/>
        <v/>
      </c>
      <c r="G1308" s="14" t="str">
        <f t="shared" si="1448"/>
        <v/>
      </c>
      <c r="H1308" s="14" t="str">
        <f t="shared" si="1448"/>
        <v/>
      </c>
      <c r="I1308" s="14" t="str">
        <f t="shared" si="1448"/>
        <v/>
      </c>
      <c r="J1308" s="14" t="str">
        <f t="shared" si="1448"/>
        <v/>
      </c>
      <c r="K1308" s="14" t="str">
        <f t="shared" si="1448"/>
        <v/>
      </c>
      <c r="L1308" s="14"/>
      <c r="O1308" s="16"/>
      <c r="P1308" s="16"/>
      <c r="R1308" s="30"/>
      <c r="S1308" s="30"/>
      <c r="T1308" s="30"/>
      <c r="U1308" s="30"/>
      <c r="V1308" s="30"/>
      <c r="W1308" s="30"/>
      <c r="X1308" s="30"/>
      <c r="Y1308" s="30"/>
      <c r="Z1308" s="30"/>
      <c r="AA1308" s="30"/>
      <c r="AB1308" s="30"/>
      <c r="AD1308" s="31" t="str">
        <f t="shared" si="1446"/>
        <v/>
      </c>
      <c r="AE1308" s="31" t="str">
        <f t="shared" si="1446"/>
        <v/>
      </c>
      <c r="AF1308" s="31" t="str">
        <f t="shared" si="1446"/>
        <v/>
      </c>
      <c r="AG1308" s="31" t="str">
        <f t="shared" si="1446"/>
        <v/>
      </c>
      <c r="AH1308" s="31" t="str">
        <f t="shared" si="1446"/>
        <v/>
      </c>
      <c r="AI1308" s="31" t="str">
        <f t="shared" si="1446"/>
        <v/>
      </c>
      <c r="AJ1308" s="31" t="str">
        <f t="shared" si="1446"/>
        <v/>
      </c>
      <c r="AK1308" s="31" t="e">
        <f>IF(#REF!=" ","",IF(#REF!="","",CONCATENATE($C1308," ",#REF!," ",MID(#REF!,6,3))))</f>
        <v>#REF!</v>
      </c>
      <c r="AL1308" s="31" t="str">
        <f t="shared" si="1447"/>
        <v/>
      </c>
      <c r="AM1308" s="31" t="str">
        <f t="shared" si="1447"/>
        <v/>
      </c>
      <c r="AN1308" s="32" t="e">
        <f t="shared" si="1444"/>
        <v>#VALUE!</v>
      </c>
      <c r="AO1308" s="32" t="str">
        <f t="shared" si="1386"/>
        <v/>
      </c>
      <c r="AP1308" s="32" t="str">
        <f t="shared" si="1386"/>
        <v/>
      </c>
      <c r="AQ1308" s="32" t="str">
        <f t="shared" si="1386"/>
        <v/>
      </c>
      <c r="AR1308" s="32" t="str">
        <f t="shared" si="1386"/>
        <v/>
      </c>
      <c r="AS1308" s="32" t="str">
        <f t="shared" si="1386"/>
        <v/>
      </c>
      <c r="AT1308" s="32" t="str">
        <f t="shared" si="1383"/>
        <v/>
      </c>
      <c r="AU1308" s="32" t="str">
        <f t="shared" si="1383"/>
        <v/>
      </c>
      <c r="AV1308" s="32" t="e">
        <f t="shared" si="1383"/>
        <v>#REF!</v>
      </c>
      <c r="AW1308" s="32" t="str">
        <f t="shared" si="1383"/>
        <v/>
      </c>
      <c r="AX1308" s="32" t="str">
        <f t="shared" si="1383"/>
        <v/>
      </c>
      <c r="AZ1308" s="17" t="str">
        <f t="shared" si="1387"/>
        <v/>
      </c>
      <c r="BA1308" s="17" t="str">
        <f t="shared" si="1387"/>
        <v/>
      </c>
      <c r="BB1308" s="17" t="str">
        <f t="shared" si="1387"/>
        <v/>
      </c>
      <c r="BC1308" s="17" t="str">
        <f t="shared" si="1387"/>
        <v/>
      </c>
      <c r="BD1308" s="17" t="str">
        <f t="shared" si="1387"/>
        <v/>
      </c>
      <c r="BE1308" s="17" t="str">
        <f t="shared" si="1384"/>
        <v/>
      </c>
      <c r="BF1308" s="17" t="str">
        <f t="shared" si="1384"/>
        <v/>
      </c>
      <c r="BG1308" s="17" t="e">
        <f t="shared" si="1384"/>
        <v>#REF!</v>
      </c>
      <c r="BH1308" s="17" t="str">
        <f t="shared" si="1384"/>
        <v/>
      </c>
      <c r="BI1308" s="17" t="str">
        <f t="shared" si="1384"/>
        <v/>
      </c>
    </row>
    <row r="1309" spans="1:61" s="13" customFormat="1" ht="23.25" customHeight="1" x14ac:dyDescent="0.2">
      <c r="A1309" s="1">
        <f ca="1">IF(COUNTIF($D1309:$L1309," ")=10,"",IF(VLOOKUP(MAX($A$1:A1308),$A$1:C1308,3,FALSE)=0,"",MAX($A$1:A1308)+1))</f>
        <v>1259</v>
      </c>
      <c r="B1309" s="13" t="str">
        <f>$B1306</f>
        <v/>
      </c>
      <c r="C1309" s="2" t="str">
        <f>IF($B1309="","",$R$4)</f>
        <v/>
      </c>
      <c r="D1309" s="14" t="str">
        <f t="shared" ref="D1309:K1309" si="1449">IF($B1309&gt;"",IF(ISERROR(SEARCH($B1309,S$4))," ",MID(S$4,FIND("%курс ",S$4,FIND($B1309,S$4))+6,3)&amp;"
("&amp;MID(S$4,FIND("ауд.",S$4,FIND($B1309,S$4))+4,FIND("№",S$4,FIND("ауд.",S$4,FIND($B1309,S$4)))-(FIND("ауд.",S$4,FIND($B1309,S$4))+4))&amp;")"),"")</f>
        <v/>
      </c>
      <c r="E1309" s="14" t="str">
        <f t="shared" si="1449"/>
        <v/>
      </c>
      <c r="F1309" s="14" t="str">
        <f t="shared" si="1449"/>
        <v/>
      </c>
      <c r="G1309" s="14" t="str">
        <f t="shared" si="1449"/>
        <v/>
      </c>
      <c r="H1309" s="14" t="str">
        <f t="shared" si="1449"/>
        <v/>
      </c>
      <c r="I1309" s="14" t="str">
        <f t="shared" si="1449"/>
        <v/>
      </c>
      <c r="J1309" s="14" t="str">
        <f t="shared" si="1449"/>
        <v/>
      </c>
      <c r="K1309" s="14" t="str">
        <f t="shared" si="1449"/>
        <v/>
      </c>
      <c r="L1309" s="14"/>
      <c r="O1309" s="16"/>
      <c r="P1309" s="16"/>
      <c r="R1309" s="30"/>
      <c r="S1309" s="30"/>
      <c r="T1309" s="30"/>
      <c r="U1309" s="30"/>
      <c r="V1309" s="30"/>
      <c r="W1309" s="30"/>
      <c r="X1309" s="30"/>
      <c r="Y1309" s="30"/>
      <c r="Z1309" s="30"/>
      <c r="AA1309" s="30"/>
      <c r="AB1309" s="30"/>
      <c r="AD1309" s="31" t="str">
        <f t="shared" si="1446"/>
        <v/>
      </c>
      <c r="AE1309" s="31" t="str">
        <f t="shared" si="1446"/>
        <v/>
      </c>
      <c r="AF1309" s="31" t="str">
        <f t="shared" si="1446"/>
        <v/>
      </c>
      <c r="AG1309" s="31" t="str">
        <f t="shared" si="1446"/>
        <v/>
      </c>
      <c r="AH1309" s="31" t="str">
        <f t="shared" si="1446"/>
        <v/>
      </c>
      <c r="AI1309" s="31" t="str">
        <f t="shared" si="1446"/>
        <v/>
      </c>
      <c r="AJ1309" s="31" t="str">
        <f t="shared" si="1446"/>
        <v/>
      </c>
      <c r="AK1309" s="31" t="e">
        <f>IF(#REF!=" ","",IF(#REF!="","",CONCATENATE($C1309," ",#REF!," ",MID(#REF!,6,3))))</f>
        <v>#REF!</v>
      </c>
      <c r="AL1309" s="31" t="str">
        <f t="shared" si="1447"/>
        <v/>
      </c>
      <c r="AM1309" s="31" t="str">
        <f t="shared" si="1447"/>
        <v/>
      </c>
      <c r="AN1309" s="32" t="e">
        <f t="shared" si="1444"/>
        <v>#VALUE!</v>
      </c>
      <c r="AO1309" s="32" t="str">
        <f t="shared" si="1386"/>
        <v/>
      </c>
      <c r="AP1309" s="32" t="str">
        <f t="shared" si="1386"/>
        <v/>
      </c>
      <c r="AQ1309" s="32" t="str">
        <f t="shared" si="1386"/>
        <v/>
      </c>
      <c r="AR1309" s="32" t="str">
        <f t="shared" si="1386"/>
        <v/>
      </c>
      <c r="AS1309" s="32" t="str">
        <f t="shared" si="1386"/>
        <v/>
      </c>
      <c r="AT1309" s="32" t="str">
        <f t="shared" ref="AT1309:AX1372" si="1450">IF(AI1309="","",CONCATENATE(AI1309," ",$AN1309))</f>
        <v/>
      </c>
      <c r="AU1309" s="32" t="str">
        <f t="shared" si="1450"/>
        <v/>
      </c>
      <c r="AV1309" s="32" t="e">
        <f t="shared" si="1450"/>
        <v>#REF!</v>
      </c>
      <c r="AW1309" s="32" t="str">
        <f t="shared" si="1450"/>
        <v/>
      </c>
      <c r="AX1309" s="32" t="str">
        <f t="shared" si="1450"/>
        <v/>
      </c>
      <c r="AZ1309" s="17" t="str">
        <f t="shared" si="1387"/>
        <v/>
      </c>
      <c r="BA1309" s="17" t="str">
        <f t="shared" si="1387"/>
        <v/>
      </c>
      <c r="BB1309" s="17" t="str">
        <f t="shared" si="1387"/>
        <v/>
      </c>
      <c r="BC1309" s="17" t="str">
        <f t="shared" si="1387"/>
        <v/>
      </c>
      <c r="BD1309" s="17" t="str">
        <f t="shared" si="1387"/>
        <v/>
      </c>
      <c r="BE1309" s="17" t="str">
        <f t="shared" ref="BE1309:BI1372" si="1451">IF(AI1309="","",ROW())</f>
        <v/>
      </c>
      <c r="BF1309" s="17" t="str">
        <f t="shared" si="1451"/>
        <v/>
      </c>
      <c r="BG1309" s="17" t="e">
        <f t="shared" si="1451"/>
        <v>#REF!</v>
      </c>
      <c r="BH1309" s="17" t="str">
        <f t="shared" si="1451"/>
        <v/>
      </c>
      <c r="BI1309" s="17" t="str">
        <f t="shared" si="1451"/>
        <v/>
      </c>
    </row>
    <row r="1310" spans="1:61" s="13" customFormat="1" ht="23.25" customHeight="1" x14ac:dyDescent="0.2">
      <c r="A1310" s="1">
        <f ca="1">IF(COUNTIF($D1310:$L1310," ")=10,"",IF(VLOOKUP(MAX($A$1:A1309),$A$1:C1309,3,FALSE)=0,"",MAX($A$1:A1309)+1))</f>
        <v>1260</v>
      </c>
      <c r="B1310" s="13" t="str">
        <f>$B1306</f>
        <v/>
      </c>
      <c r="C1310" s="2" t="str">
        <f>IF($B1310="","",$R$5)</f>
        <v/>
      </c>
      <c r="D1310" s="23" t="str">
        <f t="shared" ref="D1310:K1310" si="1452">IF($B1310&gt;"",IF(ISERROR(SEARCH($B1310,S$5))," ",MID(S$5,FIND("%курс ",S$5,FIND($B1310,S$5))+6,3)&amp;"
("&amp;MID(S$5,FIND("ауд.",S$5,FIND($B1310,S$5))+4,FIND("№",S$5,FIND("ауд.",S$5,FIND($B1310,S$5)))-(FIND("ауд.",S$5,FIND($B1310,S$5))+4))&amp;")"),"")</f>
        <v/>
      </c>
      <c r="E1310" s="23" t="str">
        <f t="shared" si="1452"/>
        <v/>
      </c>
      <c r="F1310" s="23" t="str">
        <f t="shared" si="1452"/>
        <v/>
      </c>
      <c r="G1310" s="23" t="str">
        <f t="shared" si="1452"/>
        <v/>
      </c>
      <c r="H1310" s="23" t="str">
        <f t="shared" si="1452"/>
        <v/>
      </c>
      <c r="I1310" s="23" t="str">
        <f t="shared" si="1452"/>
        <v/>
      </c>
      <c r="J1310" s="23" t="str">
        <f t="shared" si="1452"/>
        <v/>
      </c>
      <c r="K1310" s="23" t="str">
        <f t="shared" si="1452"/>
        <v/>
      </c>
      <c r="L1310" s="23"/>
      <c r="O1310" s="16"/>
      <c r="P1310" s="16"/>
      <c r="R1310" s="30"/>
      <c r="S1310" s="30"/>
      <c r="T1310" s="30"/>
      <c r="U1310" s="30"/>
      <c r="V1310" s="30"/>
      <c r="W1310" s="30"/>
      <c r="X1310" s="30"/>
      <c r="Y1310" s="30"/>
      <c r="Z1310" s="30"/>
      <c r="AA1310" s="30"/>
      <c r="AB1310" s="30"/>
      <c r="AD1310" s="31" t="str">
        <f t="shared" si="1446"/>
        <v/>
      </c>
      <c r="AE1310" s="31" t="str">
        <f t="shared" si="1446"/>
        <v/>
      </c>
      <c r="AF1310" s="31" t="str">
        <f t="shared" si="1446"/>
        <v/>
      </c>
      <c r="AG1310" s="31" t="str">
        <f t="shared" si="1446"/>
        <v/>
      </c>
      <c r="AH1310" s="31" t="str">
        <f t="shared" si="1446"/>
        <v/>
      </c>
      <c r="AI1310" s="31" t="str">
        <f t="shared" si="1446"/>
        <v/>
      </c>
      <c r="AJ1310" s="31" t="str">
        <f t="shared" si="1446"/>
        <v/>
      </c>
      <c r="AK1310" s="31" t="e">
        <f>IF(#REF!=" ","",IF(#REF!="","",CONCATENATE($C1310," ",#REF!," ",MID(#REF!,6,3))))</f>
        <v>#REF!</v>
      </c>
      <c r="AL1310" s="31" t="str">
        <f t="shared" si="1447"/>
        <v/>
      </c>
      <c r="AM1310" s="31" t="str">
        <f t="shared" si="1447"/>
        <v/>
      </c>
      <c r="AN1310" s="32" t="e">
        <f t="shared" si="1444"/>
        <v>#VALUE!</v>
      </c>
      <c r="AO1310" s="32" t="str">
        <f t="shared" ref="AO1310:AS1373" si="1453">IF(AD1310="","",CONCATENATE(AD1310," ",$AN1310))</f>
        <v/>
      </c>
      <c r="AP1310" s="32" t="str">
        <f t="shared" si="1453"/>
        <v/>
      </c>
      <c r="AQ1310" s="32" t="str">
        <f t="shared" si="1453"/>
        <v/>
      </c>
      <c r="AR1310" s="32" t="str">
        <f t="shared" si="1453"/>
        <v/>
      </c>
      <c r="AS1310" s="32" t="str">
        <f t="shared" si="1453"/>
        <v/>
      </c>
      <c r="AT1310" s="32" t="str">
        <f t="shared" si="1450"/>
        <v/>
      </c>
      <c r="AU1310" s="32" t="str">
        <f t="shared" si="1450"/>
        <v/>
      </c>
      <c r="AV1310" s="32" t="e">
        <f t="shared" si="1450"/>
        <v>#REF!</v>
      </c>
      <c r="AW1310" s="32" t="str">
        <f t="shared" si="1450"/>
        <v/>
      </c>
      <c r="AX1310" s="32" t="str">
        <f t="shared" si="1450"/>
        <v/>
      </c>
      <c r="AZ1310" s="17" t="str">
        <f t="shared" ref="AZ1310:BD1373" si="1454">IF(AD1310="","",ROW())</f>
        <v/>
      </c>
      <c r="BA1310" s="17" t="str">
        <f t="shared" si="1454"/>
        <v/>
      </c>
      <c r="BB1310" s="17" t="str">
        <f t="shared" si="1454"/>
        <v/>
      </c>
      <c r="BC1310" s="17" t="str">
        <f t="shared" si="1454"/>
        <v/>
      </c>
      <c r="BD1310" s="17" t="str">
        <f t="shared" si="1454"/>
        <v/>
      </c>
      <c r="BE1310" s="17" t="str">
        <f t="shared" si="1451"/>
        <v/>
      </c>
      <c r="BF1310" s="17" t="str">
        <f t="shared" si="1451"/>
        <v/>
      </c>
      <c r="BG1310" s="17" t="e">
        <f t="shared" si="1451"/>
        <v>#REF!</v>
      </c>
      <c r="BH1310" s="17" t="str">
        <f t="shared" si="1451"/>
        <v/>
      </c>
      <c r="BI1310" s="17" t="str">
        <f t="shared" si="1451"/>
        <v/>
      </c>
    </row>
    <row r="1311" spans="1:61" s="13" customFormat="1" ht="23.25" customHeight="1" x14ac:dyDescent="0.2">
      <c r="A1311" s="1">
        <f ca="1">IF(COUNTIF($D1311:$L1311," ")=10,"",IF(VLOOKUP(MAX($A$1:A1310),$A$1:C1310,3,FALSE)=0,"",MAX($A$1:A1310)+1))</f>
        <v>1261</v>
      </c>
      <c r="B1311" s="13" t="str">
        <f>$B1306</f>
        <v/>
      </c>
      <c r="C1311" s="2" t="str">
        <f>IF($B1311="","",$R$6)</f>
        <v/>
      </c>
      <c r="D1311" s="23" t="str">
        <f t="shared" ref="D1311:K1311" si="1455">IF($B1311&gt;"",IF(ISERROR(SEARCH($B1311,S$6))," ",MID(S$6,FIND("%курс ",S$6,FIND($B1311,S$6))+6,3)&amp;"
("&amp;MID(S$6,FIND("ауд.",S$6,FIND($B1311,S$6))+4,FIND("№",S$6,FIND("ауд.",S$6,FIND($B1311,S$6)))-(FIND("ауд.",S$6,FIND($B1311,S$6))+4))&amp;")"),"")</f>
        <v/>
      </c>
      <c r="E1311" s="23" t="str">
        <f t="shared" si="1455"/>
        <v/>
      </c>
      <c r="F1311" s="23" t="str">
        <f t="shared" si="1455"/>
        <v/>
      </c>
      <c r="G1311" s="23" t="str">
        <f t="shared" si="1455"/>
        <v/>
      </c>
      <c r="H1311" s="23" t="str">
        <f t="shared" si="1455"/>
        <v/>
      </c>
      <c r="I1311" s="23" t="str">
        <f t="shared" si="1455"/>
        <v/>
      </c>
      <c r="J1311" s="23" t="str">
        <f t="shared" si="1455"/>
        <v/>
      </c>
      <c r="K1311" s="23" t="str">
        <f t="shared" si="1455"/>
        <v/>
      </c>
      <c r="L1311" s="23"/>
      <c r="O1311" s="16"/>
      <c r="P1311" s="16"/>
      <c r="R1311" s="30"/>
      <c r="S1311" s="30"/>
      <c r="T1311" s="30"/>
      <c r="U1311" s="30"/>
      <c r="V1311" s="30"/>
      <c r="W1311" s="30"/>
      <c r="X1311" s="30"/>
      <c r="Y1311" s="30"/>
      <c r="Z1311" s="30"/>
      <c r="AA1311" s="30"/>
      <c r="AB1311" s="30"/>
      <c r="AD1311" s="31" t="str">
        <f t="shared" si="1446"/>
        <v/>
      </c>
      <c r="AE1311" s="31" t="str">
        <f t="shared" si="1446"/>
        <v/>
      </c>
      <c r="AF1311" s="31" t="str">
        <f t="shared" si="1446"/>
        <v/>
      </c>
      <c r="AG1311" s="31" t="str">
        <f t="shared" si="1446"/>
        <v/>
      </c>
      <c r="AH1311" s="31" t="str">
        <f t="shared" si="1446"/>
        <v/>
      </c>
      <c r="AI1311" s="31" t="str">
        <f t="shared" si="1446"/>
        <v/>
      </c>
      <c r="AJ1311" s="31" t="str">
        <f t="shared" si="1446"/>
        <v/>
      </c>
      <c r="AK1311" s="31" t="e">
        <f>IF(#REF!=" ","",IF(#REF!="","",CONCATENATE($C1311," ",#REF!," ",MID(#REF!,6,3))))</f>
        <v>#REF!</v>
      </c>
      <c r="AL1311" s="31" t="str">
        <f t="shared" si="1447"/>
        <v/>
      </c>
      <c r="AM1311" s="31" t="str">
        <f t="shared" si="1447"/>
        <v/>
      </c>
      <c r="AN1311" s="32" t="e">
        <f t="shared" si="1444"/>
        <v>#VALUE!</v>
      </c>
      <c r="AO1311" s="32" t="str">
        <f t="shared" si="1453"/>
        <v/>
      </c>
      <c r="AP1311" s="32" t="str">
        <f t="shared" si="1453"/>
        <v/>
      </c>
      <c r="AQ1311" s="32" t="str">
        <f t="shared" si="1453"/>
        <v/>
      </c>
      <c r="AR1311" s="32" t="str">
        <f t="shared" si="1453"/>
        <v/>
      </c>
      <c r="AS1311" s="32" t="str">
        <f t="shared" si="1453"/>
        <v/>
      </c>
      <c r="AT1311" s="32" t="str">
        <f t="shared" si="1450"/>
        <v/>
      </c>
      <c r="AU1311" s="32" t="str">
        <f t="shared" si="1450"/>
        <v/>
      </c>
      <c r="AV1311" s="32" t="e">
        <f t="shared" si="1450"/>
        <v>#REF!</v>
      </c>
      <c r="AW1311" s="32" t="str">
        <f t="shared" si="1450"/>
        <v/>
      </c>
      <c r="AX1311" s="32" t="str">
        <f t="shared" si="1450"/>
        <v/>
      </c>
      <c r="AZ1311" s="17" t="str">
        <f t="shared" si="1454"/>
        <v/>
      </c>
      <c r="BA1311" s="17" t="str">
        <f t="shared" si="1454"/>
        <v/>
      </c>
      <c r="BB1311" s="17" t="str">
        <f t="shared" si="1454"/>
        <v/>
      </c>
      <c r="BC1311" s="17" t="str">
        <f t="shared" si="1454"/>
        <v/>
      </c>
      <c r="BD1311" s="17" t="str">
        <f t="shared" si="1454"/>
        <v/>
      </c>
      <c r="BE1311" s="17" t="str">
        <f t="shared" si="1451"/>
        <v/>
      </c>
      <c r="BF1311" s="17" t="str">
        <f t="shared" si="1451"/>
        <v/>
      </c>
      <c r="BG1311" s="17" t="e">
        <f t="shared" si="1451"/>
        <v>#REF!</v>
      </c>
      <c r="BH1311" s="17" t="str">
        <f t="shared" si="1451"/>
        <v/>
      </c>
      <c r="BI1311" s="17" t="str">
        <f t="shared" si="1451"/>
        <v/>
      </c>
    </row>
    <row r="1312" spans="1:61" s="13" customFormat="1" ht="23.25" customHeight="1" x14ac:dyDescent="0.2">
      <c r="A1312" s="1">
        <f ca="1">IF(COUNTIF($D1312:$L1312," ")=10,"",IF(VLOOKUP(MAX($A$1:A1311),$A$1:C1311,3,FALSE)=0,"",MAX($A$1:A1311)+1))</f>
        <v>1262</v>
      </c>
      <c r="B1312" s="13" t="str">
        <f>$B1306</f>
        <v/>
      </c>
      <c r="C1312" s="2" t="str">
        <f>IF($B1312="","",$R$7)</f>
        <v/>
      </c>
      <c r="D1312" s="23" t="str">
        <f t="shared" ref="D1312:K1312" si="1456">IF($B1312&gt;"",IF(ISERROR(SEARCH($B1312,S$7))," ",MID(S$7,FIND("%курс ",S$7,FIND($B1312,S$7))+6,3)&amp;"
("&amp;MID(S$7,FIND("ауд.",S$7,FIND($B1312,S$7))+4,FIND("№",S$7,FIND("ауд.",S$7,FIND($B1312,S$7)))-(FIND("ауд.",S$7,FIND($B1312,S$7))+4))&amp;")"),"")</f>
        <v/>
      </c>
      <c r="E1312" s="23" t="str">
        <f t="shared" si="1456"/>
        <v/>
      </c>
      <c r="F1312" s="23" t="str">
        <f t="shared" si="1456"/>
        <v/>
      </c>
      <c r="G1312" s="23" t="str">
        <f t="shared" si="1456"/>
        <v/>
      </c>
      <c r="H1312" s="23" t="str">
        <f t="shared" si="1456"/>
        <v/>
      </c>
      <c r="I1312" s="23" t="str">
        <f t="shared" si="1456"/>
        <v/>
      </c>
      <c r="J1312" s="23" t="str">
        <f t="shared" si="1456"/>
        <v/>
      </c>
      <c r="K1312" s="23" t="str">
        <f t="shared" si="1456"/>
        <v/>
      </c>
      <c r="L1312" s="23"/>
      <c r="O1312" s="16"/>
      <c r="P1312" s="16"/>
      <c r="R1312" s="30"/>
      <c r="S1312" s="30"/>
      <c r="T1312" s="30"/>
      <c r="U1312" s="30"/>
      <c r="V1312" s="30"/>
      <c r="W1312" s="30"/>
      <c r="X1312" s="30"/>
      <c r="Y1312" s="30"/>
      <c r="Z1312" s="30"/>
      <c r="AA1312" s="30"/>
      <c r="AB1312" s="30"/>
      <c r="AD1312" s="31" t="str">
        <f t="shared" si="1446"/>
        <v/>
      </c>
      <c r="AE1312" s="31" t="str">
        <f t="shared" si="1446"/>
        <v/>
      </c>
      <c r="AF1312" s="31" t="str">
        <f t="shared" si="1446"/>
        <v/>
      </c>
      <c r="AG1312" s="31" t="str">
        <f t="shared" si="1446"/>
        <v/>
      </c>
      <c r="AH1312" s="31" t="str">
        <f t="shared" si="1446"/>
        <v/>
      </c>
      <c r="AI1312" s="31" t="str">
        <f t="shared" si="1446"/>
        <v/>
      </c>
      <c r="AJ1312" s="31" t="str">
        <f t="shared" si="1446"/>
        <v/>
      </c>
      <c r="AK1312" s="31" t="e">
        <f>IF(#REF!=" ","",IF(#REF!="","",CONCATENATE($C1312," ",#REF!," ",MID(#REF!,6,3))))</f>
        <v>#REF!</v>
      </c>
      <c r="AL1312" s="31" t="str">
        <f t="shared" si="1447"/>
        <v/>
      </c>
      <c r="AM1312" s="31" t="str">
        <f t="shared" si="1447"/>
        <v/>
      </c>
      <c r="AN1312" s="32" t="e">
        <f t="shared" si="1444"/>
        <v>#VALUE!</v>
      </c>
      <c r="AO1312" s="32" t="str">
        <f t="shared" si="1453"/>
        <v/>
      </c>
      <c r="AP1312" s="32" t="str">
        <f t="shared" si="1453"/>
        <v/>
      </c>
      <c r="AQ1312" s="32" t="str">
        <f t="shared" si="1453"/>
        <v/>
      </c>
      <c r="AR1312" s="32" t="str">
        <f t="shared" si="1453"/>
        <v/>
      </c>
      <c r="AS1312" s="32" t="str">
        <f t="shared" si="1453"/>
        <v/>
      </c>
      <c r="AT1312" s="32" t="str">
        <f t="shared" si="1450"/>
        <v/>
      </c>
      <c r="AU1312" s="32" t="str">
        <f t="shared" si="1450"/>
        <v/>
      </c>
      <c r="AV1312" s="32" t="e">
        <f t="shared" si="1450"/>
        <v>#REF!</v>
      </c>
      <c r="AW1312" s="32" t="str">
        <f t="shared" si="1450"/>
        <v/>
      </c>
      <c r="AX1312" s="32" t="str">
        <f t="shared" si="1450"/>
        <v/>
      </c>
      <c r="AZ1312" s="17" t="str">
        <f t="shared" si="1454"/>
        <v/>
      </c>
      <c r="BA1312" s="17" t="str">
        <f t="shared" si="1454"/>
        <v/>
      </c>
      <c r="BB1312" s="17" t="str">
        <f t="shared" si="1454"/>
        <v/>
      </c>
      <c r="BC1312" s="17" t="str">
        <f t="shared" si="1454"/>
        <v/>
      </c>
      <c r="BD1312" s="17" t="str">
        <f t="shared" si="1454"/>
        <v/>
      </c>
      <c r="BE1312" s="17" t="str">
        <f t="shared" si="1451"/>
        <v/>
      </c>
      <c r="BF1312" s="17" t="str">
        <f t="shared" si="1451"/>
        <v/>
      </c>
      <c r="BG1312" s="17" t="e">
        <f t="shared" si="1451"/>
        <v>#REF!</v>
      </c>
      <c r="BH1312" s="17" t="str">
        <f t="shared" si="1451"/>
        <v/>
      </c>
      <c r="BI1312" s="17" t="str">
        <f t="shared" si="1451"/>
        <v/>
      </c>
    </row>
    <row r="1313" spans="1:61" s="13" customFormat="1" ht="23.25" customHeight="1" x14ac:dyDescent="0.2">
      <c r="A1313" s="1">
        <f ca="1">IF(COUNTIF($D1313:$L1313," ")=10,"",IF(VLOOKUP(MAX($A$1:A1312),$A$1:C1312,3,FALSE)=0,"",MAX($A$1:A1312)+1))</f>
        <v>1263</v>
      </c>
      <c r="B1313" s="13" t="str">
        <f>$B1306</f>
        <v/>
      </c>
      <c r="C1313" s="2" t="str">
        <f>IF($B1313="","",$R$8)</f>
        <v/>
      </c>
      <c r="D1313" s="23" t="str">
        <f t="shared" ref="D1313:K1313" si="1457">IF($B1313&gt;"",IF(ISERROR(SEARCH($B1313,S$8))," ",MID(S$8,FIND("%курс ",S$8,FIND($B1313,S$8))+6,3)&amp;"
("&amp;MID(S$8,FIND("ауд.",S$8,FIND($B1313,S$8))+4,FIND("№",S$8,FIND("ауд.",S$8,FIND($B1313,S$8)))-(FIND("ауд.",S$8,FIND($B1313,S$8))+4))&amp;")"),"")</f>
        <v/>
      </c>
      <c r="E1313" s="23" t="str">
        <f t="shared" si="1457"/>
        <v/>
      </c>
      <c r="F1313" s="23" t="str">
        <f t="shared" si="1457"/>
        <v/>
      </c>
      <c r="G1313" s="23" t="str">
        <f t="shared" si="1457"/>
        <v/>
      </c>
      <c r="H1313" s="23" t="str">
        <f t="shared" si="1457"/>
        <v/>
      </c>
      <c r="I1313" s="23" t="str">
        <f t="shared" si="1457"/>
        <v/>
      </c>
      <c r="J1313" s="23" t="str">
        <f t="shared" si="1457"/>
        <v/>
      </c>
      <c r="K1313" s="23" t="str">
        <f t="shared" si="1457"/>
        <v/>
      </c>
      <c r="L1313" s="23"/>
      <c r="O1313" s="16"/>
      <c r="P1313" s="16"/>
      <c r="R1313" s="30"/>
      <c r="S1313" s="30"/>
      <c r="T1313" s="30"/>
      <c r="U1313" s="30"/>
      <c r="V1313" s="30"/>
      <c r="W1313" s="30"/>
      <c r="X1313" s="30"/>
      <c r="Y1313" s="30"/>
      <c r="Z1313" s="30"/>
      <c r="AA1313" s="30"/>
      <c r="AB1313" s="30"/>
      <c r="AD1313" s="31" t="str">
        <f t="shared" si="1446"/>
        <v/>
      </c>
      <c r="AE1313" s="31" t="str">
        <f t="shared" si="1446"/>
        <v/>
      </c>
      <c r="AF1313" s="31" t="str">
        <f t="shared" si="1446"/>
        <v/>
      </c>
      <c r="AG1313" s="31" t="str">
        <f t="shared" si="1446"/>
        <v/>
      </c>
      <c r="AH1313" s="31" t="str">
        <f t="shared" si="1446"/>
        <v/>
      </c>
      <c r="AI1313" s="31" t="str">
        <f t="shared" si="1446"/>
        <v/>
      </c>
      <c r="AJ1313" s="31" t="str">
        <f t="shared" si="1446"/>
        <v/>
      </c>
      <c r="AK1313" s="31" t="e">
        <f>IF(#REF!=" ","",IF(#REF!="","",CONCATENATE($C1313," ",#REF!," ",MID(#REF!,6,3))))</f>
        <v>#REF!</v>
      </c>
      <c r="AL1313" s="31" t="str">
        <f t="shared" si="1447"/>
        <v/>
      </c>
      <c r="AM1313" s="31" t="str">
        <f t="shared" si="1447"/>
        <v/>
      </c>
      <c r="AN1313" s="32" t="e">
        <f t="shared" si="1444"/>
        <v>#VALUE!</v>
      </c>
      <c r="AO1313" s="32" t="str">
        <f t="shared" si="1453"/>
        <v/>
      </c>
      <c r="AP1313" s="32" t="str">
        <f t="shared" si="1453"/>
        <v/>
      </c>
      <c r="AQ1313" s="32" t="str">
        <f t="shared" si="1453"/>
        <v/>
      </c>
      <c r="AR1313" s="32" t="str">
        <f t="shared" si="1453"/>
        <v/>
      </c>
      <c r="AS1313" s="32" t="str">
        <f t="shared" si="1453"/>
        <v/>
      </c>
      <c r="AT1313" s="32" t="str">
        <f t="shared" si="1450"/>
        <v/>
      </c>
      <c r="AU1313" s="32" t="str">
        <f t="shared" si="1450"/>
        <v/>
      </c>
      <c r="AV1313" s="32" t="e">
        <f t="shared" si="1450"/>
        <v>#REF!</v>
      </c>
      <c r="AW1313" s="32" t="str">
        <f t="shared" si="1450"/>
        <v/>
      </c>
      <c r="AX1313" s="32" t="str">
        <f t="shared" si="1450"/>
        <v/>
      </c>
      <c r="AZ1313" s="17" t="str">
        <f t="shared" si="1454"/>
        <v/>
      </c>
      <c r="BA1313" s="17" t="str">
        <f t="shared" si="1454"/>
        <v/>
      </c>
      <c r="BB1313" s="17" t="str">
        <f t="shared" si="1454"/>
        <v/>
      </c>
      <c r="BC1313" s="17" t="str">
        <f t="shared" si="1454"/>
        <v/>
      </c>
      <c r="BD1313" s="17" t="str">
        <f t="shared" si="1454"/>
        <v/>
      </c>
      <c r="BE1313" s="17" t="str">
        <f t="shared" si="1451"/>
        <v/>
      </c>
      <c r="BF1313" s="17" t="str">
        <f t="shared" si="1451"/>
        <v/>
      </c>
      <c r="BG1313" s="17" t="e">
        <f t="shared" si="1451"/>
        <v>#REF!</v>
      </c>
      <c r="BH1313" s="17" t="str">
        <f t="shared" si="1451"/>
        <v/>
      </c>
      <c r="BI1313" s="17" t="str">
        <f t="shared" si="1451"/>
        <v/>
      </c>
    </row>
    <row r="1314" spans="1:61" s="13" customFormat="1" ht="23.25" customHeight="1" x14ac:dyDescent="0.2">
      <c r="C1314" s="2" t="str">
        <f>IF($B1314="","",$R$2)</f>
        <v/>
      </c>
      <c r="D1314" s="14" t="str">
        <f t="shared" ref="D1314:K1314" si="1458">IF($B1314&gt;"",IF(ISERROR(SEARCH($B1314,S$2))," ",MID(S$2,FIND("%курс ",S$2,FIND($B1314,S$2))+6,3)&amp;"
("&amp;MID(S$2,FIND("ауд.",S$2,FIND($B1314,S$2))+4,FIND("№",S$2,FIND("ауд.",S$2,FIND($B1314,S$2)))-(FIND("ауд.",S$2,FIND($B1314,S$2))+4))&amp;")"),"")</f>
        <v/>
      </c>
      <c r="E1314" s="14" t="str">
        <f t="shared" si="1458"/>
        <v/>
      </c>
      <c r="F1314" s="14" t="str">
        <f t="shared" si="1458"/>
        <v/>
      </c>
      <c r="G1314" s="14" t="str">
        <f t="shared" si="1458"/>
        <v/>
      </c>
      <c r="H1314" s="14" t="str">
        <f t="shared" si="1458"/>
        <v/>
      </c>
      <c r="I1314" s="14" t="str">
        <f t="shared" si="1458"/>
        <v/>
      </c>
      <c r="J1314" s="14" t="str">
        <f t="shared" si="1458"/>
        <v/>
      </c>
      <c r="K1314" s="14" t="str">
        <f t="shared" si="1458"/>
        <v/>
      </c>
      <c r="L1314" s="14"/>
      <c r="O1314" s="16"/>
      <c r="P1314" s="16"/>
      <c r="R1314" s="30"/>
      <c r="S1314" s="30"/>
      <c r="T1314" s="30"/>
      <c r="U1314" s="30"/>
      <c r="V1314" s="30"/>
      <c r="W1314" s="30"/>
      <c r="X1314" s="30"/>
      <c r="Y1314" s="30"/>
      <c r="Z1314" s="30"/>
      <c r="AA1314" s="30"/>
      <c r="AB1314" s="30"/>
      <c r="AD1314" s="37"/>
      <c r="AE1314" s="37"/>
      <c r="AF1314" s="37"/>
      <c r="AG1314" s="37"/>
      <c r="AH1314" s="37"/>
      <c r="AI1314" s="37"/>
      <c r="AJ1314" s="37"/>
      <c r="AK1314" s="37"/>
      <c r="AL1314" s="37"/>
      <c r="AM1314" s="37"/>
      <c r="AN1314" s="37"/>
      <c r="AO1314" s="32" t="str">
        <f t="shared" si="1453"/>
        <v/>
      </c>
      <c r="AP1314" s="32" t="str">
        <f t="shared" si="1453"/>
        <v/>
      </c>
      <c r="AQ1314" s="32" t="str">
        <f t="shared" si="1453"/>
        <v/>
      </c>
      <c r="AR1314" s="32" t="str">
        <f t="shared" si="1453"/>
        <v/>
      </c>
      <c r="AS1314" s="32" t="str">
        <f t="shared" si="1453"/>
        <v/>
      </c>
      <c r="AT1314" s="32" t="str">
        <f t="shared" si="1450"/>
        <v/>
      </c>
      <c r="AU1314" s="32" t="str">
        <f t="shared" si="1450"/>
        <v/>
      </c>
      <c r="AV1314" s="32" t="str">
        <f t="shared" si="1450"/>
        <v/>
      </c>
      <c r="AW1314" s="32" t="str">
        <f t="shared" si="1450"/>
        <v/>
      </c>
      <c r="AX1314" s="32" t="str">
        <f t="shared" si="1450"/>
        <v/>
      </c>
      <c r="AZ1314" s="17" t="str">
        <f t="shared" si="1454"/>
        <v/>
      </c>
      <c r="BA1314" s="17" t="str">
        <f t="shared" si="1454"/>
        <v/>
      </c>
      <c r="BB1314" s="17" t="str">
        <f t="shared" si="1454"/>
        <v/>
      </c>
      <c r="BC1314" s="17" t="str">
        <f t="shared" si="1454"/>
        <v/>
      </c>
      <c r="BD1314" s="17" t="str">
        <f t="shared" si="1454"/>
        <v/>
      </c>
      <c r="BE1314" s="17" t="str">
        <f t="shared" si="1451"/>
        <v/>
      </c>
      <c r="BF1314" s="17" t="str">
        <f t="shared" si="1451"/>
        <v/>
      </c>
      <c r="BG1314" s="17" t="str">
        <f t="shared" si="1451"/>
        <v/>
      </c>
      <c r="BH1314" s="17" t="str">
        <f t="shared" si="1451"/>
        <v/>
      </c>
      <c r="BI1314" s="17" t="str">
        <f t="shared" si="1451"/>
        <v/>
      </c>
    </row>
    <row r="1315" spans="1:61" s="13" customFormat="1" ht="23.25" customHeight="1" x14ac:dyDescent="0.2">
      <c r="A1315" s="1">
        <f ca="1">IF(COUNTIF($D1316:$L1322," ")=70,"",MAX($A$1:A1314)+1)</f>
        <v>1264</v>
      </c>
      <c r="B1315" s="2" t="str">
        <f>IF($C1315="","",$C1315)</f>
        <v/>
      </c>
      <c r="C1315" s="3" t="str">
        <f>IF(ISERROR(VLOOKUP((ROW()-1)/9+1,'[1]Преподавательский состав'!$A$2:$B$181,2,FALSE)),"",VLOOKUP((ROW()-1)/9+1,'[1]Преподавательский состав'!$A$2:$B$181,2,FALSE))</f>
        <v/>
      </c>
      <c r="D1315" s="3" t="str">
        <f>IF($C1315="","",T(" 9.00"))</f>
        <v/>
      </c>
      <c r="E1315" s="3" t="str">
        <f>IF($C1315="","",T("10.40"))</f>
        <v/>
      </c>
      <c r="F1315" s="3" t="str">
        <f>IF($C1315="","",T("12.20"))</f>
        <v/>
      </c>
      <c r="G1315" s="3" t="str">
        <f>IF($C1315="","",T("14.00"))</f>
        <v/>
      </c>
      <c r="H1315" s="3" t="str">
        <f>IF($C1315="","",T("14.30"))</f>
        <v/>
      </c>
      <c r="I1315" s="3" t="str">
        <f>IF($C1315="","",T("16.10"))</f>
        <v/>
      </c>
      <c r="J1315" s="3" t="str">
        <f>IF($C1315="","",T("17.50"))</f>
        <v/>
      </c>
      <c r="K1315" s="3" t="str">
        <f>IF($C1315="","",T("17.50"))</f>
        <v/>
      </c>
      <c r="L1315" s="3"/>
      <c r="O1315" s="16"/>
      <c r="P1315" s="16"/>
      <c r="R1315" s="30"/>
      <c r="S1315" s="30"/>
      <c r="T1315" s="30"/>
      <c r="U1315" s="30"/>
      <c r="V1315" s="30"/>
      <c r="W1315" s="30"/>
      <c r="X1315" s="30"/>
      <c r="Y1315" s="30"/>
      <c r="Z1315" s="30"/>
      <c r="AA1315" s="30"/>
      <c r="AB1315" s="30"/>
      <c r="AD1315" s="32"/>
      <c r="AE1315" s="32"/>
      <c r="AF1315" s="32"/>
      <c r="AG1315" s="32"/>
      <c r="AH1315" s="32"/>
      <c r="AI1315" s="32"/>
      <c r="AJ1315" s="32"/>
      <c r="AK1315" s="32"/>
      <c r="AL1315" s="32"/>
      <c r="AM1315" s="32"/>
      <c r="AN1315" s="32" t="str">
        <f t="shared" ref="AN1315:AN1322" si="1459">IF(COUNTBLANK(AD1315:AM1315)=10,"",MID($B1315,1,FIND(" ",$B1315)-1))</f>
        <v/>
      </c>
      <c r="AO1315" s="32" t="str">
        <f t="shared" si="1453"/>
        <v/>
      </c>
      <c r="AP1315" s="32" t="str">
        <f t="shared" si="1453"/>
        <v/>
      </c>
      <c r="AQ1315" s="32" t="str">
        <f t="shared" si="1453"/>
        <v/>
      </c>
      <c r="AR1315" s="32" t="str">
        <f t="shared" si="1453"/>
        <v/>
      </c>
      <c r="AS1315" s="32" t="str">
        <f t="shared" si="1453"/>
        <v/>
      </c>
      <c r="AT1315" s="32" t="str">
        <f t="shared" si="1450"/>
        <v/>
      </c>
      <c r="AU1315" s="32" t="str">
        <f t="shared" si="1450"/>
        <v/>
      </c>
      <c r="AV1315" s="32" t="str">
        <f t="shared" si="1450"/>
        <v/>
      </c>
      <c r="AW1315" s="32" t="str">
        <f t="shared" si="1450"/>
        <v/>
      </c>
      <c r="AX1315" s="32" t="str">
        <f t="shared" si="1450"/>
        <v/>
      </c>
      <c r="AZ1315" s="17" t="str">
        <f t="shared" si="1454"/>
        <v/>
      </c>
      <c r="BA1315" s="17" t="str">
        <f t="shared" si="1454"/>
        <v/>
      </c>
      <c r="BB1315" s="17" t="str">
        <f t="shared" si="1454"/>
        <v/>
      </c>
      <c r="BC1315" s="17" t="str">
        <f t="shared" si="1454"/>
        <v/>
      </c>
      <c r="BD1315" s="17" t="str">
        <f t="shared" si="1454"/>
        <v/>
      </c>
      <c r="BE1315" s="17" t="str">
        <f t="shared" si="1451"/>
        <v/>
      </c>
      <c r="BF1315" s="17" t="str">
        <f t="shared" si="1451"/>
        <v/>
      </c>
      <c r="BG1315" s="17" t="str">
        <f t="shared" si="1451"/>
        <v/>
      </c>
      <c r="BH1315" s="17" t="str">
        <f t="shared" si="1451"/>
        <v/>
      </c>
      <c r="BI1315" s="17" t="str">
        <f t="shared" si="1451"/>
        <v/>
      </c>
    </row>
    <row r="1316" spans="1:61" s="13" customFormat="1" ht="23.25" customHeight="1" x14ac:dyDescent="0.2">
      <c r="A1316" s="1">
        <f ca="1">IF(COUNTIF($D1316:$L1316," ")=10,"",IF(VLOOKUP(MAX($A$1:A1315),$A$1:C1315,3,FALSE)=0,"",MAX($A$1:A1315)+1))</f>
        <v>1265</v>
      </c>
      <c r="B1316" s="13" t="str">
        <f>$B1315</f>
        <v/>
      </c>
      <c r="C1316" s="2" t="str">
        <f>IF($B1316="","",$R$2)</f>
        <v/>
      </c>
      <c r="D1316" s="14" t="str">
        <f t="shared" ref="D1316:K1316" si="1460">IF($B1316&gt;"",IF(ISERROR(SEARCH($B1316,S$2))," ",MID(S$2,FIND("%курс ",S$2,FIND($B1316,S$2))+6,3)&amp;"
("&amp;MID(S$2,FIND("ауд.",S$2,FIND($B1316,S$2))+4,FIND("№",S$2,FIND("ауд.",S$2,FIND($B1316,S$2)))-(FIND("ауд.",S$2,FIND($B1316,S$2))+4))&amp;")"),"")</f>
        <v/>
      </c>
      <c r="E1316" s="14" t="str">
        <f t="shared" si="1460"/>
        <v/>
      </c>
      <c r="F1316" s="14" t="str">
        <f t="shared" si="1460"/>
        <v/>
      </c>
      <c r="G1316" s="14" t="str">
        <f t="shared" si="1460"/>
        <v/>
      </c>
      <c r="H1316" s="14" t="str">
        <f t="shared" si="1460"/>
        <v/>
      </c>
      <c r="I1316" s="14" t="str">
        <f t="shared" si="1460"/>
        <v/>
      </c>
      <c r="J1316" s="14" t="str">
        <f t="shared" si="1460"/>
        <v/>
      </c>
      <c r="K1316" s="14" t="str">
        <f t="shared" si="1460"/>
        <v/>
      </c>
      <c r="L1316" s="14"/>
      <c r="O1316" s="16"/>
      <c r="P1316" s="16"/>
      <c r="R1316" s="30"/>
      <c r="S1316" s="30"/>
      <c r="T1316" s="30"/>
      <c r="U1316" s="30"/>
      <c r="V1316" s="30"/>
      <c r="W1316" s="30"/>
      <c r="X1316" s="30"/>
      <c r="Y1316" s="30"/>
      <c r="Z1316" s="30"/>
      <c r="AA1316" s="30"/>
      <c r="AB1316" s="30"/>
      <c r="AD1316" s="31" t="str">
        <f t="shared" ref="AD1316:AJ1322" si="1461">IF(D1316=" ","",IF(D1316="","",CONCATENATE($C1316," ",D$1," ",MID(D1316,6,3))))</f>
        <v/>
      </c>
      <c r="AE1316" s="31" t="str">
        <f t="shared" si="1461"/>
        <v/>
      </c>
      <c r="AF1316" s="31" t="str">
        <f t="shared" si="1461"/>
        <v/>
      </c>
      <c r="AG1316" s="31" t="str">
        <f t="shared" si="1461"/>
        <v/>
      </c>
      <c r="AH1316" s="31" t="str">
        <f t="shared" si="1461"/>
        <v/>
      </c>
      <c r="AI1316" s="31" t="str">
        <f t="shared" si="1461"/>
        <v/>
      </c>
      <c r="AJ1316" s="31" t="str">
        <f t="shared" si="1461"/>
        <v/>
      </c>
      <c r="AK1316" s="31" t="e">
        <f>IF(#REF!=" ","",IF(#REF!="","",CONCATENATE($C1316," ",#REF!," ",MID(#REF!,6,3))))</f>
        <v>#REF!</v>
      </c>
      <c r="AL1316" s="31" t="str">
        <f t="shared" ref="AL1316:AM1322" si="1462">IF(K1316=" ","",IF(K1316="","",CONCATENATE($C1316," ",K$1," ",MID(K1316,6,3))))</f>
        <v/>
      </c>
      <c r="AM1316" s="31" t="str">
        <f t="shared" si="1462"/>
        <v/>
      </c>
      <c r="AN1316" s="32" t="e">
        <f t="shared" si="1459"/>
        <v>#VALUE!</v>
      </c>
      <c r="AO1316" s="32" t="str">
        <f t="shared" si="1453"/>
        <v/>
      </c>
      <c r="AP1316" s="32" t="str">
        <f t="shared" si="1453"/>
        <v/>
      </c>
      <c r="AQ1316" s="32" t="str">
        <f t="shared" si="1453"/>
        <v/>
      </c>
      <c r="AR1316" s="32" t="str">
        <f t="shared" si="1453"/>
        <v/>
      </c>
      <c r="AS1316" s="32" t="str">
        <f t="shared" si="1453"/>
        <v/>
      </c>
      <c r="AT1316" s="32" t="str">
        <f t="shared" si="1450"/>
        <v/>
      </c>
      <c r="AU1316" s="32" t="str">
        <f t="shared" si="1450"/>
        <v/>
      </c>
      <c r="AV1316" s="32" t="e">
        <f t="shared" si="1450"/>
        <v>#REF!</v>
      </c>
      <c r="AW1316" s="32" t="str">
        <f t="shared" si="1450"/>
        <v/>
      </c>
      <c r="AX1316" s="32" t="str">
        <f t="shared" si="1450"/>
        <v/>
      </c>
      <c r="AZ1316" s="17" t="str">
        <f t="shared" si="1454"/>
        <v/>
      </c>
      <c r="BA1316" s="17" t="str">
        <f t="shared" si="1454"/>
        <v/>
      </c>
      <c r="BB1316" s="17" t="str">
        <f t="shared" si="1454"/>
        <v/>
      </c>
      <c r="BC1316" s="17" t="str">
        <f t="shared" si="1454"/>
        <v/>
      </c>
      <c r="BD1316" s="17" t="str">
        <f t="shared" si="1454"/>
        <v/>
      </c>
      <c r="BE1316" s="17" t="str">
        <f t="shared" si="1451"/>
        <v/>
      </c>
      <c r="BF1316" s="17" t="str">
        <f t="shared" si="1451"/>
        <v/>
      </c>
      <c r="BG1316" s="17" t="e">
        <f t="shared" si="1451"/>
        <v>#REF!</v>
      </c>
      <c r="BH1316" s="17" t="str">
        <f t="shared" si="1451"/>
        <v/>
      </c>
      <c r="BI1316" s="17" t="str">
        <f t="shared" si="1451"/>
        <v/>
      </c>
    </row>
    <row r="1317" spans="1:61" s="13" customFormat="1" ht="23.25" customHeight="1" x14ac:dyDescent="0.2">
      <c r="A1317" s="1">
        <f ca="1">IF(COUNTIF($D1317:$L1317," ")=10,"",IF(VLOOKUP(MAX($A$1:A1316),$A$1:C1316,3,FALSE)=0,"",MAX($A$1:A1316)+1))</f>
        <v>1266</v>
      </c>
      <c r="B1317" s="13" t="str">
        <f>$B1315</f>
        <v/>
      </c>
      <c r="C1317" s="2" t="str">
        <f>IF($B1317="","",$R$3)</f>
        <v/>
      </c>
      <c r="D1317" s="14" t="str">
        <f t="shared" ref="D1317:K1317" si="1463">IF($B1317&gt;"",IF(ISERROR(SEARCH($B1317,S$3))," ",MID(S$3,FIND("%курс ",S$3,FIND($B1317,S$3))+6,3)&amp;"
("&amp;MID(S$3,FIND("ауд.",S$3,FIND($B1317,S$3))+4,FIND("№",S$3,FIND("ауд.",S$3,FIND($B1317,S$3)))-(FIND("ауд.",S$3,FIND($B1317,S$3))+4))&amp;")"),"")</f>
        <v/>
      </c>
      <c r="E1317" s="14" t="str">
        <f t="shared" si="1463"/>
        <v/>
      </c>
      <c r="F1317" s="14" t="str">
        <f t="shared" si="1463"/>
        <v/>
      </c>
      <c r="G1317" s="14" t="str">
        <f t="shared" si="1463"/>
        <v/>
      </c>
      <c r="H1317" s="14" t="str">
        <f t="shared" si="1463"/>
        <v/>
      </c>
      <c r="I1317" s="14" t="str">
        <f t="shared" si="1463"/>
        <v/>
      </c>
      <c r="J1317" s="14" t="str">
        <f t="shared" si="1463"/>
        <v/>
      </c>
      <c r="K1317" s="14" t="str">
        <f t="shared" si="1463"/>
        <v/>
      </c>
      <c r="L1317" s="14"/>
      <c r="O1317" s="16"/>
      <c r="P1317" s="16"/>
      <c r="R1317" s="30"/>
      <c r="S1317" s="30"/>
      <c r="T1317" s="30"/>
      <c r="U1317" s="30"/>
      <c r="V1317" s="30"/>
      <c r="W1317" s="30"/>
      <c r="X1317" s="30"/>
      <c r="Y1317" s="30"/>
      <c r="Z1317" s="30"/>
      <c r="AA1317" s="30"/>
      <c r="AB1317" s="30"/>
      <c r="AD1317" s="31" t="str">
        <f t="shared" si="1461"/>
        <v/>
      </c>
      <c r="AE1317" s="31" t="str">
        <f t="shared" si="1461"/>
        <v/>
      </c>
      <c r="AF1317" s="31" t="str">
        <f t="shared" si="1461"/>
        <v/>
      </c>
      <c r="AG1317" s="31" t="str">
        <f t="shared" si="1461"/>
        <v/>
      </c>
      <c r="AH1317" s="31" t="str">
        <f t="shared" si="1461"/>
        <v/>
      </c>
      <c r="AI1317" s="31" t="str">
        <f t="shared" si="1461"/>
        <v/>
      </c>
      <c r="AJ1317" s="31" t="str">
        <f t="shared" si="1461"/>
        <v/>
      </c>
      <c r="AK1317" s="31" t="e">
        <f>IF(#REF!=" ","",IF(#REF!="","",CONCATENATE($C1317," ",#REF!," ",MID(#REF!,6,3))))</f>
        <v>#REF!</v>
      </c>
      <c r="AL1317" s="31" t="str">
        <f t="shared" si="1462"/>
        <v/>
      </c>
      <c r="AM1317" s="31" t="str">
        <f t="shared" si="1462"/>
        <v/>
      </c>
      <c r="AN1317" s="32" t="e">
        <f t="shared" si="1459"/>
        <v>#VALUE!</v>
      </c>
      <c r="AO1317" s="32" t="str">
        <f t="shared" si="1453"/>
        <v/>
      </c>
      <c r="AP1317" s="32" t="str">
        <f t="shared" si="1453"/>
        <v/>
      </c>
      <c r="AQ1317" s="32" t="str">
        <f t="shared" si="1453"/>
        <v/>
      </c>
      <c r="AR1317" s="32" t="str">
        <f t="shared" si="1453"/>
        <v/>
      </c>
      <c r="AS1317" s="32" t="str">
        <f t="shared" si="1453"/>
        <v/>
      </c>
      <c r="AT1317" s="32" t="str">
        <f t="shared" si="1450"/>
        <v/>
      </c>
      <c r="AU1317" s="32" t="str">
        <f t="shared" si="1450"/>
        <v/>
      </c>
      <c r="AV1317" s="32" t="e">
        <f t="shared" si="1450"/>
        <v>#REF!</v>
      </c>
      <c r="AW1317" s="32" t="str">
        <f t="shared" si="1450"/>
        <v/>
      </c>
      <c r="AX1317" s="32" t="str">
        <f t="shared" si="1450"/>
        <v/>
      </c>
      <c r="AZ1317" s="17" t="str">
        <f t="shared" si="1454"/>
        <v/>
      </c>
      <c r="BA1317" s="17" t="str">
        <f t="shared" si="1454"/>
        <v/>
      </c>
      <c r="BB1317" s="17" t="str">
        <f t="shared" si="1454"/>
        <v/>
      </c>
      <c r="BC1317" s="17" t="str">
        <f t="shared" si="1454"/>
        <v/>
      </c>
      <c r="BD1317" s="17" t="str">
        <f t="shared" si="1454"/>
        <v/>
      </c>
      <c r="BE1317" s="17" t="str">
        <f t="shared" si="1451"/>
        <v/>
      </c>
      <c r="BF1317" s="17" t="str">
        <f t="shared" si="1451"/>
        <v/>
      </c>
      <c r="BG1317" s="17" t="e">
        <f t="shared" si="1451"/>
        <v>#REF!</v>
      </c>
      <c r="BH1317" s="17" t="str">
        <f t="shared" si="1451"/>
        <v/>
      </c>
      <c r="BI1317" s="17" t="str">
        <f t="shared" si="1451"/>
        <v/>
      </c>
    </row>
    <row r="1318" spans="1:61" s="13" customFormat="1" ht="23.25" customHeight="1" x14ac:dyDescent="0.2">
      <c r="A1318" s="1">
        <f ca="1">IF(COUNTIF($D1318:$L1318," ")=10,"",IF(VLOOKUP(MAX($A$1:A1317),$A$1:C1317,3,FALSE)=0,"",MAX($A$1:A1317)+1))</f>
        <v>1267</v>
      </c>
      <c r="B1318" s="13" t="str">
        <f>$B1315</f>
        <v/>
      </c>
      <c r="C1318" s="2" t="str">
        <f>IF($B1318="","",$R$4)</f>
        <v/>
      </c>
      <c r="D1318" s="14" t="str">
        <f t="shared" ref="D1318:K1318" si="1464">IF($B1318&gt;"",IF(ISERROR(SEARCH($B1318,S$4))," ",MID(S$4,FIND("%курс ",S$4,FIND($B1318,S$4))+6,3)&amp;"
("&amp;MID(S$4,FIND("ауд.",S$4,FIND($B1318,S$4))+4,FIND("№",S$4,FIND("ауд.",S$4,FIND($B1318,S$4)))-(FIND("ауд.",S$4,FIND($B1318,S$4))+4))&amp;")"),"")</f>
        <v/>
      </c>
      <c r="E1318" s="14" t="str">
        <f t="shared" si="1464"/>
        <v/>
      </c>
      <c r="F1318" s="14" t="str">
        <f t="shared" si="1464"/>
        <v/>
      </c>
      <c r="G1318" s="14" t="str">
        <f t="shared" si="1464"/>
        <v/>
      </c>
      <c r="H1318" s="14" t="str">
        <f t="shared" si="1464"/>
        <v/>
      </c>
      <c r="I1318" s="14" t="str">
        <f t="shared" si="1464"/>
        <v/>
      </c>
      <c r="J1318" s="14" t="str">
        <f t="shared" si="1464"/>
        <v/>
      </c>
      <c r="K1318" s="14" t="str">
        <f t="shared" si="1464"/>
        <v/>
      </c>
      <c r="L1318" s="14"/>
      <c r="O1318" s="16"/>
      <c r="P1318" s="16"/>
      <c r="R1318" s="30"/>
      <c r="S1318" s="30"/>
      <c r="T1318" s="30"/>
      <c r="U1318" s="30"/>
      <c r="V1318" s="30"/>
      <c r="W1318" s="30"/>
      <c r="X1318" s="30"/>
      <c r="Y1318" s="30"/>
      <c r="Z1318" s="30"/>
      <c r="AA1318" s="30"/>
      <c r="AB1318" s="30"/>
      <c r="AD1318" s="31" t="str">
        <f t="shared" si="1461"/>
        <v/>
      </c>
      <c r="AE1318" s="31" t="str">
        <f t="shared" si="1461"/>
        <v/>
      </c>
      <c r="AF1318" s="31" t="str">
        <f t="shared" si="1461"/>
        <v/>
      </c>
      <c r="AG1318" s="31" t="str">
        <f t="shared" si="1461"/>
        <v/>
      </c>
      <c r="AH1318" s="31" t="str">
        <f t="shared" si="1461"/>
        <v/>
      </c>
      <c r="AI1318" s="31" t="str">
        <f t="shared" si="1461"/>
        <v/>
      </c>
      <c r="AJ1318" s="31" t="str">
        <f t="shared" si="1461"/>
        <v/>
      </c>
      <c r="AK1318" s="31" t="e">
        <f>IF(#REF!=" ","",IF(#REF!="","",CONCATENATE($C1318," ",#REF!," ",MID(#REF!,6,3))))</f>
        <v>#REF!</v>
      </c>
      <c r="AL1318" s="31" t="str">
        <f t="shared" si="1462"/>
        <v/>
      </c>
      <c r="AM1318" s="31" t="str">
        <f t="shared" si="1462"/>
        <v/>
      </c>
      <c r="AN1318" s="32" t="e">
        <f t="shared" si="1459"/>
        <v>#VALUE!</v>
      </c>
      <c r="AO1318" s="32" t="str">
        <f t="shared" si="1453"/>
        <v/>
      </c>
      <c r="AP1318" s="32" t="str">
        <f t="shared" si="1453"/>
        <v/>
      </c>
      <c r="AQ1318" s="32" t="str">
        <f t="shared" si="1453"/>
        <v/>
      </c>
      <c r="AR1318" s="32" t="str">
        <f t="shared" si="1453"/>
        <v/>
      </c>
      <c r="AS1318" s="32" t="str">
        <f t="shared" si="1453"/>
        <v/>
      </c>
      <c r="AT1318" s="32" t="str">
        <f t="shared" si="1450"/>
        <v/>
      </c>
      <c r="AU1318" s="32" t="str">
        <f t="shared" si="1450"/>
        <v/>
      </c>
      <c r="AV1318" s="32" t="e">
        <f t="shared" si="1450"/>
        <v>#REF!</v>
      </c>
      <c r="AW1318" s="32" t="str">
        <f t="shared" si="1450"/>
        <v/>
      </c>
      <c r="AX1318" s="32" t="str">
        <f t="shared" si="1450"/>
        <v/>
      </c>
      <c r="AZ1318" s="17" t="str">
        <f t="shared" si="1454"/>
        <v/>
      </c>
      <c r="BA1318" s="17" t="str">
        <f t="shared" si="1454"/>
        <v/>
      </c>
      <c r="BB1318" s="17" t="str">
        <f t="shared" si="1454"/>
        <v/>
      </c>
      <c r="BC1318" s="17" t="str">
        <f t="shared" si="1454"/>
        <v/>
      </c>
      <c r="BD1318" s="17" t="str">
        <f t="shared" si="1454"/>
        <v/>
      </c>
      <c r="BE1318" s="17" t="str">
        <f t="shared" si="1451"/>
        <v/>
      </c>
      <c r="BF1318" s="17" t="str">
        <f t="shared" si="1451"/>
        <v/>
      </c>
      <c r="BG1318" s="17" t="e">
        <f t="shared" si="1451"/>
        <v>#REF!</v>
      </c>
      <c r="BH1318" s="17" t="str">
        <f t="shared" si="1451"/>
        <v/>
      </c>
      <c r="BI1318" s="17" t="str">
        <f t="shared" si="1451"/>
        <v/>
      </c>
    </row>
    <row r="1319" spans="1:61" s="13" customFormat="1" ht="23.25" customHeight="1" x14ac:dyDescent="0.2">
      <c r="A1319" s="1">
        <f ca="1">IF(COUNTIF($D1319:$L1319," ")=10,"",IF(VLOOKUP(MAX($A$1:A1318),$A$1:C1318,3,FALSE)=0,"",MAX($A$1:A1318)+1))</f>
        <v>1268</v>
      </c>
      <c r="B1319" s="13" t="str">
        <f>$B1315</f>
        <v/>
      </c>
      <c r="C1319" s="2" t="str">
        <f>IF($B1319="","",$R$5)</f>
        <v/>
      </c>
      <c r="D1319" s="23" t="str">
        <f t="shared" ref="D1319:K1319" si="1465">IF($B1319&gt;"",IF(ISERROR(SEARCH($B1319,S$5))," ",MID(S$5,FIND("%курс ",S$5,FIND($B1319,S$5))+6,3)&amp;"
("&amp;MID(S$5,FIND("ауд.",S$5,FIND($B1319,S$5))+4,FIND("№",S$5,FIND("ауд.",S$5,FIND($B1319,S$5)))-(FIND("ауд.",S$5,FIND($B1319,S$5))+4))&amp;")"),"")</f>
        <v/>
      </c>
      <c r="E1319" s="23" t="str">
        <f t="shared" si="1465"/>
        <v/>
      </c>
      <c r="F1319" s="23" t="str">
        <f t="shared" si="1465"/>
        <v/>
      </c>
      <c r="G1319" s="23" t="str">
        <f t="shared" si="1465"/>
        <v/>
      </c>
      <c r="H1319" s="23" t="str">
        <f t="shared" si="1465"/>
        <v/>
      </c>
      <c r="I1319" s="23" t="str">
        <f t="shared" si="1465"/>
        <v/>
      </c>
      <c r="J1319" s="23" t="str">
        <f t="shared" si="1465"/>
        <v/>
      </c>
      <c r="K1319" s="23" t="str">
        <f t="shared" si="1465"/>
        <v/>
      </c>
      <c r="L1319" s="23"/>
      <c r="O1319" s="16"/>
      <c r="P1319" s="16"/>
      <c r="R1319" s="30"/>
      <c r="S1319" s="30"/>
      <c r="T1319" s="30"/>
      <c r="U1319" s="30"/>
      <c r="V1319" s="30"/>
      <c r="W1319" s="30"/>
      <c r="X1319" s="30"/>
      <c r="Y1319" s="30"/>
      <c r="Z1319" s="30"/>
      <c r="AA1319" s="30"/>
      <c r="AB1319" s="30"/>
      <c r="AD1319" s="31" t="str">
        <f t="shared" si="1461"/>
        <v/>
      </c>
      <c r="AE1319" s="31" t="str">
        <f t="shared" si="1461"/>
        <v/>
      </c>
      <c r="AF1319" s="31" t="str">
        <f t="shared" si="1461"/>
        <v/>
      </c>
      <c r="AG1319" s="31" t="str">
        <f t="shared" si="1461"/>
        <v/>
      </c>
      <c r="AH1319" s="31" t="str">
        <f t="shared" si="1461"/>
        <v/>
      </c>
      <c r="AI1319" s="31" t="str">
        <f t="shared" si="1461"/>
        <v/>
      </c>
      <c r="AJ1319" s="31" t="str">
        <f t="shared" si="1461"/>
        <v/>
      </c>
      <c r="AK1319" s="31" t="e">
        <f>IF(#REF!=" ","",IF(#REF!="","",CONCATENATE($C1319," ",#REF!," ",MID(#REF!,6,3))))</f>
        <v>#REF!</v>
      </c>
      <c r="AL1319" s="31" t="str">
        <f t="shared" si="1462"/>
        <v/>
      </c>
      <c r="AM1319" s="31" t="str">
        <f t="shared" si="1462"/>
        <v/>
      </c>
      <c r="AN1319" s="32" t="e">
        <f t="shared" si="1459"/>
        <v>#VALUE!</v>
      </c>
      <c r="AO1319" s="32" t="str">
        <f t="shared" si="1453"/>
        <v/>
      </c>
      <c r="AP1319" s="32" t="str">
        <f t="shared" si="1453"/>
        <v/>
      </c>
      <c r="AQ1319" s="32" t="str">
        <f t="shared" si="1453"/>
        <v/>
      </c>
      <c r="AR1319" s="32" t="str">
        <f t="shared" si="1453"/>
        <v/>
      </c>
      <c r="AS1319" s="32" t="str">
        <f t="shared" si="1453"/>
        <v/>
      </c>
      <c r="AT1319" s="32" t="str">
        <f t="shared" si="1450"/>
        <v/>
      </c>
      <c r="AU1319" s="32" t="str">
        <f t="shared" si="1450"/>
        <v/>
      </c>
      <c r="AV1319" s="32" t="e">
        <f t="shared" si="1450"/>
        <v>#REF!</v>
      </c>
      <c r="AW1319" s="32" t="str">
        <f t="shared" si="1450"/>
        <v/>
      </c>
      <c r="AX1319" s="32" t="str">
        <f t="shared" si="1450"/>
        <v/>
      </c>
      <c r="AZ1319" s="17" t="str">
        <f t="shared" si="1454"/>
        <v/>
      </c>
      <c r="BA1319" s="17" t="str">
        <f t="shared" si="1454"/>
        <v/>
      </c>
      <c r="BB1319" s="17" t="str">
        <f t="shared" si="1454"/>
        <v/>
      </c>
      <c r="BC1319" s="17" t="str">
        <f t="shared" si="1454"/>
        <v/>
      </c>
      <c r="BD1319" s="17" t="str">
        <f t="shared" si="1454"/>
        <v/>
      </c>
      <c r="BE1319" s="17" t="str">
        <f t="shared" si="1451"/>
        <v/>
      </c>
      <c r="BF1319" s="17" t="str">
        <f t="shared" si="1451"/>
        <v/>
      </c>
      <c r="BG1319" s="17" t="e">
        <f t="shared" si="1451"/>
        <v>#REF!</v>
      </c>
      <c r="BH1319" s="17" t="str">
        <f t="shared" si="1451"/>
        <v/>
      </c>
      <c r="BI1319" s="17" t="str">
        <f t="shared" si="1451"/>
        <v/>
      </c>
    </row>
    <row r="1320" spans="1:61" s="13" customFormat="1" ht="23.25" customHeight="1" x14ac:dyDescent="0.2">
      <c r="A1320" s="1">
        <f ca="1">IF(COUNTIF($D1320:$L1320," ")=10,"",IF(VLOOKUP(MAX($A$1:A1319),$A$1:C1319,3,FALSE)=0,"",MAX($A$1:A1319)+1))</f>
        <v>1269</v>
      </c>
      <c r="B1320" s="13" t="str">
        <f>$B1315</f>
        <v/>
      </c>
      <c r="C1320" s="2" t="str">
        <f>IF($B1320="","",$R$6)</f>
        <v/>
      </c>
      <c r="D1320" s="23" t="str">
        <f t="shared" ref="D1320:K1320" si="1466">IF($B1320&gt;"",IF(ISERROR(SEARCH($B1320,S$6))," ",MID(S$6,FIND("%курс ",S$6,FIND($B1320,S$6))+6,3)&amp;"
("&amp;MID(S$6,FIND("ауд.",S$6,FIND($B1320,S$6))+4,FIND("№",S$6,FIND("ауд.",S$6,FIND($B1320,S$6)))-(FIND("ауд.",S$6,FIND($B1320,S$6))+4))&amp;")"),"")</f>
        <v/>
      </c>
      <c r="E1320" s="23" t="str">
        <f t="shared" si="1466"/>
        <v/>
      </c>
      <c r="F1320" s="23" t="str">
        <f t="shared" si="1466"/>
        <v/>
      </c>
      <c r="G1320" s="23" t="str">
        <f t="shared" si="1466"/>
        <v/>
      </c>
      <c r="H1320" s="23" t="str">
        <f t="shared" si="1466"/>
        <v/>
      </c>
      <c r="I1320" s="23" t="str">
        <f t="shared" si="1466"/>
        <v/>
      </c>
      <c r="J1320" s="23" t="str">
        <f t="shared" si="1466"/>
        <v/>
      </c>
      <c r="K1320" s="23" t="str">
        <f t="shared" si="1466"/>
        <v/>
      </c>
      <c r="L1320" s="23"/>
      <c r="O1320" s="16"/>
      <c r="P1320" s="16"/>
      <c r="R1320" s="30"/>
      <c r="S1320" s="30"/>
      <c r="T1320" s="30"/>
      <c r="U1320" s="30"/>
      <c r="V1320" s="30"/>
      <c r="W1320" s="30"/>
      <c r="X1320" s="30"/>
      <c r="Y1320" s="30"/>
      <c r="Z1320" s="30"/>
      <c r="AA1320" s="30"/>
      <c r="AB1320" s="30"/>
      <c r="AD1320" s="31" t="str">
        <f t="shared" si="1461"/>
        <v/>
      </c>
      <c r="AE1320" s="31" t="str">
        <f t="shared" si="1461"/>
        <v/>
      </c>
      <c r="AF1320" s="31" t="str">
        <f t="shared" si="1461"/>
        <v/>
      </c>
      <c r="AG1320" s="31" t="str">
        <f t="shared" si="1461"/>
        <v/>
      </c>
      <c r="AH1320" s="31" t="str">
        <f t="shared" si="1461"/>
        <v/>
      </c>
      <c r="AI1320" s="31" t="str">
        <f t="shared" si="1461"/>
        <v/>
      </c>
      <c r="AJ1320" s="31" t="str">
        <f t="shared" si="1461"/>
        <v/>
      </c>
      <c r="AK1320" s="31" t="e">
        <f>IF(#REF!=" ","",IF(#REF!="","",CONCATENATE($C1320," ",#REF!," ",MID(#REF!,6,3))))</f>
        <v>#REF!</v>
      </c>
      <c r="AL1320" s="31" t="str">
        <f t="shared" si="1462"/>
        <v/>
      </c>
      <c r="AM1320" s="31" t="str">
        <f t="shared" si="1462"/>
        <v/>
      </c>
      <c r="AN1320" s="32" t="e">
        <f t="shared" si="1459"/>
        <v>#VALUE!</v>
      </c>
      <c r="AO1320" s="32" t="str">
        <f t="shared" si="1453"/>
        <v/>
      </c>
      <c r="AP1320" s="32" t="str">
        <f t="shared" si="1453"/>
        <v/>
      </c>
      <c r="AQ1320" s="32" t="str">
        <f t="shared" si="1453"/>
        <v/>
      </c>
      <c r="AR1320" s="32" t="str">
        <f t="shared" si="1453"/>
        <v/>
      </c>
      <c r="AS1320" s="32" t="str">
        <f t="shared" si="1453"/>
        <v/>
      </c>
      <c r="AT1320" s="32" t="str">
        <f t="shared" si="1450"/>
        <v/>
      </c>
      <c r="AU1320" s="32" t="str">
        <f t="shared" si="1450"/>
        <v/>
      </c>
      <c r="AV1320" s="32" t="e">
        <f t="shared" si="1450"/>
        <v>#REF!</v>
      </c>
      <c r="AW1320" s="32" t="str">
        <f t="shared" si="1450"/>
        <v/>
      </c>
      <c r="AX1320" s="32" t="str">
        <f t="shared" si="1450"/>
        <v/>
      </c>
      <c r="AZ1320" s="17" t="str">
        <f t="shared" si="1454"/>
        <v/>
      </c>
      <c r="BA1320" s="17" t="str">
        <f t="shared" si="1454"/>
        <v/>
      </c>
      <c r="BB1320" s="17" t="str">
        <f t="shared" si="1454"/>
        <v/>
      </c>
      <c r="BC1320" s="17" t="str">
        <f t="shared" si="1454"/>
        <v/>
      </c>
      <c r="BD1320" s="17" t="str">
        <f t="shared" si="1454"/>
        <v/>
      </c>
      <c r="BE1320" s="17" t="str">
        <f t="shared" si="1451"/>
        <v/>
      </c>
      <c r="BF1320" s="17" t="str">
        <f t="shared" si="1451"/>
        <v/>
      </c>
      <c r="BG1320" s="17" t="e">
        <f t="shared" si="1451"/>
        <v>#REF!</v>
      </c>
      <c r="BH1320" s="17" t="str">
        <f t="shared" si="1451"/>
        <v/>
      </c>
      <c r="BI1320" s="17" t="str">
        <f t="shared" si="1451"/>
        <v/>
      </c>
    </row>
    <row r="1321" spans="1:61" s="13" customFormat="1" ht="23.25" customHeight="1" x14ac:dyDescent="0.2">
      <c r="A1321" s="1">
        <f ca="1">IF(COUNTIF($D1321:$L1321," ")=10,"",IF(VLOOKUP(MAX($A$1:A1320),$A$1:C1320,3,FALSE)=0,"",MAX($A$1:A1320)+1))</f>
        <v>1270</v>
      </c>
      <c r="B1321" s="13" t="str">
        <f>$B1315</f>
        <v/>
      </c>
      <c r="C1321" s="2" t="str">
        <f>IF($B1321="","",$R$7)</f>
        <v/>
      </c>
      <c r="D1321" s="23" t="str">
        <f t="shared" ref="D1321:K1321" si="1467">IF($B1321&gt;"",IF(ISERROR(SEARCH($B1321,S$7))," ",MID(S$7,FIND("%курс ",S$7,FIND($B1321,S$7))+6,3)&amp;"
("&amp;MID(S$7,FIND("ауд.",S$7,FIND($B1321,S$7))+4,FIND("№",S$7,FIND("ауд.",S$7,FIND($B1321,S$7)))-(FIND("ауд.",S$7,FIND($B1321,S$7))+4))&amp;")"),"")</f>
        <v/>
      </c>
      <c r="E1321" s="23" t="str">
        <f t="shared" si="1467"/>
        <v/>
      </c>
      <c r="F1321" s="23" t="str">
        <f t="shared" si="1467"/>
        <v/>
      </c>
      <c r="G1321" s="23" t="str">
        <f t="shared" si="1467"/>
        <v/>
      </c>
      <c r="H1321" s="23" t="str">
        <f t="shared" si="1467"/>
        <v/>
      </c>
      <c r="I1321" s="23" t="str">
        <f t="shared" si="1467"/>
        <v/>
      </c>
      <c r="J1321" s="23" t="str">
        <f t="shared" si="1467"/>
        <v/>
      </c>
      <c r="K1321" s="23" t="str">
        <f t="shared" si="1467"/>
        <v/>
      </c>
      <c r="L1321" s="23"/>
      <c r="O1321" s="16"/>
      <c r="P1321" s="16"/>
      <c r="R1321" s="30"/>
      <c r="S1321" s="30"/>
      <c r="T1321" s="30"/>
      <c r="U1321" s="30"/>
      <c r="V1321" s="30"/>
      <c r="W1321" s="30"/>
      <c r="X1321" s="30"/>
      <c r="Y1321" s="30"/>
      <c r="Z1321" s="30"/>
      <c r="AA1321" s="30"/>
      <c r="AB1321" s="30"/>
      <c r="AD1321" s="31" t="str">
        <f t="shared" si="1461"/>
        <v/>
      </c>
      <c r="AE1321" s="31" t="str">
        <f t="shared" si="1461"/>
        <v/>
      </c>
      <c r="AF1321" s="31" t="str">
        <f t="shared" si="1461"/>
        <v/>
      </c>
      <c r="AG1321" s="31" t="str">
        <f t="shared" si="1461"/>
        <v/>
      </c>
      <c r="AH1321" s="31" t="str">
        <f t="shared" si="1461"/>
        <v/>
      </c>
      <c r="AI1321" s="31" t="str">
        <f t="shared" si="1461"/>
        <v/>
      </c>
      <c r="AJ1321" s="31" t="str">
        <f t="shared" si="1461"/>
        <v/>
      </c>
      <c r="AK1321" s="31" t="e">
        <f>IF(#REF!=" ","",IF(#REF!="","",CONCATENATE($C1321," ",#REF!," ",MID(#REF!,6,3))))</f>
        <v>#REF!</v>
      </c>
      <c r="AL1321" s="31" t="str">
        <f t="shared" si="1462"/>
        <v/>
      </c>
      <c r="AM1321" s="31" t="str">
        <f t="shared" si="1462"/>
        <v/>
      </c>
      <c r="AN1321" s="32" t="e">
        <f t="shared" si="1459"/>
        <v>#VALUE!</v>
      </c>
      <c r="AO1321" s="32" t="str">
        <f t="shared" si="1453"/>
        <v/>
      </c>
      <c r="AP1321" s="32" t="str">
        <f t="shared" si="1453"/>
        <v/>
      </c>
      <c r="AQ1321" s="32" t="str">
        <f t="shared" si="1453"/>
        <v/>
      </c>
      <c r="AR1321" s="32" t="str">
        <f t="shared" si="1453"/>
        <v/>
      </c>
      <c r="AS1321" s="32" t="str">
        <f t="shared" si="1453"/>
        <v/>
      </c>
      <c r="AT1321" s="32" t="str">
        <f t="shared" si="1450"/>
        <v/>
      </c>
      <c r="AU1321" s="32" t="str">
        <f t="shared" si="1450"/>
        <v/>
      </c>
      <c r="AV1321" s="32" t="e">
        <f t="shared" si="1450"/>
        <v>#REF!</v>
      </c>
      <c r="AW1321" s="32" t="str">
        <f t="shared" si="1450"/>
        <v/>
      </c>
      <c r="AX1321" s="32" t="str">
        <f t="shared" si="1450"/>
        <v/>
      </c>
      <c r="AZ1321" s="17" t="str">
        <f t="shared" si="1454"/>
        <v/>
      </c>
      <c r="BA1321" s="17" t="str">
        <f t="shared" si="1454"/>
        <v/>
      </c>
      <c r="BB1321" s="17" t="str">
        <f t="shared" si="1454"/>
        <v/>
      </c>
      <c r="BC1321" s="17" t="str">
        <f t="shared" si="1454"/>
        <v/>
      </c>
      <c r="BD1321" s="17" t="str">
        <f t="shared" si="1454"/>
        <v/>
      </c>
      <c r="BE1321" s="17" t="str">
        <f t="shared" si="1451"/>
        <v/>
      </c>
      <c r="BF1321" s="17" t="str">
        <f t="shared" si="1451"/>
        <v/>
      </c>
      <c r="BG1321" s="17" t="e">
        <f t="shared" si="1451"/>
        <v>#REF!</v>
      </c>
      <c r="BH1321" s="17" t="str">
        <f t="shared" si="1451"/>
        <v/>
      </c>
      <c r="BI1321" s="17" t="str">
        <f t="shared" si="1451"/>
        <v/>
      </c>
    </row>
    <row r="1322" spans="1:61" s="13" customFormat="1" ht="23.25" customHeight="1" x14ac:dyDescent="0.2">
      <c r="A1322" s="1">
        <f ca="1">IF(COUNTIF($D1322:$L1322," ")=10,"",IF(VLOOKUP(MAX($A$1:A1321),$A$1:C1321,3,FALSE)=0,"",MAX($A$1:A1321)+1))</f>
        <v>1271</v>
      </c>
      <c r="B1322" s="13" t="str">
        <f>$B1315</f>
        <v/>
      </c>
      <c r="C1322" s="2" t="str">
        <f>IF($B1322="","",$R$8)</f>
        <v/>
      </c>
      <c r="D1322" s="23" t="str">
        <f t="shared" ref="D1322:K1322" si="1468">IF($B1322&gt;"",IF(ISERROR(SEARCH($B1322,S$8))," ",MID(S$8,FIND("%курс ",S$8,FIND($B1322,S$8))+6,3)&amp;"
("&amp;MID(S$8,FIND("ауд.",S$8,FIND($B1322,S$8))+4,FIND("№",S$8,FIND("ауд.",S$8,FIND($B1322,S$8)))-(FIND("ауд.",S$8,FIND($B1322,S$8))+4))&amp;")"),"")</f>
        <v/>
      </c>
      <c r="E1322" s="23" t="str">
        <f t="shared" si="1468"/>
        <v/>
      </c>
      <c r="F1322" s="23" t="str">
        <f t="shared" si="1468"/>
        <v/>
      </c>
      <c r="G1322" s="23" t="str">
        <f t="shared" si="1468"/>
        <v/>
      </c>
      <c r="H1322" s="23" t="str">
        <f t="shared" si="1468"/>
        <v/>
      </c>
      <c r="I1322" s="23" t="str">
        <f t="shared" si="1468"/>
        <v/>
      </c>
      <c r="J1322" s="23" t="str">
        <f t="shared" si="1468"/>
        <v/>
      </c>
      <c r="K1322" s="23" t="str">
        <f t="shared" si="1468"/>
        <v/>
      </c>
      <c r="L1322" s="23"/>
      <c r="O1322" s="16"/>
      <c r="P1322" s="16"/>
      <c r="R1322" s="30"/>
      <c r="S1322" s="30"/>
      <c r="T1322" s="30"/>
      <c r="U1322" s="30"/>
      <c r="V1322" s="30"/>
      <c r="W1322" s="30"/>
      <c r="X1322" s="30"/>
      <c r="Y1322" s="30"/>
      <c r="Z1322" s="30"/>
      <c r="AA1322" s="30"/>
      <c r="AB1322" s="30"/>
      <c r="AD1322" s="31" t="str">
        <f t="shared" si="1461"/>
        <v/>
      </c>
      <c r="AE1322" s="31" t="str">
        <f t="shared" si="1461"/>
        <v/>
      </c>
      <c r="AF1322" s="31" t="str">
        <f t="shared" si="1461"/>
        <v/>
      </c>
      <c r="AG1322" s="31" t="str">
        <f t="shared" si="1461"/>
        <v/>
      </c>
      <c r="AH1322" s="31" t="str">
        <f t="shared" si="1461"/>
        <v/>
      </c>
      <c r="AI1322" s="31" t="str">
        <f t="shared" si="1461"/>
        <v/>
      </c>
      <c r="AJ1322" s="31" t="str">
        <f t="shared" si="1461"/>
        <v/>
      </c>
      <c r="AK1322" s="31" t="e">
        <f>IF(#REF!=" ","",IF(#REF!="","",CONCATENATE($C1322," ",#REF!," ",MID(#REF!,6,3))))</f>
        <v>#REF!</v>
      </c>
      <c r="AL1322" s="31" t="str">
        <f t="shared" si="1462"/>
        <v/>
      </c>
      <c r="AM1322" s="31" t="str">
        <f t="shared" si="1462"/>
        <v/>
      </c>
      <c r="AN1322" s="32" t="e">
        <f t="shared" si="1459"/>
        <v>#VALUE!</v>
      </c>
      <c r="AO1322" s="32" t="str">
        <f t="shared" si="1453"/>
        <v/>
      </c>
      <c r="AP1322" s="32" t="str">
        <f t="shared" si="1453"/>
        <v/>
      </c>
      <c r="AQ1322" s="32" t="str">
        <f t="shared" si="1453"/>
        <v/>
      </c>
      <c r="AR1322" s="32" t="str">
        <f t="shared" si="1453"/>
        <v/>
      </c>
      <c r="AS1322" s="32" t="str">
        <f t="shared" si="1453"/>
        <v/>
      </c>
      <c r="AT1322" s="32" t="str">
        <f t="shared" si="1450"/>
        <v/>
      </c>
      <c r="AU1322" s="32" t="str">
        <f t="shared" si="1450"/>
        <v/>
      </c>
      <c r="AV1322" s="32" t="e">
        <f t="shared" si="1450"/>
        <v>#REF!</v>
      </c>
      <c r="AW1322" s="32" t="str">
        <f t="shared" si="1450"/>
        <v/>
      </c>
      <c r="AX1322" s="32" t="str">
        <f t="shared" si="1450"/>
        <v/>
      </c>
      <c r="AZ1322" s="17" t="str">
        <f t="shared" si="1454"/>
        <v/>
      </c>
      <c r="BA1322" s="17" t="str">
        <f t="shared" si="1454"/>
        <v/>
      </c>
      <c r="BB1322" s="17" t="str">
        <f t="shared" si="1454"/>
        <v/>
      </c>
      <c r="BC1322" s="17" t="str">
        <f t="shared" si="1454"/>
        <v/>
      </c>
      <c r="BD1322" s="17" t="str">
        <f t="shared" si="1454"/>
        <v/>
      </c>
      <c r="BE1322" s="17" t="str">
        <f t="shared" si="1451"/>
        <v/>
      </c>
      <c r="BF1322" s="17" t="str">
        <f t="shared" si="1451"/>
        <v/>
      </c>
      <c r="BG1322" s="17" t="e">
        <f t="shared" si="1451"/>
        <v>#REF!</v>
      </c>
      <c r="BH1322" s="17" t="str">
        <f t="shared" si="1451"/>
        <v/>
      </c>
      <c r="BI1322" s="17" t="str">
        <f t="shared" si="1451"/>
        <v/>
      </c>
    </row>
    <row r="1323" spans="1:61" s="13" customFormat="1" ht="23.25" customHeight="1" x14ac:dyDescent="0.2">
      <c r="C1323" s="2" t="str">
        <f>IF($B1323="","",$R$2)</f>
        <v/>
      </c>
      <c r="D1323" s="14" t="str">
        <f t="shared" ref="D1323:K1323" si="1469">IF($B1323&gt;"",IF(ISERROR(SEARCH($B1323,S$2))," ",MID(S$2,FIND("%курс ",S$2,FIND($B1323,S$2))+6,3)&amp;"
("&amp;MID(S$2,FIND("ауд.",S$2,FIND($B1323,S$2))+4,FIND("№",S$2,FIND("ауд.",S$2,FIND($B1323,S$2)))-(FIND("ауд.",S$2,FIND($B1323,S$2))+4))&amp;")"),"")</f>
        <v/>
      </c>
      <c r="E1323" s="14" t="str">
        <f t="shared" si="1469"/>
        <v/>
      </c>
      <c r="F1323" s="14" t="str">
        <f t="shared" si="1469"/>
        <v/>
      </c>
      <c r="G1323" s="14" t="str">
        <f t="shared" si="1469"/>
        <v/>
      </c>
      <c r="H1323" s="14" t="str">
        <f t="shared" si="1469"/>
        <v/>
      </c>
      <c r="I1323" s="14" t="str">
        <f t="shared" si="1469"/>
        <v/>
      </c>
      <c r="J1323" s="14" t="str">
        <f t="shared" si="1469"/>
        <v/>
      </c>
      <c r="K1323" s="14" t="str">
        <f t="shared" si="1469"/>
        <v/>
      </c>
      <c r="L1323" s="14"/>
      <c r="O1323" s="16"/>
      <c r="P1323" s="16"/>
      <c r="R1323" s="30"/>
      <c r="S1323" s="30"/>
      <c r="T1323" s="30"/>
      <c r="U1323" s="30"/>
      <c r="V1323" s="30"/>
      <c r="W1323" s="30"/>
      <c r="X1323" s="30"/>
      <c r="Y1323" s="30"/>
      <c r="Z1323" s="30"/>
      <c r="AA1323" s="30"/>
      <c r="AB1323" s="30"/>
      <c r="AD1323" s="37"/>
      <c r="AE1323" s="37"/>
      <c r="AF1323" s="37"/>
      <c r="AG1323" s="37"/>
      <c r="AH1323" s="37"/>
      <c r="AI1323" s="37"/>
      <c r="AJ1323" s="37"/>
      <c r="AK1323" s="37"/>
      <c r="AL1323" s="37"/>
      <c r="AM1323" s="37"/>
      <c r="AN1323" s="37"/>
      <c r="AO1323" s="32" t="str">
        <f t="shared" si="1453"/>
        <v/>
      </c>
      <c r="AP1323" s="32" t="str">
        <f t="shared" si="1453"/>
        <v/>
      </c>
      <c r="AQ1323" s="32" t="str">
        <f t="shared" si="1453"/>
        <v/>
      </c>
      <c r="AR1323" s="32" t="str">
        <f t="shared" si="1453"/>
        <v/>
      </c>
      <c r="AS1323" s="32" t="str">
        <f t="shared" si="1453"/>
        <v/>
      </c>
      <c r="AT1323" s="32" t="str">
        <f t="shared" si="1450"/>
        <v/>
      </c>
      <c r="AU1323" s="32" t="str">
        <f t="shared" si="1450"/>
        <v/>
      </c>
      <c r="AV1323" s="32" t="str">
        <f t="shared" si="1450"/>
        <v/>
      </c>
      <c r="AW1323" s="32" t="str">
        <f t="shared" si="1450"/>
        <v/>
      </c>
      <c r="AX1323" s="32" t="str">
        <f t="shared" si="1450"/>
        <v/>
      </c>
      <c r="AZ1323" s="17" t="str">
        <f t="shared" si="1454"/>
        <v/>
      </c>
      <c r="BA1323" s="17" t="str">
        <f t="shared" si="1454"/>
        <v/>
      </c>
      <c r="BB1323" s="17" t="str">
        <f t="shared" si="1454"/>
        <v/>
      </c>
      <c r="BC1323" s="17" t="str">
        <f t="shared" si="1454"/>
        <v/>
      </c>
      <c r="BD1323" s="17" t="str">
        <f t="shared" si="1454"/>
        <v/>
      </c>
      <c r="BE1323" s="17" t="str">
        <f t="shared" si="1451"/>
        <v/>
      </c>
      <c r="BF1323" s="17" t="str">
        <f t="shared" si="1451"/>
        <v/>
      </c>
      <c r="BG1323" s="17" t="str">
        <f t="shared" si="1451"/>
        <v/>
      </c>
      <c r="BH1323" s="17" t="str">
        <f t="shared" si="1451"/>
        <v/>
      </c>
      <c r="BI1323" s="17" t="str">
        <f t="shared" si="1451"/>
        <v/>
      </c>
    </row>
    <row r="1324" spans="1:61" s="13" customFormat="1" ht="23.25" customHeight="1" x14ac:dyDescent="0.2">
      <c r="A1324" s="1">
        <f ca="1">IF(COUNTIF($D1325:$L1331," ")=70,"",MAX($A$1:A1323)+1)</f>
        <v>1272</v>
      </c>
      <c r="B1324" s="2" t="str">
        <f>IF($C1324="","",$C1324)</f>
        <v/>
      </c>
      <c r="C1324" s="3" t="str">
        <f>IF(ISERROR(VLOOKUP((ROW()-1)/9+1,'[1]Преподавательский состав'!$A$2:$B$181,2,FALSE)),"",VLOOKUP((ROW()-1)/9+1,'[1]Преподавательский состав'!$A$2:$B$181,2,FALSE))</f>
        <v/>
      </c>
      <c r="D1324" s="3" t="str">
        <f>IF($C1324="","",T(" 9.00"))</f>
        <v/>
      </c>
      <c r="E1324" s="3" t="str">
        <f>IF($C1324="","",T("10.40"))</f>
        <v/>
      </c>
      <c r="F1324" s="3" t="str">
        <f>IF($C1324="","",T("12.20"))</f>
        <v/>
      </c>
      <c r="G1324" s="3" t="str">
        <f>IF($C1324="","",T("14.00"))</f>
        <v/>
      </c>
      <c r="H1324" s="3" t="str">
        <f>IF($C1324="","",T("14.30"))</f>
        <v/>
      </c>
      <c r="I1324" s="3" t="str">
        <f>IF($C1324="","",T("16.10"))</f>
        <v/>
      </c>
      <c r="J1324" s="3" t="str">
        <f>IF($C1324="","",T("17.50"))</f>
        <v/>
      </c>
      <c r="K1324" s="3" t="str">
        <f>IF($C1324="","",T("17.50"))</f>
        <v/>
      </c>
      <c r="L1324" s="3"/>
      <c r="O1324" s="16"/>
      <c r="P1324" s="16"/>
      <c r="R1324" s="30"/>
      <c r="S1324" s="30"/>
      <c r="T1324" s="30"/>
      <c r="U1324" s="30"/>
      <c r="V1324" s="30"/>
      <c r="W1324" s="30"/>
      <c r="X1324" s="30"/>
      <c r="Y1324" s="30"/>
      <c r="Z1324" s="30"/>
      <c r="AA1324" s="30"/>
      <c r="AB1324" s="30"/>
      <c r="AD1324" s="32"/>
      <c r="AE1324" s="32"/>
      <c r="AF1324" s="32"/>
      <c r="AG1324" s="32"/>
      <c r="AH1324" s="32"/>
      <c r="AI1324" s="32"/>
      <c r="AJ1324" s="32"/>
      <c r="AK1324" s="32"/>
      <c r="AL1324" s="32"/>
      <c r="AM1324" s="32"/>
      <c r="AN1324" s="32" t="str">
        <f t="shared" ref="AN1324:AN1331" si="1470">IF(COUNTBLANK(AD1324:AM1324)=10,"",MID($B1324,1,FIND(" ",$B1324)-1))</f>
        <v/>
      </c>
      <c r="AO1324" s="32" t="str">
        <f t="shared" si="1453"/>
        <v/>
      </c>
      <c r="AP1324" s="32" t="str">
        <f t="shared" si="1453"/>
        <v/>
      </c>
      <c r="AQ1324" s="32" t="str">
        <f t="shared" si="1453"/>
        <v/>
      </c>
      <c r="AR1324" s="32" t="str">
        <f t="shared" si="1453"/>
        <v/>
      </c>
      <c r="AS1324" s="32" t="str">
        <f t="shared" si="1453"/>
        <v/>
      </c>
      <c r="AT1324" s="32" t="str">
        <f t="shared" si="1450"/>
        <v/>
      </c>
      <c r="AU1324" s="32" t="str">
        <f t="shared" si="1450"/>
        <v/>
      </c>
      <c r="AV1324" s="32" t="str">
        <f t="shared" si="1450"/>
        <v/>
      </c>
      <c r="AW1324" s="32" t="str">
        <f t="shared" si="1450"/>
        <v/>
      </c>
      <c r="AX1324" s="32" t="str">
        <f t="shared" si="1450"/>
        <v/>
      </c>
      <c r="AZ1324" s="17" t="str">
        <f t="shared" si="1454"/>
        <v/>
      </c>
      <c r="BA1324" s="17" t="str">
        <f t="shared" si="1454"/>
        <v/>
      </c>
      <c r="BB1324" s="17" t="str">
        <f t="shared" si="1454"/>
        <v/>
      </c>
      <c r="BC1324" s="17" t="str">
        <f t="shared" si="1454"/>
        <v/>
      </c>
      <c r="BD1324" s="17" t="str">
        <f t="shared" si="1454"/>
        <v/>
      </c>
      <c r="BE1324" s="17" t="str">
        <f t="shared" si="1451"/>
        <v/>
      </c>
      <c r="BF1324" s="17" t="str">
        <f t="shared" si="1451"/>
        <v/>
      </c>
      <c r="BG1324" s="17" t="str">
        <f t="shared" si="1451"/>
        <v/>
      </c>
      <c r="BH1324" s="17" t="str">
        <f t="shared" si="1451"/>
        <v/>
      </c>
      <c r="BI1324" s="17" t="str">
        <f t="shared" si="1451"/>
        <v/>
      </c>
    </row>
    <row r="1325" spans="1:61" s="13" customFormat="1" ht="23.25" customHeight="1" x14ac:dyDescent="0.2">
      <c r="A1325" s="1">
        <f ca="1">IF(COUNTIF($D1325:$L1325," ")=10,"",IF(VLOOKUP(MAX($A$1:A1324),$A$1:C1324,3,FALSE)=0,"",MAX($A$1:A1324)+1))</f>
        <v>1273</v>
      </c>
      <c r="B1325" s="13" t="str">
        <f>$B1324</f>
        <v/>
      </c>
      <c r="C1325" s="2" t="str">
        <f>IF($B1325="","",$R$2)</f>
        <v/>
      </c>
      <c r="D1325" s="14" t="str">
        <f t="shared" ref="D1325:K1325" si="1471">IF($B1325&gt;"",IF(ISERROR(SEARCH($B1325,S$2))," ",MID(S$2,FIND("%курс ",S$2,FIND($B1325,S$2))+6,3)&amp;"
("&amp;MID(S$2,FIND("ауд.",S$2,FIND($B1325,S$2))+4,FIND("№",S$2,FIND("ауд.",S$2,FIND($B1325,S$2)))-(FIND("ауд.",S$2,FIND($B1325,S$2))+4))&amp;")"),"")</f>
        <v/>
      </c>
      <c r="E1325" s="14" t="str">
        <f t="shared" si="1471"/>
        <v/>
      </c>
      <c r="F1325" s="14" t="str">
        <f t="shared" si="1471"/>
        <v/>
      </c>
      <c r="G1325" s="14" t="str">
        <f t="shared" si="1471"/>
        <v/>
      </c>
      <c r="H1325" s="14" t="str">
        <f t="shared" si="1471"/>
        <v/>
      </c>
      <c r="I1325" s="14" t="str">
        <f t="shared" si="1471"/>
        <v/>
      </c>
      <c r="J1325" s="14" t="str">
        <f t="shared" si="1471"/>
        <v/>
      </c>
      <c r="K1325" s="14" t="str">
        <f t="shared" si="1471"/>
        <v/>
      </c>
      <c r="L1325" s="14"/>
      <c r="O1325" s="16"/>
      <c r="P1325" s="16"/>
      <c r="R1325" s="30"/>
      <c r="S1325" s="30"/>
      <c r="T1325" s="30"/>
      <c r="U1325" s="30"/>
      <c r="V1325" s="30"/>
      <c r="W1325" s="30"/>
      <c r="X1325" s="30"/>
      <c r="Y1325" s="30"/>
      <c r="Z1325" s="30"/>
      <c r="AA1325" s="30"/>
      <c r="AB1325" s="30"/>
      <c r="AD1325" s="31" t="str">
        <f t="shared" ref="AD1325:AJ1331" si="1472">IF(D1325=" ","",IF(D1325="","",CONCATENATE($C1325," ",D$1," ",MID(D1325,6,3))))</f>
        <v/>
      </c>
      <c r="AE1325" s="31" t="str">
        <f t="shared" si="1472"/>
        <v/>
      </c>
      <c r="AF1325" s="31" t="str">
        <f t="shared" si="1472"/>
        <v/>
      </c>
      <c r="AG1325" s="31" t="str">
        <f t="shared" si="1472"/>
        <v/>
      </c>
      <c r="AH1325" s="31" t="str">
        <f t="shared" si="1472"/>
        <v/>
      </c>
      <c r="AI1325" s="31" t="str">
        <f t="shared" si="1472"/>
        <v/>
      </c>
      <c r="AJ1325" s="31" t="str">
        <f t="shared" si="1472"/>
        <v/>
      </c>
      <c r="AK1325" s="31" t="e">
        <f>IF(#REF!=" ","",IF(#REF!="","",CONCATENATE($C1325," ",#REF!," ",MID(#REF!,6,3))))</f>
        <v>#REF!</v>
      </c>
      <c r="AL1325" s="31" t="str">
        <f t="shared" ref="AL1325:AM1331" si="1473">IF(K1325=" ","",IF(K1325="","",CONCATENATE($C1325," ",K$1," ",MID(K1325,6,3))))</f>
        <v/>
      </c>
      <c r="AM1325" s="31" t="str">
        <f t="shared" si="1473"/>
        <v/>
      </c>
      <c r="AN1325" s="32" t="e">
        <f t="shared" si="1470"/>
        <v>#VALUE!</v>
      </c>
      <c r="AO1325" s="32" t="str">
        <f t="shared" si="1453"/>
        <v/>
      </c>
      <c r="AP1325" s="32" t="str">
        <f t="shared" si="1453"/>
        <v/>
      </c>
      <c r="AQ1325" s="32" t="str">
        <f t="shared" si="1453"/>
        <v/>
      </c>
      <c r="AR1325" s="32" t="str">
        <f t="shared" si="1453"/>
        <v/>
      </c>
      <c r="AS1325" s="32" t="str">
        <f t="shared" si="1453"/>
        <v/>
      </c>
      <c r="AT1325" s="32" t="str">
        <f t="shared" si="1450"/>
        <v/>
      </c>
      <c r="AU1325" s="32" t="str">
        <f t="shared" si="1450"/>
        <v/>
      </c>
      <c r="AV1325" s="32" t="e">
        <f t="shared" si="1450"/>
        <v>#REF!</v>
      </c>
      <c r="AW1325" s="32" t="str">
        <f t="shared" si="1450"/>
        <v/>
      </c>
      <c r="AX1325" s="32" t="str">
        <f t="shared" si="1450"/>
        <v/>
      </c>
      <c r="AZ1325" s="17" t="str">
        <f t="shared" si="1454"/>
        <v/>
      </c>
      <c r="BA1325" s="17" t="str">
        <f t="shared" si="1454"/>
        <v/>
      </c>
      <c r="BB1325" s="17" t="str">
        <f t="shared" si="1454"/>
        <v/>
      </c>
      <c r="BC1325" s="17" t="str">
        <f t="shared" si="1454"/>
        <v/>
      </c>
      <c r="BD1325" s="17" t="str">
        <f t="shared" si="1454"/>
        <v/>
      </c>
      <c r="BE1325" s="17" t="str">
        <f t="shared" si="1451"/>
        <v/>
      </c>
      <c r="BF1325" s="17" t="str">
        <f t="shared" si="1451"/>
        <v/>
      </c>
      <c r="BG1325" s="17" t="e">
        <f t="shared" si="1451"/>
        <v>#REF!</v>
      </c>
      <c r="BH1325" s="17" t="str">
        <f t="shared" si="1451"/>
        <v/>
      </c>
      <c r="BI1325" s="17" t="str">
        <f t="shared" si="1451"/>
        <v/>
      </c>
    </row>
    <row r="1326" spans="1:61" s="13" customFormat="1" ht="23.25" customHeight="1" x14ac:dyDescent="0.2">
      <c r="A1326" s="1">
        <f ca="1">IF(COUNTIF($D1326:$L1326," ")=10,"",IF(VLOOKUP(MAX($A$1:A1325),$A$1:C1325,3,FALSE)=0,"",MAX($A$1:A1325)+1))</f>
        <v>1274</v>
      </c>
      <c r="B1326" s="13" t="str">
        <f>$B1324</f>
        <v/>
      </c>
      <c r="C1326" s="2" t="str">
        <f>IF($B1326="","",$R$3)</f>
        <v/>
      </c>
      <c r="D1326" s="14" t="str">
        <f t="shared" ref="D1326:K1326" si="1474">IF($B1326&gt;"",IF(ISERROR(SEARCH($B1326,S$3))," ",MID(S$3,FIND("%курс ",S$3,FIND($B1326,S$3))+6,3)&amp;"
("&amp;MID(S$3,FIND("ауд.",S$3,FIND($B1326,S$3))+4,FIND("№",S$3,FIND("ауд.",S$3,FIND($B1326,S$3)))-(FIND("ауд.",S$3,FIND($B1326,S$3))+4))&amp;")"),"")</f>
        <v/>
      </c>
      <c r="E1326" s="14" t="str">
        <f t="shared" si="1474"/>
        <v/>
      </c>
      <c r="F1326" s="14" t="str">
        <f t="shared" si="1474"/>
        <v/>
      </c>
      <c r="G1326" s="14" t="str">
        <f t="shared" si="1474"/>
        <v/>
      </c>
      <c r="H1326" s="14" t="str">
        <f t="shared" si="1474"/>
        <v/>
      </c>
      <c r="I1326" s="14" t="str">
        <f t="shared" si="1474"/>
        <v/>
      </c>
      <c r="J1326" s="14" t="str">
        <f t="shared" si="1474"/>
        <v/>
      </c>
      <c r="K1326" s="14" t="str">
        <f t="shared" si="1474"/>
        <v/>
      </c>
      <c r="L1326" s="14"/>
      <c r="O1326" s="16"/>
      <c r="P1326" s="16"/>
      <c r="R1326" s="30"/>
      <c r="S1326" s="30"/>
      <c r="T1326" s="30"/>
      <c r="U1326" s="30"/>
      <c r="V1326" s="30"/>
      <c r="W1326" s="30"/>
      <c r="X1326" s="30"/>
      <c r="Y1326" s="30"/>
      <c r="Z1326" s="30"/>
      <c r="AA1326" s="30"/>
      <c r="AB1326" s="30"/>
      <c r="AD1326" s="31" t="str">
        <f t="shared" si="1472"/>
        <v/>
      </c>
      <c r="AE1326" s="31" t="str">
        <f t="shared" si="1472"/>
        <v/>
      </c>
      <c r="AF1326" s="31" t="str">
        <f t="shared" si="1472"/>
        <v/>
      </c>
      <c r="AG1326" s="31" t="str">
        <f t="shared" si="1472"/>
        <v/>
      </c>
      <c r="AH1326" s="31" t="str">
        <f t="shared" si="1472"/>
        <v/>
      </c>
      <c r="AI1326" s="31" t="str">
        <f t="shared" si="1472"/>
        <v/>
      </c>
      <c r="AJ1326" s="31" t="str">
        <f t="shared" si="1472"/>
        <v/>
      </c>
      <c r="AK1326" s="31" t="e">
        <f>IF(#REF!=" ","",IF(#REF!="","",CONCATENATE($C1326," ",#REF!," ",MID(#REF!,6,3))))</f>
        <v>#REF!</v>
      </c>
      <c r="AL1326" s="31" t="str">
        <f t="shared" si="1473"/>
        <v/>
      </c>
      <c r="AM1326" s="31" t="str">
        <f t="shared" si="1473"/>
        <v/>
      </c>
      <c r="AN1326" s="32" t="e">
        <f t="shared" si="1470"/>
        <v>#VALUE!</v>
      </c>
      <c r="AO1326" s="32" t="str">
        <f t="shared" si="1453"/>
        <v/>
      </c>
      <c r="AP1326" s="32" t="str">
        <f t="shared" si="1453"/>
        <v/>
      </c>
      <c r="AQ1326" s="32" t="str">
        <f t="shared" si="1453"/>
        <v/>
      </c>
      <c r="AR1326" s="32" t="str">
        <f t="shared" si="1453"/>
        <v/>
      </c>
      <c r="AS1326" s="32" t="str">
        <f t="shared" si="1453"/>
        <v/>
      </c>
      <c r="AT1326" s="32" t="str">
        <f t="shared" si="1450"/>
        <v/>
      </c>
      <c r="AU1326" s="32" t="str">
        <f t="shared" si="1450"/>
        <v/>
      </c>
      <c r="AV1326" s="32" t="e">
        <f t="shared" si="1450"/>
        <v>#REF!</v>
      </c>
      <c r="AW1326" s="32" t="str">
        <f t="shared" si="1450"/>
        <v/>
      </c>
      <c r="AX1326" s="32" t="str">
        <f t="shared" si="1450"/>
        <v/>
      </c>
      <c r="AZ1326" s="17" t="str">
        <f t="shared" si="1454"/>
        <v/>
      </c>
      <c r="BA1326" s="17" t="str">
        <f t="shared" si="1454"/>
        <v/>
      </c>
      <c r="BB1326" s="17" t="str">
        <f t="shared" si="1454"/>
        <v/>
      </c>
      <c r="BC1326" s="17" t="str">
        <f t="shared" si="1454"/>
        <v/>
      </c>
      <c r="BD1326" s="17" t="str">
        <f t="shared" si="1454"/>
        <v/>
      </c>
      <c r="BE1326" s="17" t="str">
        <f t="shared" si="1451"/>
        <v/>
      </c>
      <c r="BF1326" s="17" t="str">
        <f t="shared" si="1451"/>
        <v/>
      </c>
      <c r="BG1326" s="17" t="e">
        <f t="shared" si="1451"/>
        <v>#REF!</v>
      </c>
      <c r="BH1326" s="17" t="str">
        <f t="shared" si="1451"/>
        <v/>
      </c>
      <c r="BI1326" s="17" t="str">
        <f t="shared" si="1451"/>
        <v/>
      </c>
    </row>
    <row r="1327" spans="1:61" s="13" customFormat="1" ht="23.25" customHeight="1" x14ac:dyDescent="0.2">
      <c r="A1327" s="1">
        <f ca="1">IF(COUNTIF($D1327:$L1327," ")=10,"",IF(VLOOKUP(MAX($A$1:A1326),$A$1:C1326,3,FALSE)=0,"",MAX($A$1:A1326)+1))</f>
        <v>1275</v>
      </c>
      <c r="B1327" s="13" t="str">
        <f>$B1324</f>
        <v/>
      </c>
      <c r="C1327" s="2" t="str">
        <f>IF($B1327="","",$R$4)</f>
        <v/>
      </c>
      <c r="D1327" s="14" t="str">
        <f t="shared" ref="D1327:K1327" si="1475">IF($B1327&gt;"",IF(ISERROR(SEARCH($B1327,S$4))," ",MID(S$4,FIND("%курс ",S$4,FIND($B1327,S$4))+6,3)&amp;"
("&amp;MID(S$4,FIND("ауд.",S$4,FIND($B1327,S$4))+4,FIND("№",S$4,FIND("ауд.",S$4,FIND($B1327,S$4)))-(FIND("ауд.",S$4,FIND($B1327,S$4))+4))&amp;")"),"")</f>
        <v/>
      </c>
      <c r="E1327" s="14" t="str">
        <f t="shared" si="1475"/>
        <v/>
      </c>
      <c r="F1327" s="14" t="str">
        <f t="shared" si="1475"/>
        <v/>
      </c>
      <c r="G1327" s="14" t="str">
        <f t="shared" si="1475"/>
        <v/>
      </c>
      <c r="H1327" s="14" t="str">
        <f t="shared" si="1475"/>
        <v/>
      </c>
      <c r="I1327" s="14" t="str">
        <f t="shared" si="1475"/>
        <v/>
      </c>
      <c r="J1327" s="14" t="str">
        <f t="shared" si="1475"/>
        <v/>
      </c>
      <c r="K1327" s="14" t="str">
        <f t="shared" si="1475"/>
        <v/>
      </c>
      <c r="L1327" s="14"/>
      <c r="O1327" s="16"/>
      <c r="P1327" s="16"/>
      <c r="R1327" s="30"/>
      <c r="S1327" s="30"/>
      <c r="T1327" s="30"/>
      <c r="U1327" s="30"/>
      <c r="V1327" s="30"/>
      <c r="W1327" s="30"/>
      <c r="X1327" s="30"/>
      <c r="Y1327" s="30"/>
      <c r="Z1327" s="30"/>
      <c r="AA1327" s="30"/>
      <c r="AB1327" s="30"/>
      <c r="AD1327" s="31" t="str">
        <f t="shared" si="1472"/>
        <v/>
      </c>
      <c r="AE1327" s="31" t="str">
        <f t="shared" si="1472"/>
        <v/>
      </c>
      <c r="AF1327" s="31" t="str">
        <f t="shared" si="1472"/>
        <v/>
      </c>
      <c r="AG1327" s="31" t="str">
        <f t="shared" si="1472"/>
        <v/>
      </c>
      <c r="AH1327" s="31" t="str">
        <f t="shared" si="1472"/>
        <v/>
      </c>
      <c r="AI1327" s="31" t="str">
        <f t="shared" si="1472"/>
        <v/>
      </c>
      <c r="AJ1327" s="31" t="str">
        <f t="shared" si="1472"/>
        <v/>
      </c>
      <c r="AK1327" s="31" t="e">
        <f>IF(#REF!=" ","",IF(#REF!="","",CONCATENATE($C1327," ",#REF!," ",MID(#REF!,6,3))))</f>
        <v>#REF!</v>
      </c>
      <c r="AL1327" s="31" t="str">
        <f t="shared" si="1473"/>
        <v/>
      </c>
      <c r="AM1327" s="31" t="str">
        <f t="shared" si="1473"/>
        <v/>
      </c>
      <c r="AN1327" s="32" t="e">
        <f t="shared" si="1470"/>
        <v>#VALUE!</v>
      </c>
      <c r="AO1327" s="32" t="str">
        <f t="shared" si="1453"/>
        <v/>
      </c>
      <c r="AP1327" s="32" t="str">
        <f t="shared" si="1453"/>
        <v/>
      </c>
      <c r="AQ1327" s="32" t="str">
        <f t="shared" si="1453"/>
        <v/>
      </c>
      <c r="AR1327" s="32" t="str">
        <f t="shared" si="1453"/>
        <v/>
      </c>
      <c r="AS1327" s="32" t="str">
        <f t="shared" si="1453"/>
        <v/>
      </c>
      <c r="AT1327" s="32" t="str">
        <f t="shared" si="1450"/>
        <v/>
      </c>
      <c r="AU1327" s="32" t="str">
        <f t="shared" si="1450"/>
        <v/>
      </c>
      <c r="AV1327" s="32" t="e">
        <f t="shared" si="1450"/>
        <v>#REF!</v>
      </c>
      <c r="AW1327" s="32" t="str">
        <f t="shared" si="1450"/>
        <v/>
      </c>
      <c r="AX1327" s="32" t="str">
        <f t="shared" si="1450"/>
        <v/>
      </c>
      <c r="AZ1327" s="17" t="str">
        <f t="shared" si="1454"/>
        <v/>
      </c>
      <c r="BA1327" s="17" t="str">
        <f t="shared" si="1454"/>
        <v/>
      </c>
      <c r="BB1327" s="17" t="str">
        <f t="shared" si="1454"/>
        <v/>
      </c>
      <c r="BC1327" s="17" t="str">
        <f t="shared" si="1454"/>
        <v/>
      </c>
      <c r="BD1327" s="17" t="str">
        <f t="shared" si="1454"/>
        <v/>
      </c>
      <c r="BE1327" s="17" t="str">
        <f t="shared" si="1451"/>
        <v/>
      </c>
      <c r="BF1327" s="17" t="str">
        <f t="shared" si="1451"/>
        <v/>
      </c>
      <c r="BG1327" s="17" t="e">
        <f t="shared" si="1451"/>
        <v>#REF!</v>
      </c>
      <c r="BH1327" s="17" t="str">
        <f t="shared" si="1451"/>
        <v/>
      </c>
      <c r="BI1327" s="17" t="str">
        <f t="shared" si="1451"/>
        <v/>
      </c>
    </row>
    <row r="1328" spans="1:61" s="13" customFormat="1" ht="23.25" customHeight="1" x14ac:dyDescent="0.2">
      <c r="A1328" s="1">
        <f ca="1">IF(COUNTIF($D1328:$L1328," ")=10,"",IF(VLOOKUP(MAX($A$1:A1327),$A$1:C1327,3,FALSE)=0,"",MAX($A$1:A1327)+1))</f>
        <v>1276</v>
      </c>
      <c r="B1328" s="13" t="str">
        <f>$B1324</f>
        <v/>
      </c>
      <c r="C1328" s="2" t="str">
        <f>IF($B1328="","",$R$5)</f>
        <v/>
      </c>
      <c r="D1328" s="23" t="str">
        <f t="shared" ref="D1328:K1328" si="1476">IF($B1328&gt;"",IF(ISERROR(SEARCH($B1328,S$5))," ",MID(S$5,FIND("%курс ",S$5,FIND($B1328,S$5))+6,3)&amp;"
("&amp;MID(S$5,FIND("ауд.",S$5,FIND($B1328,S$5))+4,FIND("№",S$5,FIND("ауд.",S$5,FIND($B1328,S$5)))-(FIND("ауд.",S$5,FIND($B1328,S$5))+4))&amp;")"),"")</f>
        <v/>
      </c>
      <c r="E1328" s="23" t="str">
        <f t="shared" si="1476"/>
        <v/>
      </c>
      <c r="F1328" s="23" t="str">
        <f t="shared" si="1476"/>
        <v/>
      </c>
      <c r="G1328" s="23" t="str">
        <f t="shared" si="1476"/>
        <v/>
      </c>
      <c r="H1328" s="23" t="str">
        <f t="shared" si="1476"/>
        <v/>
      </c>
      <c r="I1328" s="23" t="str">
        <f t="shared" si="1476"/>
        <v/>
      </c>
      <c r="J1328" s="23" t="str">
        <f t="shared" si="1476"/>
        <v/>
      </c>
      <c r="K1328" s="23" t="str">
        <f t="shared" si="1476"/>
        <v/>
      </c>
      <c r="L1328" s="23"/>
      <c r="O1328" s="16"/>
      <c r="P1328" s="16"/>
      <c r="R1328" s="30"/>
      <c r="S1328" s="30"/>
      <c r="T1328" s="30"/>
      <c r="U1328" s="30"/>
      <c r="V1328" s="30"/>
      <c r="W1328" s="30"/>
      <c r="X1328" s="30"/>
      <c r="Y1328" s="30"/>
      <c r="Z1328" s="30"/>
      <c r="AA1328" s="30"/>
      <c r="AB1328" s="30"/>
      <c r="AD1328" s="31" t="str">
        <f t="shared" si="1472"/>
        <v/>
      </c>
      <c r="AE1328" s="31" t="str">
        <f t="shared" si="1472"/>
        <v/>
      </c>
      <c r="AF1328" s="31" t="str">
        <f t="shared" si="1472"/>
        <v/>
      </c>
      <c r="AG1328" s="31" t="str">
        <f t="shared" si="1472"/>
        <v/>
      </c>
      <c r="AH1328" s="31" t="str">
        <f t="shared" si="1472"/>
        <v/>
      </c>
      <c r="AI1328" s="31" t="str">
        <f t="shared" si="1472"/>
        <v/>
      </c>
      <c r="AJ1328" s="31" t="str">
        <f t="shared" si="1472"/>
        <v/>
      </c>
      <c r="AK1328" s="31" t="e">
        <f>IF(#REF!=" ","",IF(#REF!="","",CONCATENATE($C1328," ",#REF!," ",MID(#REF!,6,3))))</f>
        <v>#REF!</v>
      </c>
      <c r="AL1328" s="31" t="str">
        <f t="shared" si="1473"/>
        <v/>
      </c>
      <c r="AM1328" s="31" t="str">
        <f t="shared" si="1473"/>
        <v/>
      </c>
      <c r="AN1328" s="32" t="e">
        <f t="shared" si="1470"/>
        <v>#VALUE!</v>
      </c>
      <c r="AO1328" s="32" t="str">
        <f t="shared" si="1453"/>
        <v/>
      </c>
      <c r="AP1328" s="32" t="str">
        <f t="shared" si="1453"/>
        <v/>
      </c>
      <c r="AQ1328" s="32" t="str">
        <f t="shared" si="1453"/>
        <v/>
      </c>
      <c r="AR1328" s="32" t="str">
        <f t="shared" si="1453"/>
        <v/>
      </c>
      <c r="AS1328" s="32" t="str">
        <f t="shared" si="1453"/>
        <v/>
      </c>
      <c r="AT1328" s="32" t="str">
        <f t="shared" si="1450"/>
        <v/>
      </c>
      <c r="AU1328" s="32" t="str">
        <f t="shared" si="1450"/>
        <v/>
      </c>
      <c r="AV1328" s="32" t="e">
        <f t="shared" si="1450"/>
        <v>#REF!</v>
      </c>
      <c r="AW1328" s="32" t="str">
        <f t="shared" si="1450"/>
        <v/>
      </c>
      <c r="AX1328" s="32" t="str">
        <f t="shared" si="1450"/>
        <v/>
      </c>
      <c r="AZ1328" s="17" t="str">
        <f t="shared" si="1454"/>
        <v/>
      </c>
      <c r="BA1328" s="17" t="str">
        <f t="shared" si="1454"/>
        <v/>
      </c>
      <c r="BB1328" s="17" t="str">
        <f t="shared" si="1454"/>
        <v/>
      </c>
      <c r="BC1328" s="17" t="str">
        <f t="shared" si="1454"/>
        <v/>
      </c>
      <c r="BD1328" s="17" t="str">
        <f t="shared" si="1454"/>
        <v/>
      </c>
      <c r="BE1328" s="17" t="str">
        <f t="shared" si="1451"/>
        <v/>
      </c>
      <c r="BF1328" s="17" t="str">
        <f t="shared" si="1451"/>
        <v/>
      </c>
      <c r="BG1328" s="17" t="e">
        <f t="shared" si="1451"/>
        <v>#REF!</v>
      </c>
      <c r="BH1328" s="17" t="str">
        <f t="shared" si="1451"/>
        <v/>
      </c>
      <c r="BI1328" s="17" t="str">
        <f t="shared" si="1451"/>
        <v/>
      </c>
    </row>
    <row r="1329" spans="1:61" s="13" customFormat="1" ht="23.25" customHeight="1" x14ac:dyDescent="0.2">
      <c r="A1329" s="1">
        <f ca="1">IF(COUNTIF($D1329:$L1329," ")=10,"",IF(VLOOKUP(MAX($A$1:A1328),$A$1:C1328,3,FALSE)=0,"",MAX($A$1:A1328)+1))</f>
        <v>1277</v>
      </c>
      <c r="B1329" s="13" t="str">
        <f>$B1324</f>
        <v/>
      </c>
      <c r="C1329" s="2" t="str">
        <f>IF($B1329="","",$R$6)</f>
        <v/>
      </c>
      <c r="D1329" s="23" t="str">
        <f t="shared" ref="D1329:K1329" si="1477">IF($B1329&gt;"",IF(ISERROR(SEARCH($B1329,S$6))," ",MID(S$6,FIND("%курс ",S$6,FIND($B1329,S$6))+6,3)&amp;"
("&amp;MID(S$6,FIND("ауд.",S$6,FIND($B1329,S$6))+4,FIND("№",S$6,FIND("ауд.",S$6,FIND($B1329,S$6)))-(FIND("ауд.",S$6,FIND($B1329,S$6))+4))&amp;")"),"")</f>
        <v/>
      </c>
      <c r="E1329" s="23" t="str">
        <f t="shared" si="1477"/>
        <v/>
      </c>
      <c r="F1329" s="23" t="str">
        <f t="shared" si="1477"/>
        <v/>
      </c>
      <c r="G1329" s="23" t="str">
        <f t="shared" si="1477"/>
        <v/>
      </c>
      <c r="H1329" s="23" t="str">
        <f t="shared" si="1477"/>
        <v/>
      </c>
      <c r="I1329" s="23" t="str">
        <f t="shared" si="1477"/>
        <v/>
      </c>
      <c r="J1329" s="23" t="str">
        <f t="shared" si="1477"/>
        <v/>
      </c>
      <c r="K1329" s="23" t="str">
        <f t="shared" si="1477"/>
        <v/>
      </c>
      <c r="L1329" s="23"/>
      <c r="O1329" s="16"/>
      <c r="P1329" s="16"/>
      <c r="R1329" s="30"/>
      <c r="S1329" s="30"/>
      <c r="T1329" s="30"/>
      <c r="U1329" s="30"/>
      <c r="V1329" s="30"/>
      <c r="W1329" s="30"/>
      <c r="X1329" s="30"/>
      <c r="Y1329" s="30"/>
      <c r="Z1329" s="30"/>
      <c r="AA1329" s="30"/>
      <c r="AB1329" s="30"/>
      <c r="AD1329" s="31" t="str">
        <f t="shared" si="1472"/>
        <v/>
      </c>
      <c r="AE1329" s="31" t="str">
        <f t="shared" si="1472"/>
        <v/>
      </c>
      <c r="AF1329" s="31" t="str">
        <f t="shared" si="1472"/>
        <v/>
      </c>
      <c r="AG1329" s="31" t="str">
        <f t="shared" si="1472"/>
        <v/>
      </c>
      <c r="AH1329" s="31" t="str">
        <f t="shared" si="1472"/>
        <v/>
      </c>
      <c r="AI1329" s="31" t="str">
        <f t="shared" si="1472"/>
        <v/>
      </c>
      <c r="AJ1329" s="31" t="str">
        <f t="shared" si="1472"/>
        <v/>
      </c>
      <c r="AK1329" s="31" t="e">
        <f>IF(#REF!=" ","",IF(#REF!="","",CONCATENATE($C1329," ",#REF!," ",MID(#REF!,6,3))))</f>
        <v>#REF!</v>
      </c>
      <c r="AL1329" s="31" t="str">
        <f t="shared" si="1473"/>
        <v/>
      </c>
      <c r="AM1329" s="31" t="str">
        <f t="shared" si="1473"/>
        <v/>
      </c>
      <c r="AN1329" s="32" t="e">
        <f t="shared" si="1470"/>
        <v>#VALUE!</v>
      </c>
      <c r="AO1329" s="32" t="str">
        <f t="shared" si="1453"/>
        <v/>
      </c>
      <c r="AP1329" s="32" t="str">
        <f t="shared" si="1453"/>
        <v/>
      </c>
      <c r="AQ1329" s="32" t="str">
        <f t="shared" si="1453"/>
        <v/>
      </c>
      <c r="AR1329" s="32" t="str">
        <f t="shared" si="1453"/>
        <v/>
      </c>
      <c r="AS1329" s="32" t="str">
        <f t="shared" si="1453"/>
        <v/>
      </c>
      <c r="AT1329" s="32" t="str">
        <f t="shared" si="1450"/>
        <v/>
      </c>
      <c r="AU1329" s="32" t="str">
        <f t="shared" si="1450"/>
        <v/>
      </c>
      <c r="AV1329" s="32" t="e">
        <f t="shared" si="1450"/>
        <v>#REF!</v>
      </c>
      <c r="AW1329" s="32" t="str">
        <f t="shared" si="1450"/>
        <v/>
      </c>
      <c r="AX1329" s="32" t="str">
        <f t="shared" si="1450"/>
        <v/>
      </c>
      <c r="AZ1329" s="17" t="str">
        <f t="shared" si="1454"/>
        <v/>
      </c>
      <c r="BA1329" s="17" t="str">
        <f t="shared" si="1454"/>
        <v/>
      </c>
      <c r="BB1329" s="17" t="str">
        <f t="shared" si="1454"/>
        <v/>
      </c>
      <c r="BC1329" s="17" t="str">
        <f t="shared" si="1454"/>
        <v/>
      </c>
      <c r="BD1329" s="17" t="str">
        <f t="shared" si="1454"/>
        <v/>
      </c>
      <c r="BE1329" s="17" t="str">
        <f t="shared" si="1451"/>
        <v/>
      </c>
      <c r="BF1329" s="17" t="str">
        <f t="shared" si="1451"/>
        <v/>
      </c>
      <c r="BG1329" s="17" t="e">
        <f t="shared" si="1451"/>
        <v>#REF!</v>
      </c>
      <c r="BH1329" s="17" t="str">
        <f t="shared" si="1451"/>
        <v/>
      </c>
      <c r="BI1329" s="17" t="str">
        <f t="shared" si="1451"/>
        <v/>
      </c>
    </row>
    <row r="1330" spans="1:61" s="13" customFormat="1" ht="23.25" customHeight="1" x14ac:dyDescent="0.2">
      <c r="A1330" s="1">
        <f ca="1">IF(COUNTIF($D1330:$L1330," ")=10,"",IF(VLOOKUP(MAX($A$1:A1329),$A$1:C1329,3,FALSE)=0,"",MAX($A$1:A1329)+1))</f>
        <v>1278</v>
      </c>
      <c r="B1330" s="13" t="str">
        <f>$B1324</f>
        <v/>
      </c>
      <c r="C1330" s="2" t="str">
        <f>IF($B1330="","",$R$7)</f>
        <v/>
      </c>
      <c r="D1330" s="23" t="str">
        <f t="shared" ref="D1330:K1330" si="1478">IF($B1330&gt;"",IF(ISERROR(SEARCH($B1330,S$7))," ",MID(S$7,FIND("%курс ",S$7,FIND($B1330,S$7))+6,3)&amp;"
("&amp;MID(S$7,FIND("ауд.",S$7,FIND($B1330,S$7))+4,FIND("№",S$7,FIND("ауд.",S$7,FIND($B1330,S$7)))-(FIND("ауд.",S$7,FIND($B1330,S$7))+4))&amp;")"),"")</f>
        <v/>
      </c>
      <c r="E1330" s="23" t="str">
        <f t="shared" si="1478"/>
        <v/>
      </c>
      <c r="F1330" s="23" t="str">
        <f t="shared" si="1478"/>
        <v/>
      </c>
      <c r="G1330" s="23" t="str">
        <f t="shared" si="1478"/>
        <v/>
      </c>
      <c r="H1330" s="23" t="str">
        <f t="shared" si="1478"/>
        <v/>
      </c>
      <c r="I1330" s="23" t="str">
        <f t="shared" si="1478"/>
        <v/>
      </c>
      <c r="J1330" s="23" t="str">
        <f t="shared" si="1478"/>
        <v/>
      </c>
      <c r="K1330" s="23" t="str">
        <f t="shared" si="1478"/>
        <v/>
      </c>
      <c r="L1330" s="23"/>
      <c r="O1330" s="16"/>
      <c r="P1330" s="16"/>
      <c r="R1330" s="30"/>
      <c r="S1330" s="30"/>
      <c r="T1330" s="30"/>
      <c r="U1330" s="30"/>
      <c r="V1330" s="30"/>
      <c r="W1330" s="30"/>
      <c r="X1330" s="30"/>
      <c r="Y1330" s="30"/>
      <c r="Z1330" s="30"/>
      <c r="AA1330" s="30"/>
      <c r="AB1330" s="30"/>
      <c r="AD1330" s="31" t="str">
        <f t="shared" si="1472"/>
        <v/>
      </c>
      <c r="AE1330" s="31" t="str">
        <f t="shared" si="1472"/>
        <v/>
      </c>
      <c r="AF1330" s="31" t="str">
        <f t="shared" si="1472"/>
        <v/>
      </c>
      <c r="AG1330" s="31" t="str">
        <f t="shared" si="1472"/>
        <v/>
      </c>
      <c r="AH1330" s="31" t="str">
        <f t="shared" si="1472"/>
        <v/>
      </c>
      <c r="AI1330" s="31" t="str">
        <f t="shared" si="1472"/>
        <v/>
      </c>
      <c r="AJ1330" s="31" t="str">
        <f t="shared" si="1472"/>
        <v/>
      </c>
      <c r="AK1330" s="31" t="e">
        <f>IF(#REF!=" ","",IF(#REF!="","",CONCATENATE($C1330," ",#REF!," ",MID(#REF!,6,3))))</f>
        <v>#REF!</v>
      </c>
      <c r="AL1330" s="31" t="str">
        <f t="shared" si="1473"/>
        <v/>
      </c>
      <c r="AM1330" s="31" t="str">
        <f t="shared" si="1473"/>
        <v/>
      </c>
      <c r="AN1330" s="32" t="e">
        <f t="shared" si="1470"/>
        <v>#VALUE!</v>
      </c>
      <c r="AO1330" s="32" t="str">
        <f t="shared" si="1453"/>
        <v/>
      </c>
      <c r="AP1330" s="32" t="str">
        <f t="shared" si="1453"/>
        <v/>
      </c>
      <c r="AQ1330" s="32" t="str">
        <f t="shared" si="1453"/>
        <v/>
      </c>
      <c r="AR1330" s="32" t="str">
        <f t="shared" si="1453"/>
        <v/>
      </c>
      <c r="AS1330" s="32" t="str">
        <f t="shared" si="1453"/>
        <v/>
      </c>
      <c r="AT1330" s="32" t="str">
        <f t="shared" si="1450"/>
        <v/>
      </c>
      <c r="AU1330" s="32" t="str">
        <f t="shared" si="1450"/>
        <v/>
      </c>
      <c r="AV1330" s="32" t="e">
        <f t="shared" si="1450"/>
        <v>#REF!</v>
      </c>
      <c r="AW1330" s="32" t="str">
        <f t="shared" si="1450"/>
        <v/>
      </c>
      <c r="AX1330" s="32" t="str">
        <f t="shared" si="1450"/>
        <v/>
      </c>
      <c r="AZ1330" s="17" t="str">
        <f t="shared" si="1454"/>
        <v/>
      </c>
      <c r="BA1330" s="17" t="str">
        <f t="shared" si="1454"/>
        <v/>
      </c>
      <c r="BB1330" s="17" t="str">
        <f t="shared" si="1454"/>
        <v/>
      </c>
      <c r="BC1330" s="17" t="str">
        <f t="shared" si="1454"/>
        <v/>
      </c>
      <c r="BD1330" s="17" t="str">
        <f t="shared" si="1454"/>
        <v/>
      </c>
      <c r="BE1330" s="17" t="str">
        <f t="shared" si="1451"/>
        <v/>
      </c>
      <c r="BF1330" s="17" t="str">
        <f t="shared" si="1451"/>
        <v/>
      </c>
      <c r="BG1330" s="17" t="e">
        <f t="shared" si="1451"/>
        <v>#REF!</v>
      </c>
      <c r="BH1330" s="17" t="str">
        <f t="shared" si="1451"/>
        <v/>
      </c>
      <c r="BI1330" s="17" t="str">
        <f t="shared" si="1451"/>
        <v/>
      </c>
    </row>
    <row r="1331" spans="1:61" s="13" customFormat="1" ht="23.25" customHeight="1" x14ac:dyDescent="0.2">
      <c r="A1331" s="1">
        <f ca="1">IF(COUNTIF($D1331:$L1331," ")=10,"",IF(VLOOKUP(MAX($A$1:A1330),$A$1:C1330,3,FALSE)=0,"",MAX($A$1:A1330)+1))</f>
        <v>1279</v>
      </c>
      <c r="B1331" s="13" t="str">
        <f>$B1324</f>
        <v/>
      </c>
      <c r="C1331" s="2" t="str">
        <f>IF($B1331="","",$R$8)</f>
        <v/>
      </c>
      <c r="D1331" s="23" t="str">
        <f t="shared" ref="D1331:K1331" si="1479">IF($B1331&gt;"",IF(ISERROR(SEARCH($B1331,S$8))," ",MID(S$8,FIND("%курс ",S$8,FIND($B1331,S$8))+6,3)&amp;"
("&amp;MID(S$8,FIND("ауд.",S$8,FIND($B1331,S$8))+4,FIND("№",S$8,FIND("ауд.",S$8,FIND($B1331,S$8)))-(FIND("ауд.",S$8,FIND($B1331,S$8))+4))&amp;")"),"")</f>
        <v/>
      </c>
      <c r="E1331" s="23" t="str">
        <f t="shared" si="1479"/>
        <v/>
      </c>
      <c r="F1331" s="23" t="str">
        <f t="shared" si="1479"/>
        <v/>
      </c>
      <c r="G1331" s="23" t="str">
        <f t="shared" si="1479"/>
        <v/>
      </c>
      <c r="H1331" s="23" t="str">
        <f t="shared" si="1479"/>
        <v/>
      </c>
      <c r="I1331" s="23" t="str">
        <f t="shared" si="1479"/>
        <v/>
      </c>
      <c r="J1331" s="23" t="str">
        <f t="shared" si="1479"/>
        <v/>
      </c>
      <c r="K1331" s="23" t="str">
        <f t="shared" si="1479"/>
        <v/>
      </c>
      <c r="L1331" s="23"/>
      <c r="O1331" s="16"/>
      <c r="P1331" s="16"/>
      <c r="R1331" s="30"/>
      <c r="S1331" s="30"/>
      <c r="T1331" s="30"/>
      <c r="U1331" s="30"/>
      <c r="V1331" s="30"/>
      <c r="W1331" s="30"/>
      <c r="X1331" s="30"/>
      <c r="Y1331" s="30"/>
      <c r="Z1331" s="30"/>
      <c r="AA1331" s="30"/>
      <c r="AB1331" s="30"/>
      <c r="AD1331" s="31" t="str">
        <f t="shared" si="1472"/>
        <v/>
      </c>
      <c r="AE1331" s="31" t="str">
        <f t="shared" si="1472"/>
        <v/>
      </c>
      <c r="AF1331" s="31" t="str">
        <f t="shared" si="1472"/>
        <v/>
      </c>
      <c r="AG1331" s="31" t="str">
        <f t="shared" si="1472"/>
        <v/>
      </c>
      <c r="AH1331" s="31" t="str">
        <f t="shared" si="1472"/>
        <v/>
      </c>
      <c r="AI1331" s="31" t="str">
        <f t="shared" si="1472"/>
        <v/>
      </c>
      <c r="AJ1331" s="31" t="str">
        <f t="shared" si="1472"/>
        <v/>
      </c>
      <c r="AK1331" s="31" t="e">
        <f>IF(#REF!=" ","",IF(#REF!="","",CONCATENATE($C1331," ",#REF!," ",MID(#REF!,6,3))))</f>
        <v>#REF!</v>
      </c>
      <c r="AL1331" s="31" t="str">
        <f t="shared" si="1473"/>
        <v/>
      </c>
      <c r="AM1331" s="31" t="str">
        <f t="shared" si="1473"/>
        <v/>
      </c>
      <c r="AN1331" s="32" t="e">
        <f t="shared" si="1470"/>
        <v>#VALUE!</v>
      </c>
      <c r="AO1331" s="32" t="str">
        <f t="shared" si="1453"/>
        <v/>
      </c>
      <c r="AP1331" s="32" t="str">
        <f t="shared" si="1453"/>
        <v/>
      </c>
      <c r="AQ1331" s="32" t="str">
        <f t="shared" si="1453"/>
        <v/>
      </c>
      <c r="AR1331" s="32" t="str">
        <f t="shared" si="1453"/>
        <v/>
      </c>
      <c r="AS1331" s="32" t="str">
        <f t="shared" si="1453"/>
        <v/>
      </c>
      <c r="AT1331" s="32" t="str">
        <f t="shared" si="1450"/>
        <v/>
      </c>
      <c r="AU1331" s="32" t="str">
        <f t="shared" si="1450"/>
        <v/>
      </c>
      <c r="AV1331" s="32" t="e">
        <f t="shared" si="1450"/>
        <v>#REF!</v>
      </c>
      <c r="AW1331" s="32" t="str">
        <f t="shared" si="1450"/>
        <v/>
      </c>
      <c r="AX1331" s="32" t="str">
        <f t="shared" si="1450"/>
        <v/>
      </c>
      <c r="AZ1331" s="17" t="str">
        <f t="shared" si="1454"/>
        <v/>
      </c>
      <c r="BA1331" s="17" t="str">
        <f t="shared" si="1454"/>
        <v/>
      </c>
      <c r="BB1331" s="17" t="str">
        <f t="shared" si="1454"/>
        <v/>
      </c>
      <c r="BC1331" s="17" t="str">
        <f t="shared" si="1454"/>
        <v/>
      </c>
      <c r="BD1331" s="17" t="str">
        <f t="shared" si="1454"/>
        <v/>
      </c>
      <c r="BE1331" s="17" t="str">
        <f t="shared" si="1451"/>
        <v/>
      </c>
      <c r="BF1331" s="17" t="str">
        <f t="shared" si="1451"/>
        <v/>
      </c>
      <c r="BG1331" s="17" t="e">
        <f t="shared" si="1451"/>
        <v>#REF!</v>
      </c>
      <c r="BH1331" s="17" t="str">
        <f t="shared" si="1451"/>
        <v/>
      </c>
      <c r="BI1331" s="17" t="str">
        <f t="shared" si="1451"/>
        <v/>
      </c>
    </row>
    <row r="1332" spans="1:61" s="13" customFormat="1" ht="23.25" customHeight="1" x14ac:dyDescent="0.2">
      <c r="C1332" s="2" t="str">
        <f>IF($B1332="","",$R$2)</f>
        <v/>
      </c>
      <c r="D1332" s="14" t="str">
        <f t="shared" ref="D1332:K1332" si="1480">IF($B1332&gt;"",IF(ISERROR(SEARCH($B1332,S$2))," ",MID(S$2,FIND("%курс ",S$2,FIND($B1332,S$2))+6,3)&amp;"
("&amp;MID(S$2,FIND("ауд.",S$2,FIND($B1332,S$2))+4,FIND("№",S$2,FIND("ауд.",S$2,FIND($B1332,S$2)))-(FIND("ауд.",S$2,FIND($B1332,S$2))+4))&amp;")"),"")</f>
        <v/>
      </c>
      <c r="E1332" s="14" t="str">
        <f t="shared" si="1480"/>
        <v/>
      </c>
      <c r="F1332" s="14" t="str">
        <f t="shared" si="1480"/>
        <v/>
      </c>
      <c r="G1332" s="14" t="str">
        <f t="shared" si="1480"/>
        <v/>
      </c>
      <c r="H1332" s="14" t="str">
        <f t="shared" si="1480"/>
        <v/>
      </c>
      <c r="I1332" s="14" t="str">
        <f t="shared" si="1480"/>
        <v/>
      </c>
      <c r="J1332" s="14" t="str">
        <f t="shared" si="1480"/>
        <v/>
      </c>
      <c r="K1332" s="14" t="str">
        <f t="shared" si="1480"/>
        <v/>
      </c>
      <c r="L1332" s="14"/>
      <c r="O1332" s="16"/>
      <c r="P1332" s="16"/>
      <c r="R1332" s="30"/>
      <c r="S1332" s="30"/>
      <c r="T1332" s="30"/>
      <c r="U1332" s="30"/>
      <c r="V1332" s="30"/>
      <c r="W1332" s="30"/>
      <c r="X1332" s="30"/>
      <c r="Y1332" s="30"/>
      <c r="Z1332" s="30"/>
      <c r="AA1332" s="30"/>
      <c r="AB1332" s="30"/>
      <c r="AD1332" s="37"/>
      <c r="AE1332" s="37"/>
      <c r="AF1332" s="37"/>
      <c r="AG1332" s="37"/>
      <c r="AH1332" s="37"/>
      <c r="AI1332" s="37"/>
      <c r="AJ1332" s="37"/>
      <c r="AK1332" s="37"/>
      <c r="AL1332" s="37"/>
      <c r="AM1332" s="37"/>
      <c r="AN1332" s="37"/>
      <c r="AO1332" s="32" t="str">
        <f t="shared" si="1453"/>
        <v/>
      </c>
      <c r="AP1332" s="32" t="str">
        <f t="shared" si="1453"/>
        <v/>
      </c>
      <c r="AQ1332" s="32" t="str">
        <f t="shared" si="1453"/>
        <v/>
      </c>
      <c r="AR1332" s="32" t="str">
        <f t="shared" si="1453"/>
        <v/>
      </c>
      <c r="AS1332" s="32" t="str">
        <f t="shared" si="1453"/>
        <v/>
      </c>
      <c r="AT1332" s="32" t="str">
        <f t="shared" si="1450"/>
        <v/>
      </c>
      <c r="AU1332" s="32" t="str">
        <f t="shared" si="1450"/>
        <v/>
      </c>
      <c r="AV1332" s="32" t="str">
        <f t="shared" si="1450"/>
        <v/>
      </c>
      <c r="AW1332" s="32" t="str">
        <f t="shared" si="1450"/>
        <v/>
      </c>
      <c r="AX1332" s="32" t="str">
        <f t="shared" si="1450"/>
        <v/>
      </c>
      <c r="AZ1332" s="17" t="str">
        <f t="shared" si="1454"/>
        <v/>
      </c>
      <c r="BA1332" s="17" t="str">
        <f t="shared" si="1454"/>
        <v/>
      </c>
      <c r="BB1332" s="17" t="str">
        <f t="shared" si="1454"/>
        <v/>
      </c>
      <c r="BC1332" s="17" t="str">
        <f t="shared" si="1454"/>
        <v/>
      </c>
      <c r="BD1332" s="17" t="str">
        <f t="shared" si="1454"/>
        <v/>
      </c>
      <c r="BE1332" s="17" t="str">
        <f t="shared" si="1451"/>
        <v/>
      </c>
      <c r="BF1332" s="17" t="str">
        <f t="shared" si="1451"/>
        <v/>
      </c>
      <c r="BG1332" s="17" t="str">
        <f t="shared" si="1451"/>
        <v/>
      </c>
      <c r="BH1332" s="17" t="str">
        <f t="shared" si="1451"/>
        <v/>
      </c>
      <c r="BI1332" s="17" t="str">
        <f t="shared" si="1451"/>
        <v/>
      </c>
    </row>
    <row r="1333" spans="1:61" s="13" customFormat="1" ht="23.25" customHeight="1" x14ac:dyDescent="0.2">
      <c r="A1333" s="1">
        <f ca="1">IF(COUNTIF($D1334:$L1340," ")=70,"",MAX($A$1:A1332)+1)</f>
        <v>1280</v>
      </c>
      <c r="B1333" s="2" t="str">
        <f>IF($C1333="","",$C1333)</f>
        <v/>
      </c>
      <c r="C1333" s="3" t="str">
        <f>IF(ISERROR(VLOOKUP((ROW()-1)/9+1,'[1]Преподавательский состав'!$A$2:$B$181,2,FALSE)),"",VLOOKUP((ROW()-1)/9+1,'[1]Преподавательский состав'!$A$2:$B$181,2,FALSE))</f>
        <v/>
      </c>
      <c r="D1333" s="3" t="str">
        <f>IF($C1333="","",T(" 9.00"))</f>
        <v/>
      </c>
      <c r="E1333" s="3" t="str">
        <f>IF($C1333="","",T("10.40"))</f>
        <v/>
      </c>
      <c r="F1333" s="3" t="str">
        <f>IF($C1333="","",T("12.20"))</f>
        <v/>
      </c>
      <c r="G1333" s="3" t="str">
        <f>IF($C1333="","",T("14.00"))</f>
        <v/>
      </c>
      <c r="H1333" s="3" t="str">
        <f>IF($C1333="","",T("14.30"))</f>
        <v/>
      </c>
      <c r="I1333" s="3" t="str">
        <f>IF($C1333="","",T("16.10"))</f>
        <v/>
      </c>
      <c r="J1333" s="3" t="str">
        <f>IF($C1333="","",T("17.50"))</f>
        <v/>
      </c>
      <c r="K1333" s="3" t="str">
        <f>IF($C1333="","",T("17.50"))</f>
        <v/>
      </c>
      <c r="L1333" s="3"/>
      <c r="O1333" s="16"/>
      <c r="P1333" s="16"/>
      <c r="R1333" s="30"/>
      <c r="S1333" s="30"/>
      <c r="T1333" s="30"/>
      <c r="U1333" s="30"/>
      <c r="V1333" s="30"/>
      <c r="W1333" s="30"/>
      <c r="X1333" s="30"/>
      <c r="Y1333" s="30"/>
      <c r="Z1333" s="30"/>
      <c r="AA1333" s="30"/>
      <c r="AB1333" s="30"/>
      <c r="AD1333" s="32"/>
      <c r="AE1333" s="32"/>
      <c r="AF1333" s="32"/>
      <c r="AG1333" s="32"/>
      <c r="AH1333" s="32"/>
      <c r="AI1333" s="32"/>
      <c r="AJ1333" s="32"/>
      <c r="AK1333" s="32"/>
      <c r="AL1333" s="32"/>
      <c r="AM1333" s="32"/>
      <c r="AN1333" s="32" t="str">
        <f t="shared" ref="AN1333:AN1340" si="1481">IF(COUNTBLANK(AD1333:AM1333)=10,"",MID($B1333,1,FIND(" ",$B1333)-1))</f>
        <v/>
      </c>
      <c r="AO1333" s="32" t="str">
        <f t="shared" si="1453"/>
        <v/>
      </c>
      <c r="AP1333" s="32" t="str">
        <f t="shared" si="1453"/>
        <v/>
      </c>
      <c r="AQ1333" s="32" t="str">
        <f t="shared" si="1453"/>
        <v/>
      </c>
      <c r="AR1333" s="32" t="str">
        <f t="shared" si="1453"/>
        <v/>
      </c>
      <c r="AS1333" s="32" t="str">
        <f t="shared" si="1453"/>
        <v/>
      </c>
      <c r="AT1333" s="32" t="str">
        <f t="shared" si="1450"/>
        <v/>
      </c>
      <c r="AU1333" s="32" t="str">
        <f t="shared" si="1450"/>
        <v/>
      </c>
      <c r="AV1333" s="32" t="str">
        <f t="shared" si="1450"/>
        <v/>
      </c>
      <c r="AW1333" s="32" t="str">
        <f t="shared" si="1450"/>
        <v/>
      </c>
      <c r="AX1333" s="32" t="str">
        <f t="shared" si="1450"/>
        <v/>
      </c>
      <c r="AZ1333" s="17" t="str">
        <f t="shared" si="1454"/>
        <v/>
      </c>
      <c r="BA1333" s="17" t="str">
        <f t="shared" si="1454"/>
        <v/>
      </c>
      <c r="BB1333" s="17" t="str">
        <f t="shared" si="1454"/>
        <v/>
      </c>
      <c r="BC1333" s="17" t="str">
        <f t="shared" si="1454"/>
        <v/>
      </c>
      <c r="BD1333" s="17" t="str">
        <f t="shared" si="1454"/>
        <v/>
      </c>
      <c r="BE1333" s="17" t="str">
        <f t="shared" si="1451"/>
        <v/>
      </c>
      <c r="BF1333" s="17" t="str">
        <f t="shared" si="1451"/>
        <v/>
      </c>
      <c r="BG1333" s="17" t="str">
        <f t="shared" si="1451"/>
        <v/>
      </c>
      <c r="BH1333" s="17" t="str">
        <f t="shared" si="1451"/>
        <v/>
      </c>
      <c r="BI1333" s="17" t="str">
        <f t="shared" si="1451"/>
        <v/>
      </c>
    </row>
    <row r="1334" spans="1:61" s="13" customFormat="1" ht="23.25" customHeight="1" x14ac:dyDescent="0.2">
      <c r="A1334" s="1">
        <f ca="1">IF(COUNTIF($D1334:$L1334," ")=10,"",IF(VLOOKUP(MAX($A$1:A1333),$A$1:C1333,3,FALSE)=0,"",MAX($A$1:A1333)+1))</f>
        <v>1281</v>
      </c>
      <c r="B1334" s="13" t="str">
        <f>$B1333</f>
        <v/>
      </c>
      <c r="C1334" s="2" t="str">
        <f>IF($B1334="","",$R$2)</f>
        <v/>
      </c>
      <c r="D1334" s="14" t="str">
        <f t="shared" ref="D1334:K1334" si="1482">IF($B1334&gt;"",IF(ISERROR(SEARCH($B1334,S$2))," ",MID(S$2,FIND("%курс ",S$2,FIND($B1334,S$2))+6,3)&amp;"
("&amp;MID(S$2,FIND("ауд.",S$2,FIND($B1334,S$2))+4,FIND("№",S$2,FIND("ауд.",S$2,FIND($B1334,S$2)))-(FIND("ауд.",S$2,FIND($B1334,S$2))+4))&amp;")"),"")</f>
        <v/>
      </c>
      <c r="E1334" s="14" t="str">
        <f t="shared" si="1482"/>
        <v/>
      </c>
      <c r="F1334" s="14" t="str">
        <f t="shared" si="1482"/>
        <v/>
      </c>
      <c r="G1334" s="14" t="str">
        <f t="shared" si="1482"/>
        <v/>
      </c>
      <c r="H1334" s="14" t="str">
        <f t="shared" si="1482"/>
        <v/>
      </c>
      <c r="I1334" s="14" t="str">
        <f t="shared" si="1482"/>
        <v/>
      </c>
      <c r="J1334" s="14" t="str">
        <f t="shared" si="1482"/>
        <v/>
      </c>
      <c r="K1334" s="14" t="str">
        <f t="shared" si="1482"/>
        <v/>
      </c>
      <c r="L1334" s="14"/>
      <c r="O1334" s="16"/>
      <c r="P1334" s="16"/>
      <c r="R1334" s="30"/>
      <c r="S1334" s="30"/>
      <c r="T1334" s="30"/>
      <c r="U1334" s="30"/>
      <c r="V1334" s="30"/>
      <c r="W1334" s="30"/>
      <c r="X1334" s="30"/>
      <c r="Y1334" s="30"/>
      <c r="Z1334" s="30"/>
      <c r="AA1334" s="30"/>
      <c r="AB1334" s="30"/>
      <c r="AD1334" s="31" t="str">
        <f t="shared" ref="AD1334:AJ1340" si="1483">IF(D1334=" ","",IF(D1334="","",CONCATENATE($C1334," ",D$1," ",MID(D1334,6,3))))</f>
        <v/>
      </c>
      <c r="AE1334" s="31" t="str">
        <f t="shared" si="1483"/>
        <v/>
      </c>
      <c r="AF1334" s="31" t="str">
        <f t="shared" si="1483"/>
        <v/>
      </c>
      <c r="AG1334" s="31" t="str">
        <f t="shared" si="1483"/>
        <v/>
      </c>
      <c r="AH1334" s="31" t="str">
        <f t="shared" si="1483"/>
        <v/>
      </c>
      <c r="AI1334" s="31" t="str">
        <f t="shared" si="1483"/>
        <v/>
      </c>
      <c r="AJ1334" s="31" t="str">
        <f t="shared" si="1483"/>
        <v/>
      </c>
      <c r="AK1334" s="31" t="e">
        <f>IF(#REF!=" ","",IF(#REF!="","",CONCATENATE($C1334," ",#REF!," ",MID(#REF!,6,3))))</f>
        <v>#REF!</v>
      </c>
      <c r="AL1334" s="31" t="str">
        <f t="shared" ref="AL1334:AM1340" si="1484">IF(K1334=" ","",IF(K1334="","",CONCATENATE($C1334," ",K$1," ",MID(K1334,6,3))))</f>
        <v/>
      </c>
      <c r="AM1334" s="31" t="str">
        <f t="shared" si="1484"/>
        <v/>
      </c>
      <c r="AN1334" s="32" t="e">
        <f t="shared" si="1481"/>
        <v>#VALUE!</v>
      </c>
      <c r="AO1334" s="32" t="str">
        <f t="shared" si="1453"/>
        <v/>
      </c>
      <c r="AP1334" s="32" t="str">
        <f t="shared" si="1453"/>
        <v/>
      </c>
      <c r="AQ1334" s="32" t="str">
        <f t="shared" si="1453"/>
        <v/>
      </c>
      <c r="AR1334" s="32" t="str">
        <f t="shared" si="1453"/>
        <v/>
      </c>
      <c r="AS1334" s="32" t="str">
        <f t="shared" si="1453"/>
        <v/>
      </c>
      <c r="AT1334" s="32" t="str">
        <f t="shared" si="1450"/>
        <v/>
      </c>
      <c r="AU1334" s="32" t="str">
        <f t="shared" si="1450"/>
        <v/>
      </c>
      <c r="AV1334" s="32" t="e">
        <f t="shared" si="1450"/>
        <v>#REF!</v>
      </c>
      <c r="AW1334" s="32" t="str">
        <f t="shared" si="1450"/>
        <v/>
      </c>
      <c r="AX1334" s="32" t="str">
        <f t="shared" si="1450"/>
        <v/>
      </c>
      <c r="AZ1334" s="17" t="str">
        <f t="shared" si="1454"/>
        <v/>
      </c>
      <c r="BA1334" s="17" t="str">
        <f t="shared" si="1454"/>
        <v/>
      </c>
      <c r="BB1334" s="17" t="str">
        <f t="shared" si="1454"/>
        <v/>
      </c>
      <c r="BC1334" s="17" t="str">
        <f t="shared" si="1454"/>
        <v/>
      </c>
      <c r="BD1334" s="17" t="str">
        <f t="shared" si="1454"/>
        <v/>
      </c>
      <c r="BE1334" s="17" t="str">
        <f t="shared" si="1451"/>
        <v/>
      </c>
      <c r="BF1334" s="17" t="str">
        <f t="shared" si="1451"/>
        <v/>
      </c>
      <c r="BG1334" s="17" t="e">
        <f t="shared" si="1451"/>
        <v>#REF!</v>
      </c>
      <c r="BH1334" s="17" t="str">
        <f t="shared" si="1451"/>
        <v/>
      </c>
      <c r="BI1334" s="17" t="str">
        <f t="shared" si="1451"/>
        <v/>
      </c>
    </row>
    <row r="1335" spans="1:61" s="13" customFormat="1" ht="23.25" customHeight="1" x14ac:dyDescent="0.2">
      <c r="A1335" s="1">
        <f ca="1">IF(COUNTIF($D1335:$L1335," ")=10,"",IF(VLOOKUP(MAX($A$1:A1334),$A$1:C1334,3,FALSE)=0,"",MAX($A$1:A1334)+1))</f>
        <v>1282</v>
      </c>
      <c r="B1335" s="13" t="str">
        <f>$B1333</f>
        <v/>
      </c>
      <c r="C1335" s="2" t="str">
        <f>IF($B1335="","",$R$3)</f>
        <v/>
      </c>
      <c r="D1335" s="14" t="str">
        <f t="shared" ref="D1335:K1335" si="1485">IF($B1335&gt;"",IF(ISERROR(SEARCH($B1335,S$3))," ",MID(S$3,FIND("%курс ",S$3,FIND($B1335,S$3))+6,3)&amp;"
("&amp;MID(S$3,FIND("ауд.",S$3,FIND($B1335,S$3))+4,FIND("№",S$3,FIND("ауд.",S$3,FIND($B1335,S$3)))-(FIND("ауд.",S$3,FIND($B1335,S$3))+4))&amp;")"),"")</f>
        <v/>
      </c>
      <c r="E1335" s="14" t="str">
        <f t="shared" si="1485"/>
        <v/>
      </c>
      <c r="F1335" s="14" t="str">
        <f t="shared" si="1485"/>
        <v/>
      </c>
      <c r="G1335" s="14" t="str">
        <f t="shared" si="1485"/>
        <v/>
      </c>
      <c r="H1335" s="14" t="str">
        <f t="shared" si="1485"/>
        <v/>
      </c>
      <c r="I1335" s="14" t="str">
        <f t="shared" si="1485"/>
        <v/>
      </c>
      <c r="J1335" s="14" t="str">
        <f t="shared" si="1485"/>
        <v/>
      </c>
      <c r="K1335" s="14" t="str">
        <f t="shared" si="1485"/>
        <v/>
      </c>
      <c r="L1335" s="14"/>
      <c r="O1335" s="16"/>
      <c r="P1335" s="16"/>
      <c r="R1335" s="30"/>
      <c r="S1335" s="30"/>
      <c r="T1335" s="30"/>
      <c r="U1335" s="30"/>
      <c r="V1335" s="30"/>
      <c r="W1335" s="30"/>
      <c r="X1335" s="30"/>
      <c r="Y1335" s="30"/>
      <c r="Z1335" s="30"/>
      <c r="AA1335" s="30"/>
      <c r="AB1335" s="30"/>
      <c r="AD1335" s="31" t="str">
        <f t="shared" si="1483"/>
        <v/>
      </c>
      <c r="AE1335" s="31" t="str">
        <f t="shared" si="1483"/>
        <v/>
      </c>
      <c r="AF1335" s="31" t="str">
        <f t="shared" si="1483"/>
        <v/>
      </c>
      <c r="AG1335" s="31" t="str">
        <f t="shared" si="1483"/>
        <v/>
      </c>
      <c r="AH1335" s="31" t="str">
        <f t="shared" si="1483"/>
        <v/>
      </c>
      <c r="AI1335" s="31" t="str">
        <f t="shared" si="1483"/>
        <v/>
      </c>
      <c r="AJ1335" s="31" t="str">
        <f t="shared" si="1483"/>
        <v/>
      </c>
      <c r="AK1335" s="31" t="e">
        <f>IF(#REF!=" ","",IF(#REF!="","",CONCATENATE($C1335," ",#REF!," ",MID(#REF!,6,3))))</f>
        <v>#REF!</v>
      </c>
      <c r="AL1335" s="31" t="str">
        <f t="shared" si="1484"/>
        <v/>
      </c>
      <c r="AM1335" s="31" t="str">
        <f t="shared" si="1484"/>
        <v/>
      </c>
      <c r="AN1335" s="32" t="e">
        <f t="shared" si="1481"/>
        <v>#VALUE!</v>
      </c>
      <c r="AO1335" s="32" t="str">
        <f t="shared" si="1453"/>
        <v/>
      </c>
      <c r="AP1335" s="32" t="str">
        <f t="shared" si="1453"/>
        <v/>
      </c>
      <c r="AQ1335" s="32" t="str">
        <f t="shared" si="1453"/>
        <v/>
      </c>
      <c r="AR1335" s="32" t="str">
        <f t="shared" si="1453"/>
        <v/>
      </c>
      <c r="AS1335" s="32" t="str">
        <f t="shared" si="1453"/>
        <v/>
      </c>
      <c r="AT1335" s="32" t="str">
        <f t="shared" si="1450"/>
        <v/>
      </c>
      <c r="AU1335" s="32" t="str">
        <f t="shared" si="1450"/>
        <v/>
      </c>
      <c r="AV1335" s="32" t="e">
        <f t="shared" si="1450"/>
        <v>#REF!</v>
      </c>
      <c r="AW1335" s="32" t="str">
        <f t="shared" si="1450"/>
        <v/>
      </c>
      <c r="AX1335" s="32" t="str">
        <f t="shared" si="1450"/>
        <v/>
      </c>
      <c r="AZ1335" s="17" t="str">
        <f t="shared" si="1454"/>
        <v/>
      </c>
      <c r="BA1335" s="17" t="str">
        <f t="shared" si="1454"/>
        <v/>
      </c>
      <c r="BB1335" s="17" t="str">
        <f t="shared" si="1454"/>
        <v/>
      </c>
      <c r="BC1335" s="17" t="str">
        <f t="shared" si="1454"/>
        <v/>
      </c>
      <c r="BD1335" s="17" t="str">
        <f t="shared" si="1454"/>
        <v/>
      </c>
      <c r="BE1335" s="17" t="str">
        <f t="shared" si="1451"/>
        <v/>
      </c>
      <c r="BF1335" s="17" t="str">
        <f t="shared" si="1451"/>
        <v/>
      </c>
      <c r="BG1335" s="17" t="e">
        <f t="shared" si="1451"/>
        <v>#REF!</v>
      </c>
      <c r="BH1335" s="17" t="str">
        <f t="shared" si="1451"/>
        <v/>
      </c>
      <c r="BI1335" s="17" t="str">
        <f t="shared" si="1451"/>
        <v/>
      </c>
    </row>
    <row r="1336" spans="1:61" s="13" customFormat="1" ht="23.25" customHeight="1" x14ac:dyDescent="0.2">
      <c r="A1336" s="1">
        <f ca="1">IF(COUNTIF($D1336:$L1336," ")=10,"",IF(VLOOKUP(MAX($A$1:A1335),$A$1:C1335,3,FALSE)=0,"",MAX($A$1:A1335)+1))</f>
        <v>1283</v>
      </c>
      <c r="B1336" s="13" t="str">
        <f>$B1333</f>
        <v/>
      </c>
      <c r="C1336" s="2" t="str">
        <f>IF($B1336="","",$R$4)</f>
        <v/>
      </c>
      <c r="D1336" s="14" t="str">
        <f t="shared" ref="D1336:K1336" si="1486">IF($B1336&gt;"",IF(ISERROR(SEARCH($B1336,S$4))," ",MID(S$4,FIND("%курс ",S$4,FIND($B1336,S$4))+6,3)&amp;"
("&amp;MID(S$4,FIND("ауд.",S$4,FIND($B1336,S$4))+4,FIND("№",S$4,FIND("ауд.",S$4,FIND($B1336,S$4)))-(FIND("ауд.",S$4,FIND($B1336,S$4))+4))&amp;")"),"")</f>
        <v/>
      </c>
      <c r="E1336" s="14" t="str">
        <f t="shared" si="1486"/>
        <v/>
      </c>
      <c r="F1336" s="14" t="str">
        <f t="shared" si="1486"/>
        <v/>
      </c>
      <c r="G1336" s="14" t="str">
        <f t="shared" si="1486"/>
        <v/>
      </c>
      <c r="H1336" s="14" t="str">
        <f t="shared" si="1486"/>
        <v/>
      </c>
      <c r="I1336" s="14" t="str">
        <f t="shared" si="1486"/>
        <v/>
      </c>
      <c r="J1336" s="14" t="str">
        <f t="shared" si="1486"/>
        <v/>
      </c>
      <c r="K1336" s="14" t="str">
        <f t="shared" si="1486"/>
        <v/>
      </c>
      <c r="L1336" s="14"/>
      <c r="O1336" s="16"/>
      <c r="P1336" s="16"/>
      <c r="R1336" s="30"/>
      <c r="S1336" s="30"/>
      <c r="T1336" s="30"/>
      <c r="U1336" s="30"/>
      <c r="V1336" s="30"/>
      <c r="W1336" s="30"/>
      <c r="X1336" s="30"/>
      <c r="Y1336" s="30"/>
      <c r="Z1336" s="30"/>
      <c r="AA1336" s="30"/>
      <c r="AB1336" s="30"/>
      <c r="AD1336" s="31" t="str">
        <f t="shared" si="1483"/>
        <v/>
      </c>
      <c r="AE1336" s="31" t="str">
        <f t="shared" si="1483"/>
        <v/>
      </c>
      <c r="AF1336" s="31" t="str">
        <f t="shared" si="1483"/>
        <v/>
      </c>
      <c r="AG1336" s="31" t="str">
        <f t="shared" si="1483"/>
        <v/>
      </c>
      <c r="AH1336" s="31" t="str">
        <f t="shared" si="1483"/>
        <v/>
      </c>
      <c r="AI1336" s="31" t="str">
        <f t="shared" si="1483"/>
        <v/>
      </c>
      <c r="AJ1336" s="31" t="str">
        <f t="shared" si="1483"/>
        <v/>
      </c>
      <c r="AK1336" s="31" t="e">
        <f>IF(#REF!=" ","",IF(#REF!="","",CONCATENATE($C1336," ",#REF!," ",MID(#REF!,6,3))))</f>
        <v>#REF!</v>
      </c>
      <c r="AL1336" s="31" t="str">
        <f t="shared" si="1484"/>
        <v/>
      </c>
      <c r="AM1336" s="31" t="str">
        <f t="shared" si="1484"/>
        <v/>
      </c>
      <c r="AN1336" s="32" t="e">
        <f t="shared" si="1481"/>
        <v>#VALUE!</v>
      </c>
      <c r="AO1336" s="32" t="str">
        <f t="shared" si="1453"/>
        <v/>
      </c>
      <c r="AP1336" s="32" t="str">
        <f t="shared" si="1453"/>
        <v/>
      </c>
      <c r="AQ1336" s="32" t="str">
        <f t="shared" si="1453"/>
        <v/>
      </c>
      <c r="AR1336" s="32" t="str">
        <f t="shared" si="1453"/>
        <v/>
      </c>
      <c r="AS1336" s="32" t="str">
        <f t="shared" si="1453"/>
        <v/>
      </c>
      <c r="AT1336" s="32" t="str">
        <f t="shared" si="1450"/>
        <v/>
      </c>
      <c r="AU1336" s="32" t="str">
        <f t="shared" si="1450"/>
        <v/>
      </c>
      <c r="AV1336" s="32" t="e">
        <f t="shared" si="1450"/>
        <v>#REF!</v>
      </c>
      <c r="AW1336" s="32" t="str">
        <f t="shared" si="1450"/>
        <v/>
      </c>
      <c r="AX1336" s="32" t="str">
        <f t="shared" si="1450"/>
        <v/>
      </c>
      <c r="AZ1336" s="17" t="str">
        <f t="shared" si="1454"/>
        <v/>
      </c>
      <c r="BA1336" s="17" t="str">
        <f t="shared" si="1454"/>
        <v/>
      </c>
      <c r="BB1336" s="17" t="str">
        <f t="shared" si="1454"/>
        <v/>
      </c>
      <c r="BC1336" s="17" t="str">
        <f t="shared" si="1454"/>
        <v/>
      </c>
      <c r="BD1336" s="17" t="str">
        <f t="shared" si="1454"/>
        <v/>
      </c>
      <c r="BE1336" s="17" t="str">
        <f t="shared" si="1451"/>
        <v/>
      </c>
      <c r="BF1336" s="17" t="str">
        <f t="shared" si="1451"/>
        <v/>
      </c>
      <c r="BG1336" s="17" t="e">
        <f t="shared" si="1451"/>
        <v>#REF!</v>
      </c>
      <c r="BH1336" s="17" t="str">
        <f t="shared" si="1451"/>
        <v/>
      </c>
      <c r="BI1336" s="17" t="str">
        <f t="shared" si="1451"/>
        <v/>
      </c>
    </row>
    <row r="1337" spans="1:61" s="13" customFormat="1" ht="23.25" customHeight="1" x14ac:dyDescent="0.2">
      <c r="A1337" s="1">
        <f ca="1">IF(COUNTIF($D1337:$L1337," ")=10,"",IF(VLOOKUP(MAX($A$1:A1336),$A$1:C1336,3,FALSE)=0,"",MAX($A$1:A1336)+1))</f>
        <v>1284</v>
      </c>
      <c r="B1337" s="13" t="str">
        <f>$B1333</f>
        <v/>
      </c>
      <c r="C1337" s="2" t="str">
        <f>IF($B1337="","",$R$5)</f>
        <v/>
      </c>
      <c r="D1337" s="23" t="str">
        <f t="shared" ref="D1337:K1337" si="1487">IF($B1337&gt;"",IF(ISERROR(SEARCH($B1337,S$5))," ",MID(S$5,FIND("%курс ",S$5,FIND($B1337,S$5))+6,3)&amp;"
("&amp;MID(S$5,FIND("ауд.",S$5,FIND($B1337,S$5))+4,FIND("№",S$5,FIND("ауд.",S$5,FIND($B1337,S$5)))-(FIND("ауд.",S$5,FIND($B1337,S$5))+4))&amp;")"),"")</f>
        <v/>
      </c>
      <c r="E1337" s="23" t="str">
        <f t="shared" si="1487"/>
        <v/>
      </c>
      <c r="F1337" s="23" t="str">
        <f t="shared" si="1487"/>
        <v/>
      </c>
      <c r="G1337" s="23" t="str">
        <f t="shared" si="1487"/>
        <v/>
      </c>
      <c r="H1337" s="23" t="str">
        <f t="shared" si="1487"/>
        <v/>
      </c>
      <c r="I1337" s="23" t="str">
        <f t="shared" si="1487"/>
        <v/>
      </c>
      <c r="J1337" s="23" t="str">
        <f t="shared" si="1487"/>
        <v/>
      </c>
      <c r="K1337" s="23" t="str">
        <f t="shared" si="1487"/>
        <v/>
      </c>
      <c r="L1337" s="23"/>
      <c r="O1337" s="16"/>
      <c r="P1337" s="16"/>
      <c r="R1337" s="30"/>
      <c r="S1337" s="30"/>
      <c r="T1337" s="30"/>
      <c r="U1337" s="30"/>
      <c r="V1337" s="30"/>
      <c r="W1337" s="30"/>
      <c r="X1337" s="30"/>
      <c r="Y1337" s="30"/>
      <c r="Z1337" s="30"/>
      <c r="AA1337" s="30"/>
      <c r="AB1337" s="30"/>
      <c r="AD1337" s="31" t="str">
        <f t="shared" si="1483"/>
        <v/>
      </c>
      <c r="AE1337" s="31" t="str">
        <f t="shared" si="1483"/>
        <v/>
      </c>
      <c r="AF1337" s="31" t="str">
        <f t="shared" si="1483"/>
        <v/>
      </c>
      <c r="AG1337" s="31" t="str">
        <f t="shared" si="1483"/>
        <v/>
      </c>
      <c r="AH1337" s="31" t="str">
        <f t="shared" si="1483"/>
        <v/>
      </c>
      <c r="AI1337" s="31" t="str">
        <f t="shared" si="1483"/>
        <v/>
      </c>
      <c r="AJ1337" s="31" t="str">
        <f t="shared" si="1483"/>
        <v/>
      </c>
      <c r="AK1337" s="31" t="e">
        <f>IF(#REF!=" ","",IF(#REF!="","",CONCATENATE($C1337," ",#REF!," ",MID(#REF!,6,3))))</f>
        <v>#REF!</v>
      </c>
      <c r="AL1337" s="31" t="str">
        <f t="shared" si="1484"/>
        <v/>
      </c>
      <c r="AM1337" s="31" t="str">
        <f t="shared" si="1484"/>
        <v/>
      </c>
      <c r="AN1337" s="32" t="e">
        <f t="shared" si="1481"/>
        <v>#VALUE!</v>
      </c>
      <c r="AO1337" s="32" t="str">
        <f t="shared" si="1453"/>
        <v/>
      </c>
      <c r="AP1337" s="32" t="str">
        <f t="shared" si="1453"/>
        <v/>
      </c>
      <c r="AQ1337" s="32" t="str">
        <f t="shared" si="1453"/>
        <v/>
      </c>
      <c r="AR1337" s="32" t="str">
        <f t="shared" si="1453"/>
        <v/>
      </c>
      <c r="AS1337" s="32" t="str">
        <f t="shared" si="1453"/>
        <v/>
      </c>
      <c r="AT1337" s="32" t="str">
        <f t="shared" si="1450"/>
        <v/>
      </c>
      <c r="AU1337" s="32" t="str">
        <f t="shared" si="1450"/>
        <v/>
      </c>
      <c r="AV1337" s="32" t="e">
        <f t="shared" si="1450"/>
        <v>#REF!</v>
      </c>
      <c r="AW1337" s="32" t="str">
        <f t="shared" si="1450"/>
        <v/>
      </c>
      <c r="AX1337" s="32" t="str">
        <f t="shared" si="1450"/>
        <v/>
      </c>
      <c r="AZ1337" s="17" t="str">
        <f t="shared" si="1454"/>
        <v/>
      </c>
      <c r="BA1337" s="17" t="str">
        <f t="shared" si="1454"/>
        <v/>
      </c>
      <c r="BB1337" s="17" t="str">
        <f t="shared" si="1454"/>
        <v/>
      </c>
      <c r="BC1337" s="17" t="str">
        <f t="shared" si="1454"/>
        <v/>
      </c>
      <c r="BD1337" s="17" t="str">
        <f t="shared" si="1454"/>
        <v/>
      </c>
      <c r="BE1337" s="17" t="str">
        <f t="shared" si="1451"/>
        <v/>
      </c>
      <c r="BF1337" s="17" t="str">
        <f t="shared" si="1451"/>
        <v/>
      </c>
      <c r="BG1337" s="17" t="e">
        <f t="shared" si="1451"/>
        <v>#REF!</v>
      </c>
      <c r="BH1337" s="17" t="str">
        <f t="shared" si="1451"/>
        <v/>
      </c>
      <c r="BI1337" s="17" t="str">
        <f t="shared" si="1451"/>
        <v/>
      </c>
    </row>
    <row r="1338" spans="1:61" s="13" customFormat="1" ht="23.25" customHeight="1" x14ac:dyDescent="0.2">
      <c r="A1338" s="1">
        <f ca="1">IF(COUNTIF($D1338:$L1338," ")=10,"",IF(VLOOKUP(MAX($A$1:A1337),$A$1:C1337,3,FALSE)=0,"",MAX($A$1:A1337)+1))</f>
        <v>1285</v>
      </c>
      <c r="B1338" s="13" t="str">
        <f>$B1333</f>
        <v/>
      </c>
      <c r="C1338" s="2" t="str">
        <f>IF($B1338="","",$R$6)</f>
        <v/>
      </c>
      <c r="D1338" s="23" t="str">
        <f t="shared" ref="D1338:K1338" si="1488">IF($B1338&gt;"",IF(ISERROR(SEARCH($B1338,S$6))," ",MID(S$6,FIND("%курс ",S$6,FIND($B1338,S$6))+6,3)&amp;"
("&amp;MID(S$6,FIND("ауд.",S$6,FIND($B1338,S$6))+4,FIND("№",S$6,FIND("ауд.",S$6,FIND($B1338,S$6)))-(FIND("ауд.",S$6,FIND($B1338,S$6))+4))&amp;")"),"")</f>
        <v/>
      </c>
      <c r="E1338" s="23" t="str">
        <f t="shared" si="1488"/>
        <v/>
      </c>
      <c r="F1338" s="23" t="str">
        <f t="shared" si="1488"/>
        <v/>
      </c>
      <c r="G1338" s="23" t="str">
        <f t="shared" si="1488"/>
        <v/>
      </c>
      <c r="H1338" s="23" t="str">
        <f t="shared" si="1488"/>
        <v/>
      </c>
      <c r="I1338" s="23" t="str">
        <f t="shared" si="1488"/>
        <v/>
      </c>
      <c r="J1338" s="23" t="str">
        <f t="shared" si="1488"/>
        <v/>
      </c>
      <c r="K1338" s="23" t="str">
        <f t="shared" si="1488"/>
        <v/>
      </c>
      <c r="L1338" s="23"/>
      <c r="O1338" s="16"/>
      <c r="P1338" s="16"/>
      <c r="R1338" s="30"/>
      <c r="S1338" s="30"/>
      <c r="T1338" s="30"/>
      <c r="U1338" s="30"/>
      <c r="V1338" s="30"/>
      <c r="W1338" s="30"/>
      <c r="X1338" s="30"/>
      <c r="Y1338" s="30"/>
      <c r="Z1338" s="30"/>
      <c r="AA1338" s="30"/>
      <c r="AB1338" s="30"/>
      <c r="AD1338" s="31" t="str">
        <f t="shared" si="1483"/>
        <v/>
      </c>
      <c r="AE1338" s="31" t="str">
        <f t="shared" si="1483"/>
        <v/>
      </c>
      <c r="AF1338" s="31" t="str">
        <f t="shared" si="1483"/>
        <v/>
      </c>
      <c r="AG1338" s="31" t="str">
        <f t="shared" si="1483"/>
        <v/>
      </c>
      <c r="AH1338" s="31" t="str">
        <f t="shared" si="1483"/>
        <v/>
      </c>
      <c r="AI1338" s="31" t="str">
        <f t="shared" si="1483"/>
        <v/>
      </c>
      <c r="AJ1338" s="31" t="str">
        <f t="shared" si="1483"/>
        <v/>
      </c>
      <c r="AK1338" s="31" t="e">
        <f>IF(#REF!=" ","",IF(#REF!="","",CONCATENATE($C1338," ",#REF!," ",MID(#REF!,6,3))))</f>
        <v>#REF!</v>
      </c>
      <c r="AL1338" s="31" t="str">
        <f t="shared" si="1484"/>
        <v/>
      </c>
      <c r="AM1338" s="31" t="str">
        <f t="shared" si="1484"/>
        <v/>
      </c>
      <c r="AN1338" s="32" t="e">
        <f t="shared" si="1481"/>
        <v>#VALUE!</v>
      </c>
      <c r="AO1338" s="32" t="str">
        <f t="shared" si="1453"/>
        <v/>
      </c>
      <c r="AP1338" s="32" t="str">
        <f t="shared" si="1453"/>
        <v/>
      </c>
      <c r="AQ1338" s="32" t="str">
        <f t="shared" si="1453"/>
        <v/>
      </c>
      <c r="AR1338" s="32" t="str">
        <f t="shared" si="1453"/>
        <v/>
      </c>
      <c r="AS1338" s="32" t="str">
        <f t="shared" si="1453"/>
        <v/>
      </c>
      <c r="AT1338" s="32" t="str">
        <f t="shared" si="1450"/>
        <v/>
      </c>
      <c r="AU1338" s="32" t="str">
        <f t="shared" si="1450"/>
        <v/>
      </c>
      <c r="AV1338" s="32" t="e">
        <f t="shared" si="1450"/>
        <v>#REF!</v>
      </c>
      <c r="AW1338" s="32" t="str">
        <f t="shared" si="1450"/>
        <v/>
      </c>
      <c r="AX1338" s="32" t="str">
        <f t="shared" si="1450"/>
        <v/>
      </c>
      <c r="AZ1338" s="17" t="str">
        <f t="shared" si="1454"/>
        <v/>
      </c>
      <c r="BA1338" s="17" t="str">
        <f t="shared" si="1454"/>
        <v/>
      </c>
      <c r="BB1338" s="17" t="str">
        <f t="shared" si="1454"/>
        <v/>
      </c>
      <c r="BC1338" s="17" t="str">
        <f t="shared" si="1454"/>
        <v/>
      </c>
      <c r="BD1338" s="17" t="str">
        <f t="shared" si="1454"/>
        <v/>
      </c>
      <c r="BE1338" s="17" t="str">
        <f t="shared" si="1451"/>
        <v/>
      </c>
      <c r="BF1338" s="17" t="str">
        <f t="shared" si="1451"/>
        <v/>
      </c>
      <c r="BG1338" s="17" t="e">
        <f t="shared" si="1451"/>
        <v>#REF!</v>
      </c>
      <c r="BH1338" s="17" t="str">
        <f t="shared" si="1451"/>
        <v/>
      </c>
      <c r="BI1338" s="17" t="str">
        <f t="shared" si="1451"/>
        <v/>
      </c>
    </row>
    <row r="1339" spans="1:61" s="13" customFormat="1" ht="23.25" customHeight="1" x14ac:dyDescent="0.2">
      <c r="A1339" s="1">
        <f ca="1">IF(COUNTIF($D1339:$L1339," ")=10,"",IF(VLOOKUP(MAX($A$1:A1338),$A$1:C1338,3,FALSE)=0,"",MAX($A$1:A1338)+1))</f>
        <v>1286</v>
      </c>
      <c r="B1339" s="13" t="str">
        <f>$B1333</f>
        <v/>
      </c>
      <c r="C1339" s="2" t="str">
        <f>IF($B1339="","",$R$7)</f>
        <v/>
      </c>
      <c r="D1339" s="23" t="str">
        <f t="shared" ref="D1339:K1339" si="1489">IF($B1339&gt;"",IF(ISERROR(SEARCH($B1339,S$7))," ",MID(S$7,FIND("%курс ",S$7,FIND($B1339,S$7))+6,3)&amp;"
("&amp;MID(S$7,FIND("ауд.",S$7,FIND($B1339,S$7))+4,FIND("№",S$7,FIND("ауд.",S$7,FIND($B1339,S$7)))-(FIND("ауд.",S$7,FIND($B1339,S$7))+4))&amp;")"),"")</f>
        <v/>
      </c>
      <c r="E1339" s="23" t="str">
        <f t="shared" si="1489"/>
        <v/>
      </c>
      <c r="F1339" s="23" t="str">
        <f t="shared" si="1489"/>
        <v/>
      </c>
      <c r="G1339" s="23" t="str">
        <f t="shared" si="1489"/>
        <v/>
      </c>
      <c r="H1339" s="23" t="str">
        <f t="shared" si="1489"/>
        <v/>
      </c>
      <c r="I1339" s="23" t="str">
        <f t="shared" si="1489"/>
        <v/>
      </c>
      <c r="J1339" s="23" t="str">
        <f t="shared" si="1489"/>
        <v/>
      </c>
      <c r="K1339" s="23" t="str">
        <f t="shared" si="1489"/>
        <v/>
      </c>
      <c r="L1339" s="23"/>
      <c r="O1339" s="16"/>
      <c r="P1339" s="16"/>
      <c r="R1339" s="30"/>
      <c r="S1339" s="30"/>
      <c r="T1339" s="30"/>
      <c r="U1339" s="30"/>
      <c r="V1339" s="30"/>
      <c r="W1339" s="30"/>
      <c r="X1339" s="30"/>
      <c r="Y1339" s="30"/>
      <c r="Z1339" s="30"/>
      <c r="AA1339" s="30"/>
      <c r="AB1339" s="30"/>
      <c r="AD1339" s="31" t="str">
        <f t="shared" si="1483"/>
        <v/>
      </c>
      <c r="AE1339" s="31" t="str">
        <f t="shared" si="1483"/>
        <v/>
      </c>
      <c r="AF1339" s="31" t="str">
        <f t="shared" si="1483"/>
        <v/>
      </c>
      <c r="AG1339" s="31" t="str">
        <f t="shared" si="1483"/>
        <v/>
      </c>
      <c r="AH1339" s="31" t="str">
        <f t="shared" si="1483"/>
        <v/>
      </c>
      <c r="AI1339" s="31" t="str">
        <f t="shared" si="1483"/>
        <v/>
      </c>
      <c r="AJ1339" s="31" t="str">
        <f t="shared" si="1483"/>
        <v/>
      </c>
      <c r="AK1339" s="31" t="e">
        <f>IF(#REF!=" ","",IF(#REF!="","",CONCATENATE($C1339," ",#REF!," ",MID(#REF!,6,3))))</f>
        <v>#REF!</v>
      </c>
      <c r="AL1339" s="31" t="str">
        <f t="shared" si="1484"/>
        <v/>
      </c>
      <c r="AM1339" s="31" t="str">
        <f t="shared" si="1484"/>
        <v/>
      </c>
      <c r="AN1339" s="32" t="e">
        <f t="shared" si="1481"/>
        <v>#VALUE!</v>
      </c>
      <c r="AO1339" s="32" t="str">
        <f t="shared" si="1453"/>
        <v/>
      </c>
      <c r="AP1339" s="32" t="str">
        <f t="shared" si="1453"/>
        <v/>
      </c>
      <c r="AQ1339" s="32" t="str">
        <f t="shared" si="1453"/>
        <v/>
      </c>
      <c r="AR1339" s="32" t="str">
        <f t="shared" si="1453"/>
        <v/>
      </c>
      <c r="AS1339" s="32" t="str">
        <f t="shared" si="1453"/>
        <v/>
      </c>
      <c r="AT1339" s="32" t="str">
        <f t="shared" si="1450"/>
        <v/>
      </c>
      <c r="AU1339" s="32" t="str">
        <f t="shared" si="1450"/>
        <v/>
      </c>
      <c r="AV1339" s="32" t="e">
        <f t="shared" si="1450"/>
        <v>#REF!</v>
      </c>
      <c r="AW1339" s="32" t="str">
        <f t="shared" si="1450"/>
        <v/>
      </c>
      <c r="AX1339" s="32" t="str">
        <f t="shared" si="1450"/>
        <v/>
      </c>
      <c r="AZ1339" s="17" t="str">
        <f t="shared" si="1454"/>
        <v/>
      </c>
      <c r="BA1339" s="17" t="str">
        <f t="shared" si="1454"/>
        <v/>
      </c>
      <c r="BB1339" s="17" t="str">
        <f t="shared" si="1454"/>
        <v/>
      </c>
      <c r="BC1339" s="17" t="str">
        <f t="shared" si="1454"/>
        <v/>
      </c>
      <c r="BD1339" s="17" t="str">
        <f t="shared" si="1454"/>
        <v/>
      </c>
      <c r="BE1339" s="17" t="str">
        <f t="shared" si="1451"/>
        <v/>
      </c>
      <c r="BF1339" s="17" t="str">
        <f t="shared" si="1451"/>
        <v/>
      </c>
      <c r="BG1339" s="17" t="e">
        <f t="shared" si="1451"/>
        <v>#REF!</v>
      </c>
      <c r="BH1339" s="17" t="str">
        <f t="shared" si="1451"/>
        <v/>
      </c>
      <c r="BI1339" s="17" t="str">
        <f t="shared" si="1451"/>
        <v/>
      </c>
    </row>
    <row r="1340" spans="1:61" s="13" customFormat="1" ht="23.25" customHeight="1" x14ac:dyDescent="0.2">
      <c r="A1340" s="1">
        <f ca="1">IF(COUNTIF($D1340:$L1340," ")=10,"",IF(VLOOKUP(MAX($A$1:A1339),$A$1:C1339,3,FALSE)=0,"",MAX($A$1:A1339)+1))</f>
        <v>1287</v>
      </c>
      <c r="B1340" s="13" t="str">
        <f>$B1333</f>
        <v/>
      </c>
      <c r="C1340" s="2" t="str">
        <f>IF($B1340="","",$R$8)</f>
        <v/>
      </c>
      <c r="D1340" s="23" t="str">
        <f t="shared" ref="D1340:K1340" si="1490">IF($B1340&gt;"",IF(ISERROR(SEARCH($B1340,S$8))," ",MID(S$8,FIND("%курс ",S$8,FIND($B1340,S$8))+6,3)&amp;"
("&amp;MID(S$8,FIND("ауд.",S$8,FIND($B1340,S$8))+4,FIND("№",S$8,FIND("ауд.",S$8,FIND($B1340,S$8)))-(FIND("ауд.",S$8,FIND($B1340,S$8))+4))&amp;")"),"")</f>
        <v/>
      </c>
      <c r="E1340" s="23" t="str">
        <f t="shared" si="1490"/>
        <v/>
      </c>
      <c r="F1340" s="23" t="str">
        <f t="shared" si="1490"/>
        <v/>
      </c>
      <c r="G1340" s="23" t="str">
        <f t="shared" si="1490"/>
        <v/>
      </c>
      <c r="H1340" s="23" t="str">
        <f t="shared" si="1490"/>
        <v/>
      </c>
      <c r="I1340" s="23" t="str">
        <f t="shared" si="1490"/>
        <v/>
      </c>
      <c r="J1340" s="23" t="str">
        <f t="shared" si="1490"/>
        <v/>
      </c>
      <c r="K1340" s="23" t="str">
        <f t="shared" si="1490"/>
        <v/>
      </c>
      <c r="L1340" s="23"/>
      <c r="O1340" s="16"/>
      <c r="P1340" s="16"/>
      <c r="R1340" s="30"/>
      <c r="S1340" s="30"/>
      <c r="T1340" s="30"/>
      <c r="U1340" s="30"/>
      <c r="V1340" s="30"/>
      <c r="W1340" s="30"/>
      <c r="X1340" s="30"/>
      <c r="Y1340" s="30"/>
      <c r="Z1340" s="30"/>
      <c r="AA1340" s="30"/>
      <c r="AB1340" s="30"/>
      <c r="AD1340" s="31" t="str">
        <f t="shared" si="1483"/>
        <v/>
      </c>
      <c r="AE1340" s="31" t="str">
        <f t="shared" si="1483"/>
        <v/>
      </c>
      <c r="AF1340" s="31" t="str">
        <f t="shared" si="1483"/>
        <v/>
      </c>
      <c r="AG1340" s="31" t="str">
        <f t="shared" si="1483"/>
        <v/>
      </c>
      <c r="AH1340" s="31" t="str">
        <f t="shared" si="1483"/>
        <v/>
      </c>
      <c r="AI1340" s="31" t="str">
        <f t="shared" si="1483"/>
        <v/>
      </c>
      <c r="AJ1340" s="31" t="str">
        <f t="shared" si="1483"/>
        <v/>
      </c>
      <c r="AK1340" s="31" t="e">
        <f>IF(#REF!=" ","",IF(#REF!="","",CONCATENATE($C1340," ",#REF!," ",MID(#REF!,6,3))))</f>
        <v>#REF!</v>
      </c>
      <c r="AL1340" s="31" t="str">
        <f t="shared" si="1484"/>
        <v/>
      </c>
      <c r="AM1340" s="31" t="str">
        <f t="shared" si="1484"/>
        <v/>
      </c>
      <c r="AN1340" s="32" t="e">
        <f t="shared" si="1481"/>
        <v>#VALUE!</v>
      </c>
      <c r="AO1340" s="32" t="str">
        <f t="shared" si="1453"/>
        <v/>
      </c>
      <c r="AP1340" s="32" t="str">
        <f t="shared" si="1453"/>
        <v/>
      </c>
      <c r="AQ1340" s="32" t="str">
        <f t="shared" si="1453"/>
        <v/>
      </c>
      <c r="AR1340" s="32" t="str">
        <f t="shared" si="1453"/>
        <v/>
      </c>
      <c r="AS1340" s="32" t="str">
        <f t="shared" si="1453"/>
        <v/>
      </c>
      <c r="AT1340" s="32" t="str">
        <f t="shared" si="1450"/>
        <v/>
      </c>
      <c r="AU1340" s="32" t="str">
        <f t="shared" si="1450"/>
        <v/>
      </c>
      <c r="AV1340" s="32" t="e">
        <f t="shared" si="1450"/>
        <v>#REF!</v>
      </c>
      <c r="AW1340" s="32" t="str">
        <f t="shared" si="1450"/>
        <v/>
      </c>
      <c r="AX1340" s="32" t="str">
        <f t="shared" si="1450"/>
        <v/>
      </c>
      <c r="AZ1340" s="17" t="str">
        <f t="shared" si="1454"/>
        <v/>
      </c>
      <c r="BA1340" s="17" t="str">
        <f t="shared" si="1454"/>
        <v/>
      </c>
      <c r="BB1340" s="17" t="str">
        <f t="shared" si="1454"/>
        <v/>
      </c>
      <c r="BC1340" s="17" t="str">
        <f t="shared" si="1454"/>
        <v/>
      </c>
      <c r="BD1340" s="17" t="str">
        <f t="shared" si="1454"/>
        <v/>
      </c>
      <c r="BE1340" s="17" t="str">
        <f t="shared" si="1451"/>
        <v/>
      </c>
      <c r="BF1340" s="17" t="str">
        <f t="shared" si="1451"/>
        <v/>
      </c>
      <c r="BG1340" s="17" t="e">
        <f t="shared" si="1451"/>
        <v>#REF!</v>
      </c>
      <c r="BH1340" s="17" t="str">
        <f t="shared" si="1451"/>
        <v/>
      </c>
      <c r="BI1340" s="17" t="str">
        <f t="shared" si="1451"/>
        <v/>
      </c>
    </row>
    <row r="1341" spans="1:61" s="13" customFormat="1" ht="23.25" customHeight="1" x14ac:dyDescent="0.2">
      <c r="C1341" s="2" t="str">
        <f>IF($B1341="","",$R$2)</f>
        <v/>
      </c>
      <c r="D1341" s="14" t="str">
        <f t="shared" ref="D1341:K1341" si="1491">IF($B1341&gt;"",IF(ISERROR(SEARCH($B1341,S$2))," ",MID(S$2,FIND("%курс ",S$2,FIND($B1341,S$2))+6,3)&amp;"
("&amp;MID(S$2,FIND("ауд.",S$2,FIND($B1341,S$2))+4,FIND("№",S$2,FIND("ауд.",S$2,FIND($B1341,S$2)))-(FIND("ауд.",S$2,FIND($B1341,S$2))+4))&amp;")"),"")</f>
        <v/>
      </c>
      <c r="E1341" s="14" t="str">
        <f t="shared" si="1491"/>
        <v/>
      </c>
      <c r="F1341" s="14" t="str">
        <f t="shared" si="1491"/>
        <v/>
      </c>
      <c r="G1341" s="14" t="str">
        <f t="shared" si="1491"/>
        <v/>
      </c>
      <c r="H1341" s="14" t="str">
        <f t="shared" si="1491"/>
        <v/>
      </c>
      <c r="I1341" s="14" t="str">
        <f t="shared" si="1491"/>
        <v/>
      </c>
      <c r="J1341" s="14" t="str">
        <f t="shared" si="1491"/>
        <v/>
      </c>
      <c r="K1341" s="14" t="str">
        <f t="shared" si="1491"/>
        <v/>
      </c>
      <c r="L1341" s="14"/>
      <c r="O1341" s="16"/>
      <c r="P1341" s="16"/>
      <c r="R1341" s="30"/>
      <c r="S1341" s="30"/>
      <c r="T1341" s="30"/>
      <c r="U1341" s="30"/>
      <c r="V1341" s="30"/>
      <c r="W1341" s="30"/>
      <c r="X1341" s="30"/>
      <c r="Y1341" s="30"/>
      <c r="Z1341" s="30"/>
      <c r="AA1341" s="30"/>
      <c r="AB1341" s="30"/>
      <c r="AD1341" s="37"/>
      <c r="AE1341" s="37"/>
      <c r="AF1341" s="37"/>
      <c r="AG1341" s="37"/>
      <c r="AH1341" s="37"/>
      <c r="AI1341" s="37"/>
      <c r="AJ1341" s="37"/>
      <c r="AK1341" s="37"/>
      <c r="AL1341" s="37"/>
      <c r="AM1341" s="37"/>
      <c r="AN1341" s="37"/>
      <c r="AO1341" s="32" t="str">
        <f t="shared" si="1453"/>
        <v/>
      </c>
      <c r="AP1341" s="32" t="str">
        <f t="shared" si="1453"/>
        <v/>
      </c>
      <c r="AQ1341" s="32" t="str">
        <f t="shared" si="1453"/>
        <v/>
      </c>
      <c r="AR1341" s="32" t="str">
        <f t="shared" si="1453"/>
        <v/>
      </c>
      <c r="AS1341" s="32" t="str">
        <f t="shared" si="1453"/>
        <v/>
      </c>
      <c r="AT1341" s="32" t="str">
        <f t="shared" si="1450"/>
        <v/>
      </c>
      <c r="AU1341" s="32" t="str">
        <f t="shared" si="1450"/>
        <v/>
      </c>
      <c r="AV1341" s="32" t="str">
        <f t="shared" si="1450"/>
        <v/>
      </c>
      <c r="AW1341" s="32" t="str">
        <f t="shared" si="1450"/>
        <v/>
      </c>
      <c r="AX1341" s="32" t="str">
        <f t="shared" si="1450"/>
        <v/>
      </c>
      <c r="AZ1341" s="17" t="str">
        <f t="shared" si="1454"/>
        <v/>
      </c>
      <c r="BA1341" s="17" t="str">
        <f t="shared" si="1454"/>
        <v/>
      </c>
      <c r="BB1341" s="17" t="str">
        <f t="shared" si="1454"/>
        <v/>
      </c>
      <c r="BC1341" s="17" t="str">
        <f t="shared" si="1454"/>
        <v/>
      </c>
      <c r="BD1341" s="17" t="str">
        <f t="shared" si="1454"/>
        <v/>
      </c>
      <c r="BE1341" s="17" t="str">
        <f t="shared" si="1451"/>
        <v/>
      </c>
      <c r="BF1341" s="17" t="str">
        <f t="shared" si="1451"/>
        <v/>
      </c>
      <c r="BG1341" s="17" t="str">
        <f t="shared" si="1451"/>
        <v/>
      </c>
      <c r="BH1341" s="17" t="str">
        <f t="shared" si="1451"/>
        <v/>
      </c>
      <c r="BI1341" s="17" t="str">
        <f t="shared" si="1451"/>
        <v/>
      </c>
    </row>
    <row r="1342" spans="1:61" s="13" customFormat="1" ht="23.25" customHeight="1" x14ac:dyDescent="0.2">
      <c r="A1342" s="1">
        <f ca="1">IF(COUNTIF($D1343:$L1349," ")=70,"",MAX($A$1:A1341)+1)</f>
        <v>1288</v>
      </c>
      <c r="B1342" s="2" t="str">
        <f>IF($C1342="","",$C1342)</f>
        <v/>
      </c>
      <c r="C1342" s="3" t="str">
        <f>IF(ISERROR(VLOOKUP((ROW()-1)/9+1,'[1]Преподавательский состав'!$A$2:$B$181,2,FALSE)),"",VLOOKUP((ROW()-1)/9+1,'[1]Преподавательский состав'!$A$2:$B$181,2,FALSE))</f>
        <v/>
      </c>
      <c r="D1342" s="3" t="str">
        <f>IF($C1342="","",T(" 9.00"))</f>
        <v/>
      </c>
      <c r="E1342" s="3" t="str">
        <f>IF($C1342="","",T("10.40"))</f>
        <v/>
      </c>
      <c r="F1342" s="3" t="str">
        <f>IF($C1342="","",T("12.20"))</f>
        <v/>
      </c>
      <c r="G1342" s="3" t="str">
        <f>IF($C1342="","",T("14.00"))</f>
        <v/>
      </c>
      <c r="H1342" s="3" t="str">
        <f>IF($C1342="","",T("14.30"))</f>
        <v/>
      </c>
      <c r="I1342" s="3" t="str">
        <f>IF($C1342="","",T("16.10"))</f>
        <v/>
      </c>
      <c r="J1342" s="3" t="str">
        <f>IF($C1342="","",T("17.50"))</f>
        <v/>
      </c>
      <c r="K1342" s="3" t="str">
        <f>IF($C1342="","",T("17.50"))</f>
        <v/>
      </c>
      <c r="L1342" s="3"/>
      <c r="O1342" s="16"/>
      <c r="P1342" s="16"/>
      <c r="R1342" s="30"/>
      <c r="S1342" s="30"/>
      <c r="T1342" s="30"/>
      <c r="U1342" s="30"/>
      <c r="V1342" s="30"/>
      <c r="W1342" s="30"/>
      <c r="X1342" s="30"/>
      <c r="Y1342" s="30"/>
      <c r="Z1342" s="30"/>
      <c r="AA1342" s="30"/>
      <c r="AB1342" s="30"/>
      <c r="AD1342" s="32"/>
      <c r="AE1342" s="32"/>
      <c r="AF1342" s="32"/>
      <c r="AG1342" s="32"/>
      <c r="AH1342" s="32"/>
      <c r="AI1342" s="32"/>
      <c r="AJ1342" s="32"/>
      <c r="AK1342" s="32"/>
      <c r="AL1342" s="32"/>
      <c r="AM1342" s="32"/>
      <c r="AN1342" s="32" t="str">
        <f t="shared" ref="AN1342:AN1349" si="1492">IF(COUNTBLANK(AD1342:AM1342)=10,"",MID($B1342,1,FIND(" ",$B1342)-1))</f>
        <v/>
      </c>
      <c r="AO1342" s="32" t="str">
        <f t="shared" si="1453"/>
        <v/>
      </c>
      <c r="AP1342" s="32" t="str">
        <f t="shared" si="1453"/>
        <v/>
      </c>
      <c r="AQ1342" s="32" t="str">
        <f t="shared" si="1453"/>
        <v/>
      </c>
      <c r="AR1342" s="32" t="str">
        <f t="shared" si="1453"/>
        <v/>
      </c>
      <c r="AS1342" s="32" t="str">
        <f t="shared" si="1453"/>
        <v/>
      </c>
      <c r="AT1342" s="32" t="str">
        <f t="shared" si="1450"/>
        <v/>
      </c>
      <c r="AU1342" s="32" t="str">
        <f t="shared" si="1450"/>
        <v/>
      </c>
      <c r="AV1342" s="32" t="str">
        <f t="shared" si="1450"/>
        <v/>
      </c>
      <c r="AW1342" s="32" t="str">
        <f t="shared" si="1450"/>
        <v/>
      </c>
      <c r="AX1342" s="32" t="str">
        <f t="shared" si="1450"/>
        <v/>
      </c>
      <c r="AZ1342" s="17" t="str">
        <f t="shared" si="1454"/>
        <v/>
      </c>
      <c r="BA1342" s="17" t="str">
        <f t="shared" si="1454"/>
        <v/>
      </c>
      <c r="BB1342" s="17" t="str">
        <f t="shared" si="1454"/>
        <v/>
      </c>
      <c r="BC1342" s="17" t="str">
        <f t="shared" si="1454"/>
        <v/>
      </c>
      <c r="BD1342" s="17" t="str">
        <f t="shared" si="1454"/>
        <v/>
      </c>
      <c r="BE1342" s="17" t="str">
        <f t="shared" si="1451"/>
        <v/>
      </c>
      <c r="BF1342" s="17" t="str">
        <f t="shared" si="1451"/>
        <v/>
      </c>
      <c r="BG1342" s="17" t="str">
        <f t="shared" si="1451"/>
        <v/>
      </c>
      <c r="BH1342" s="17" t="str">
        <f t="shared" si="1451"/>
        <v/>
      </c>
      <c r="BI1342" s="17" t="str">
        <f t="shared" si="1451"/>
        <v/>
      </c>
    </row>
    <row r="1343" spans="1:61" s="13" customFormat="1" ht="23.25" customHeight="1" x14ac:dyDescent="0.2">
      <c r="A1343" s="1">
        <f ca="1">IF(COUNTIF($D1343:$L1343," ")=10,"",IF(VLOOKUP(MAX($A$1:A1342),$A$1:C1342,3,FALSE)=0,"",MAX($A$1:A1342)+1))</f>
        <v>1289</v>
      </c>
      <c r="B1343" s="13" t="str">
        <f>$B1342</f>
        <v/>
      </c>
      <c r="C1343" s="2" t="str">
        <f>IF($B1343="","",$R$2)</f>
        <v/>
      </c>
      <c r="D1343" s="14" t="str">
        <f t="shared" ref="D1343:K1343" si="1493">IF($B1343&gt;"",IF(ISERROR(SEARCH($B1343,S$2))," ",MID(S$2,FIND("%курс ",S$2,FIND($B1343,S$2))+6,3)&amp;"
("&amp;MID(S$2,FIND("ауд.",S$2,FIND($B1343,S$2))+4,FIND("№",S$2,FIND("ауд.",S$2,FIND($B1343,S$2)))-(FIND("ауд.",S$2,FIND($B1343,S$2))+4))&amp;")"),"")</f>
        <v/>
      </c>
      <c r="E1343" s="14" t="str">
        <f t="shared" si="1493"/>
        <v/>
      </c>
      <c r="F1343" s="14" t="str">
        <f t="shared" si="1493"/>
        <v/>
      </c>
      <c r="G1343" s="14" t="str">
        <f t="shared" si="1493"/>
        <v/>
      </c>
      <c r="H1343" s="14" t="str">
        <f t="shared" si="1493"/>
        <v/>
      </c>
      <c r="I1343" s="14" t="str">
        <f t="shared" si="1493"/>
        <v/>
      </c>
      <c r="J1343" s="14" t="str">
        <f t="shared" si="1493"/>
        <v/>
      </c>
      <c r="K1343" s="14" t="str">
        <f t="shared" si="1493"/>
        <v/>
      </c>
      <c r="L1343" s="14"/>
      <c r="O1343" s="16"/>
      <c r="P1343" s="16"/>
      <c r="R1343" s="30"/>
      <c r="S1343" s="30"/>
      <c r="T1343" s="30"/>
      <c r="U1343" s="30"/>
      <c r="V1343" s="30"/>
      <c r="W1343" s="30"/>
      <c r="X1343" s="30"/>
      <c r="Y1343" s="30"/>
      <c r="Z1343" s="30"/>
      <c r="AA1343" s="30"/>
      <c r="AB1343" s="30"/>
      <c r="AD1343" s="31" t="str">
        <f t="shared" ref="AD1343:AJ1349" si="1494">IF(D1343=" ","",IF(D1343="","",CONCATENATE($C1343," ",D$1," ",MID(D1343,6,3))))</f>
        <v/>
      </c>
      <c r="AE1343" s="31" t="str">
        <f t="shared" si="1494"/>
        <v/>
      </c>
      <c r="AF1343" s="31" t="str">
        <f t="shared" si="1494"/>
        <v/>
      </c>
      <c r="AG1343" s="31" t="str">
        <f t="shared" si="1494"/>
        <v/>
      </c>
      <c r="AH1343" s="31" t="str">
        <f t="shared" si="1494"/>
        <v/>
      </c>
      <c r="AI1343" s="31" t="str">
        <f t="shared" si="1494"/>
        <v/>
      </c>
      <c r="AJ1343" s="31" t="str">
        <f t="shared" si="1494"/>
        <v/>
      </c>
      <c r="AK1343" s="31" t="e">
        <f>IF(#REF!=" ","",IF(#REF!="","",CONCATENATE($C1343," ",#REF!," ",MID(#REF!,6,3))))</f>
        <v>#REF!</v>
      </c>
      <c r="AL1343" s="31" t="str">
        <f t="shared" ref="AL1343:AM1349" si="1495">IF(K1343=" ","",IF(K1343="","",CONCATENATE($C1343," ",K$1," ",MID(K1343,6,3))))</f>
        <v/>
      </c>
      <c r="AM1343" s="31" t="str">
        <f t="shared" si="1495"/>
        <v/>
      </c>
      <c r="AN1343" s="32" t="e">
        <f t="shared" si="1492"/>
        <v>#VALUE!</v>
      </c>
      <c r="AO1343" s="32" t="str">
        <f t="shared" si="1453"/>
        <v/>
      </c>
      <c r="AP1343" s="32" t="str">
        <f t="shared" si="1453"/>
        <v/>
      </c>
      <c r="AQ1343" s="32" t="str">
        <f t="shared" si="1453"/>
        <v/>
      </c>
      <c r="AR1343" s="32" t="str">
        <f t="shared" si="1453"/>
        <v/>
      </c>
      <c r="AS1343" s="32" t="str">
        <f t="shared" si="1453"/>
        <v/>
      </c>
      <c r="AT1343" s="32" t="str">
        <f t="shared" si="1450"/>
        <v/>
      </c>
      <c r="AU1343" s="32" t="str">
        <f t="shared" si="1450"/>
        <v/>
      </c>
      <c r="AV1343" s="32" t="e">
        <f t="shared" si="1450"/>
        <v>#REF!</v>
      </c>
      <c r="AW1343" s="32" t="str">
        <f t="shared" si="1450"/>
        <v/>
      </c>
      <c r="AX1343" s="32" t="str">
        <f t="shared" si="1450"/>
        <v/>
      </c>
      <c r="AZ1343" s="17" t="str">
        <f t="shared" si="1454"/>
        <v/>
      </c>
      <c r="BA1343" s="17" t="str">
        <f t="shared" si="1454"/>
        <v/>
      </c>
      <c r="BB1343" s="17" t="str">
        <f t="shared" si="1454"/>
        <v/>
      </c>
      <c r="BC1343" s="17" t="str">
        <f t="shared" si="1454"/>
        <v/>
      </c>
      <c r="BD1343" s="17" t="str">
        <f t="shared" si="1454"/>
        <v/>
      </c>
      <c r="BE1343" s="17" t="str">
        <f t="shared" si="1451"/>
        <v/>
      </c>
      <c r="BF1343" s="17" t="str">
        <f t="shared" si="1451"/>
        <v/>
      </c>
      <c r="BG1343" s="17" t="e">
        <f t="shared" si="1451"/>
        <v>#REF!</v>
      </c>
      <c r="BH1343" s="17" t="str">
        <f t="shared" si="1451"/>
        <v/>
      </c>
      <c r="BI1343" s="17" t="str">
        <f t="shared" si="1451"/>
        <v/>
      </c>
    </row>
    <row r="1344" spans="1:61" s="13" customFormat="1" ht="23.25" customHeight="1" x14ac:dyDescent="0.2">
      <c r="A1344" s="1">
        <f ca="1">IF(COUNTIF($D1344:$L1344," ")=10,"",IF(VLOOKUP(MAX($A$1:A1343),$A$1:C1343,3,FALSE)=0,"",MAX($A$1:A1343)+1))</f>
        <v>1290</v>
      </c>
      <c r="B1344" s="13" t="str">
        <f>$B1342</f>
        <v/>
      </c>
      <c r="C1344" s="2" t="str">
        <f>IF($B1344="","",$R$3)</f>
        <v/>
      </c>
      <c r="D1344" s="14" t="str">
        <f t="shared" ref="D1344:K1344" si="1496">IF($B1344&gt;"",IF(ISERROR(SEARCH($B1344,S$3))," ",MID(S$3,FIND("%курс ",S$3,FIND($B1344,S$3))+6,3)&amp;"
("&amp;MID(S$3,FIND("ауд.",S$3,FIND($B1344,S$3))+4,FIND("№",S$3,FIND("ауд.",S$3,FIND($B1344,S$3)))-(FIND("ауд.",S$3,FIND($B1344,S$3))+4))&amp;")"),"")</f>
        <v/>
      </c>
      <c r="E1344" s="14" t="str">
        <f t="shared" si="1496"/>
        <v/>
      </c>
      <c r="F1344" s="14" t="str">
        <f t="shared" si="1496"/>
        <v/>
      </c>
      <c r="G1344" s="14" t="str">
        <f t="shared" si="1496"/>
        <v/>
      </c>
      <c r="H1344" s="14" t="str">
        <f t="shared" si="1496"/>
        <v/>
      </c>
      <c r="I1344" s="14" t="str">
        <f t="shared" si="1496"/>
        <v/>
      </c>
      <c r="J1344" s="14" t="str">
        <f t="shared" si="1496"/>
        <v/>
      </c>
      <c r="K1344" s="14" t="str">
        <f t="shared" si="1496"/>
        <v/>
      </c>
      <c r="L1344" s="14"/>
      <c r="O1344" s="16"/>
      <c r="P1344" s="16"/>
      <c r="R1344" s="30"/>
      <c r="S1344" s="30"/>
      <c r="T1344" s="30"/>
      <c r="U1344" s="30"/>
      <c r="V1344" s="30"/>
      <c r="W1344" s="30"/>
      <c r="X1344" s="30"/>
      <c r="Y1344" s="30"/>
      <c r="Z1344" s="30"/>
      <c r="AA1344" s="30"/>
      <c r="AB1344" s="30"/>
      <c r="AD1344" s="31" t="str">
        <f t="shared" si="1494"/>
        <v/>
      </c>
      <c r="AE1344" s="31" t="str">
        <f t="shared" si="1494"/>
        <v/>
      </c>
      <c r="AF1344" s="31" t="str">
        <f t="shared" si="1494"/>
        <v/>
      </c>
      <c r="AG1344" s="31" t="str">
        <f t="shared" si="1494"/>
        <v/>
      </c>
      <c r="AH1344" s="31" t="str">
        <f t="shared" si="1494"/>
        <v/>
      </c>
      <c r="AI1344" s="31" t="str">
        <f t="shared" si="1494"/>
        <v/>
      </c>
      <c r="AJ1344" s="31" t="str">
        <f t="shared" si="1494"/>
        <v/>
      </c>
      <c r="AK1344" s="31" t="e">
        <f>IF(#REF!=" ","",IF(#REF!="","",CONCATENATE($C1344," ",#REF!," ",MID(#REF!,6,3))))</f>
        <v>#REF!</v>
      </c>
      <c r="AL1344" s="31" t="str">
        <f t="shared" si="1495"/>
        <v/>
      </c>
      <c r="AM1344" s="31" t="str">
        <f t="shared" si="1495"/>
        <v/>
      </c>
      <c r="AN1344" s="32" t="e">
        <f t="shared" si="1492"/>
        <v>#VALUE!</v>
      </c>
      <c r="AO1344" s="32" t="str">
        <f t="shared" si="1453"/>
        <v/>
      </c>
      <c r="AP1344" s="32" t="str">
        <f t="shared" si="1453"/>
        <v/>
      </c>
      <c r="AQ1344" s="32" t="str">
        <f t="shared" si="1453"/>
        <v/>
      </c>
      <c r="AR1344" s="32" t="str">
        <f t="shared" si="1453"/>
        <v/>
      </c>
      <c r="AS1344" s="32" t="str">
        <f t="shared" si="1453"/>
        <v/>
      </c>
      <c r="AT1344" s="32" t="str">
        <f t="shared" si="1450"/>
        <v/>
      </c>
      <c r="AU1344" s="32" t="str">
        <f t="shared" si="1450"/>
        <v/>
      </c>
      <c r="AV1344" s="32" t="e">
        <f t="shared" si="1450"/>
        <v>#REF!</v>
      </c>
      <c r="AW1344" s="32" t="str">
        <f t="shared" si="1450"/>
        <v/>
      </c>
      <c r="AX1344" s="32" t="str">
        <f t="shared" si="1450"/>
        <v/>
      </c>
      <c r="AZ1344" s="17" t="str">
        <f t="shared" si="1454"/>
        <v/>
      </c>
      <c r="BA1344" s="17" t="str">
        <f t="shared" si="1454"/>
        <v/>
      </c>
      <c r="BB1344" s="17" t="str">
        <f t="shared" si="1454"/>
        <v/>
      </c>
      <c r="BC1344" s="17" t="str">
        <f t="shared" si="1454"/>
        <v/>
      </c>
      <c r="BD1344" s="17" t="str">
        <f t="shared" si="1454"/>
        <v/>
      </c>
      <c r="BE1344" s="17" t="str">
        <f t="shared" si="1451"/>
        <v/>
      </c>
      <c r="BF1344" s="17" t="str">
        <f t="shared" si="1451"/>
        <v/>
      </c>
      <c r="BG1344" s="17" t="e">
        <f t="shared" si="1451"/>
        <v>#REF!</v>
      </c>
      <c r="BH1344" s="17" t="str">
        <f t="shared" si="1451"/>
        <v/>
      </c>
      <c r="BI1344" s="17" t="str">
        <f t="shared" si="1451"/>
        <v/>
      </c>
    </row>
    <row r="1345" spans="1:61" s="13" customFormat="1" ht="23.25" customHeight="1" x14ac:dyDescent="0.2">
      <c r="A1345" s="1">
        <f ca="1">IF(COUNTIF($D1345:$L1345," ")=10,"",IF(VLOOKUP(MAX($A$1:A1344),$A$1:C1344,3,FALSE)=0,"",MAX($A$1:A1344)+1))</f>
        <v>1291</v>
      </c>
      <c r="B1345" s="13" t="str">
        <f>$B1342</f>
        <v/>
      </c>
      <c r="C1345" s="2" t="str">
        <f>IF($B1345="","",$R$4)</f>
        <v/>
      </c>
      <c r="D1345" s="14" t="str">
        <f t="shared" ref="D1345:K1345" si="1497">IF($B1345&gt;"",IF(ISERROR(SEARCH($B1345,S$4))," ",MID(S$4,FIND("%курс ",S$4,FIND($B1345,S$4))+6,3)&amp;"
("&amp;MID(S$4,FIND("ауд.",S$4,FIND($B1345,S$4))+4,FIND("№",S$4,FIND("ауд.",S$4,FIND($B1345,S$4)))-(FIND("ауд.",S$4,FIND($B1345,S$4))+4))&amp;")"),"")</f>
        <v/>
      </c>
      <c r="E1345" s="14" t="str">
        <f t="shared" si="1497"/>
        <v/>
      </c>
      <c r="F1345" s="14" t="str">
        <f t="shared" si="1497"/>
        <v/>
      </c>
      <c r="G1345" s="14" t="str">
        <f t="shared" si="1497"/>
        <v/>
      </c>
      <c r="H1345" s="14" t="str">
        <f t="shared" si="1497"/>
        <v/>
      </c>
      <c r="I1345" s="14" t="str">
        <f t="shared" si="1497"/>
        <v/>
      </c>
      <c r="J1345" s="14" t="str">
        <f t="shared" si="1497"/>
        <v/>
      </c>
      <c r="K1345" s="14" t="str">
        <f t="shared" si="1497"/>
        <v/>
      </c>
      <c r="L1345" s="14"/>
      <c r="O1345" s="16"/>
      <c r="P1345" s="16"/>
      <c r="R1345" s="30"/>
      <c r="S1345" s="30"/>
      <c r="T1345" s="30"/>
      <c r="U1345" s="30"/>
      <c r="V1345" s="30"/>
      <c r="W1345" s="30"/>
      <c r="X1345" s="30"/>
      <c r="Y1345" s="30"/>
      <c r="Z1345" s="30"/>
      <c r="AA1345" s="30"/>
      <c r="AB1345" s="30"/>
      <c r="AD1345" s="31" t="str">
        <f t="shared" si="1494"/>
        <v/>
      </c>
      <c r="AE1345" s="31" t="str">
        <f t="shared" si="1494"/>
        <v/>
      </c>
      <c r="AF1345" s="31" t="str">
        <f t="shared" si="1494"/>
        <v/>
      </c>
      <c r="AG1345" s="31" t="str">
        <f t="shared" si="1494"/>
        <v/>
      </c>
      <c r="AH1345" s="31" t="str">
        <f t="shared" si="1494"/>
        <v/>
      </c>
      <c r="AI1345" s="31" t="str">
        <f t="shared" si="1494"/>
        <v/>
      </c>
      <c r="AJ1345" s="31" t="str">
        <f t="shared" si="1494"/>
        <v/>
      </c>
      <c r="AK1345" s="31" t="e">
        <f>IF(#REF!=" ","",IF(#REF!="","",CONCATENATE($C1345," ",#REF!," ",MID(#REF!,6,3))))</f>
        <v>#REF!</v>
      </c>
      <c r="AL1345" s="31" t="str">
        <f t="shared" si="1495"/>
        <v/>
      </c>
      <c r="AM1345" s="31" t="str">
        <f t="shared" si="1495"/>
        <v/>
      </c>
      <c r="AN1345" s="32" t="e">
        <f t="shared" si="1492"/>
        <v>#VALUE!</v>
      </c>
      <c r="AO1345" s="32" t="str">
        <f t="shared" si="1453"/>
        <v/>
      </c>
      <c r="AP1345" s="32" t="str">
        <f t="shared" si="1453"/>
        <v/>
      </c>
      <c r="AQ1345" s="32" t="str">
        <f t="shared" si="1453"/>
        <v/>
      </c>
      <c r="AR1345" s="32" t="str">
        <f t="shared" si="1453"/>
        <v/>
      </c>
      <c r="AS1345" s="32" t="str">
        <f t="shared" si="1453"/>
        <v/>
      </c>
      <c r="AT1345" s="32" t="str">
        <f t="shared" si="1450"/>
        <v/>
      </c>
      <c r="AU1345" s="32" t="str">
        <f t="shared" si="1450"/>
        <v/>
      </c>
      <c r="AV1345" s="32" t="e">
        <f t="shared" si="1450"/>
        <v>#REF!</v>
      </c>
      <c r="AW1345" s="32" t="str">
        <f t="shared" si="1450"/>
        <v/>
      </c>
      <c r="AX1345" s="32" t="str">
        <f t="shared" si="1450"/>
        <v/>
      </c>
      <c r="AZ1345" s="17" t="str">
        <f t="shared" si="1454"/>
        <v/>
      </c>
      <c r="BA1345" s="17" t="str">
        <f t="shared" si="1454"/>
        <v/>
      </c>
      <c r="BB1345" s="17" t="str">
        <f t="shared" si="1454"/>
        <v/>
      </c>
      <c r="BC1345" s="17" t="str">
        <f t="shared" si="1454"/>
        <v/>
      </c>
      <c r="BD1345" s="17" t="str">
        <f t="shared" si="1454"/>
        <v/>
      </c>
      <c r="BE1345" s="17" t="str">
        <f t="shared" si="1451"/>
        <v/>
      </c>
      <c r="BF1345" s="17" t="str">
        <f t="shared" si="1451"/>
        <v/>
      </c>
      <c r="BG1345" s="17" t="e">
        <f t="shared" si="1451"/>
        <v>#REF!</v>
      </c>
      <c r="BH1345" s="17" t="str">
        <f t="shared" si="1451"/>
        <v/>
      </c>
      <c r="BI1345" s="17" t="str">
        <f t="shared" si="1451"/>
        <v/>
      </c>
    </row>
    <row r="1346" spans="1:61" s="13" customFormat="1" ht="23.25" customHeight="1" x14ac:dyDescent="0.2">
      <c r="A1346" s="1">
        <f ca="1">IF(COUNTIF($D1346:$L1346," ")=10,"",IF(VLOOKUP(MAX($A$1:A1345),$A$1:C1345,3,FALSE)=0,"",MAX($A$1:A1345)+1))</f>
        <v>1292</v>
      </c>
      <c r="B1346" s="13" t="str">
        <f>$B1342</f>
        <v/>
      </c>
      <c r="C1346" s="2" t="str">
        <f>IF($B1346="","",$R$5)</f>
        <v/>
      </c>
      <c r="D1346" s="23" t="str">
        <f t="shared" ref="D1346:K1346" si="1498">IF($B1346&gt;"",IF(ISERROR(SEARCH($B1346,S$5))," ",MID(S$5,FIND("%курс ",S$5,FIND($B1346,S$5))+6,3)&amp;"
("&amp;MID(S$5,FIND("ауд.",S$5,FIND($B1346,S$5))+4,FIND("№",S$5,FIND("ауд.",S$5,FIND($B1346,S$5)))-(FIND("ауд.",S$5,FIND($B1346,S$5))+4))&amp;")"),"")</f>
        <v/>
      </c>
      <c r="E1346" s="23" t="str">
        <f t="shared" si="1498"/>
        <v/>
      </c>
      <c r="F1346" s="23" t="str">
        <f t="shared" si="1498"/>
        <v/>
      </c>
      <c r="G1346" s="23" t="str">
        <f t="shared" si="1498"/>
        <v/>
      </c>
      <c r="H1346" s="23" t="str">
        <f t="shared" si="1498"/>
        <v/>
      </c>
      <c r="I1346" s="23" t="str">
        <f t="shared" si="1498"/>
        <v/>
      </c>
      <c r="J1346" s="23" t="str">
        <f t="shared" si="1498"/>
        <v/>
      </c>
      <c r="K1346" s="23" t="str">
        <f t="shared" si="1498"/>
        <v/>
      </c>
      <c r="L1346" s="23"/>
      <c r="O1346" s="16"/>
      <c r="P1346" s="16"/>
      <c r="R1346" s="30"/>
      <c r="S1346" s="30"/>
      <c r="T1346" s="30"/>
      <c r="U1346" s="30"/>
      <c r="V1346" s="30"/>
      <c r="W1346" s="30"/>
      <c r="X1346" s="30"/>
      <c r="Y1346" s="30"/>
      <c r="Z1346" s="30"/>
      <c r="AA1346" s="30"/>
      <c r="AB1346" s="30"/>
      <c r="AD1346" s="31" t="str">
        <f t="shared" si="1494"/>
        <v/>
      </c>
      <c r="AE1346" s="31" t="str">
        <f t="shared" si="1494"/>
        <v/>
      </c>
      <c r="AF1346" s="31" t="str">
        <f t="shared" si="1494"/>
        <v/>
      </c>
      <c r="AG1346" s="31" t="str">
        <f t="shared" si="1494"/>
        <v/>
      </c>
      <c r="AH1346" s="31" t="str">
        <f t="shared" si="1494"/>
        <v/>
      </c>
      <c r="AI1346" s="31" t="str">
        <f t="shared" si="1494"/>
        <v/>
      </c>
      <c r="AJ1346" s="31" t="str">
        <f t="shared" si="1494"/>
        <v/>
      </c>
      <c r="AK1346" s="31" t="e">
        <f>IF(#REF!=" ","",IF(#REF!="","",CONCATENATE($C1346," ",#REF!," ",MID(#REF!,6,3))))</f>
        <v>#REF!</v>
      </c>
      <c r="AL1346" s="31" t="str">
        <f t="shared" si="1495"/>
        <v/>
      </c>
      <c r="AM1346" s="31" t="str">
        <f t="shared" si="1495"/>
        <v/>
      </c>
      <c r="AN1346" s="32" t="e">
        <f t="shared" si="1492"/>
        <v>#VALUE!</v>
      </c>
      <c r="AO1346" s="32" t="str">
        <f t="shared" si="1453"/>
        <v/>
      </c>
      <c r="AP1346" s="32" t="str">
        <f t="shared" si="1453"/>
        <v/>
      </c>
      <c r="AQ1346" s="32" t="str">
        <f t="shared" si="1453"/>
        <v/>
      </c>
      <c r="AR1346" s="32" t="str">
        <f t="shared" si="1453"/>
        <v/>
      </c>
      <c r="AS1346" s="32" t="str">
        <f t="shared" si="1453"/>
        <v/>
      </c>
      <c r="AT1346" s="32" t="str">
        <f t="shared" si="1450"/>
        <v/>
      </c>
      <c r="AU1346" s="32" t="str">
        <f t="shared" si="1450"/>
        <v/>
      </c>
      <c r="AV1346" s="32" t="e">
        <f t="shared" si="1450"/>
        <v>#REF!</v>
      </c>
      <c r="AW1346" s="32" t="str">
        <f t="shared" si="1450"/>
        <v/>
      </c>
      <c r="AX1346" s="32" t="str">
        <f t="shared" si="1450"/>
        <v/>
      </c>
      <c r="AZ1346" s="17" t="str">
        <f t="shared" si="1454"/>
        <v/>
      </c>
      <c r="BA1346" s="17" t="str">
        <f t="shared" si="1454"/>
        <v/>
      </c>
      <c r="BB1346" s="17" t="str">
        <f t="shared" si="1454"/>
        <v/>
      </c>
      <c r="BC1346" s="17" t="str">
        <f t="shared" si="1454"/>
        <v/>
      </c>
      <c r="BD1346" s="17" t="str">
        <f t="shared" si="1454"/>
        <v/>
      </c>
      <c r="BE1346" s="17" t="str">
        <f t="shared" si="1451"/>
        <v/>
      </c>
      <c r="BF1346" s="17" t="str">
        <f t="shared" si="1451"/>
        <v/>
      </c>
      <c r="BG1346" s="17" t="e">
        <f t="shared" si="1451"/>
        <v>#REF!</v>
      </c>
      <c r="BH1346" s="17" t="str">
        <f t="shared" si="1451"/>
        <v/>
      </c>
      <c r="BI1346" s="17" t="str">
        <f t="shared" si="1451"/>
        <v/>
      </c>
    </row>
    <row r="1347" spans="1:61" s="13" customFormat="1" ht="23.25" customHeight="1" x14ac:dyDescent="0.2">
      <c r="A1347" s="1">
        <f ca="1">IF(COUNTIF($D1347:$L1347," ")=10,"",IF(VLOOKUP(MAX($A$1:A1346),$A$1:C1346,3,FALSE)=0,"",MAX($A$1:A1346)+1))</f>
        <v>1293</v>
      </c>
      <c r="B1347" s="13" t="str">
        <f>$B1342</f>
        <v/>
      </c>
      <c r="C1347" s="2" t="str">
        <f>IF($B1347="","",$R$6)</f>
        <v/>
      </c>
      <c r="D1347" s="23" t="str">
        <f t="shared" ref="D1347:K1347" si="1499">IF($B1347&gt;"",IF(ISERROR(SEARCH($B1347,S$6))," ",MID(S$6,FIND("%курс ",S$6,FIND($B1347,S$6))+6,3)&amp;"
("&amp;MID(S$6,FIND("ауд.",S$6,FIND($B1347,S$6))+4,FIND("№",S$6,FIND("ауд.",S$6,FIND($B1347,S$6)))-(FIND("ауд.",S$6,FIND($B1347,S$6))+4))&amp;")"),"")</f>
        <v/>
      </c>
      <c r="E1347" s="23" t="str">
        <f t="shared" si="1499"/>
        <v/>
      </c>
      <c r="F1347" s="23" t="str">
        <f t="shared" si="1499"/>
        <v/>
      </c>
      <c r="G1347" s="23" t="str">
        <f t="shared" si="1499"/>
        <v/>
      </c>
      <c r="H1347" s="23" t="str">
        <f t="shared" si="1499"/>
        <v/>
      </c>
      <c r="I1347" s="23" t="str">
        <f t="shared" si="1499"/>
        <v/>
      </c>
      <c r="J1347" s="23" t="str">
        <f t="shared" si="1499"/>
        <v/>
      </c>
      <c r="K1347" s="23" t="str">
        <f t="shared" si="1499"/>
        <v/>
      </c>
      <c r="L1347" s="23"/>
      <c r="O1347" s="16"/>
      <c r="P1347" s="16"/>
      <c r="R1347" s="30"/>
      <c r="S1347" s="30"/>
      <c r="T1347" s="30"/>
      <c r="U1347" s="30"/>
      <c r="V1347" s="30"/>
      <c r="W1347" s="30"/>
      <c r="X1347" s="30"/>
      <c r="Y1347" s="30"/>
      <c r="Z1347" s="30"/>
      <c r="AA1347" s="30"/>
      <c r="AB1347" s="30"/>
      <c r="AD1347" s="31" t="str">
        <f t="shared" si="1494"/>
        <v/>
      </c>
      <c r="AE1347" s="31" t="str">
        <f t="shared" si="1494"/>
        <v/>
      </c>
      <c r="AF1347" s="31" t="str">
        <f t="shared" si="1494"/>
        <v/>
      </c>
      <c r="AG1347" s="31" t="str">
        <f t="shared" si="1494"/>
        <v/>
      </c>
      <c r="AH1347" s="31" t="str">
        <f t="shared" si="1494"/>
        <v/>
      </c>
      <c r="AI1347" s="31" t="str">
        <f t="shared" si="1494"/>
        <v/>
      </c>
      <c r="AJ1347" s="31" t="str">
        <f t="shared" si="1494"/>
        <v/>
      </c>
      <c r="AK1347" s="31" t="e">
        <f>IF(#REF!=" ","",IF(#REF!="","",CONCATENATE($C1347," ",#REF!," ",MID(#REF!,6,3))))</f>
        <v>#REF!</v>
      </c>
      <c r="AL1347" s="31" t="str">
        <f t="shared" si="1495"/>
        <v/>
      </c>
      <c r="AM1347" s="31" t="str">
        <f t="shared" si="1495"/>
        <v/>
      </c>
      <c r="AN1347" s="32" t="e">
        <f t="shared" si="1492"/>
        <v>#VALUE!</v>
      </c>
      <c r="AO1347" s="32" t="str">
        <f t="shared" si="1453"/>
        <v/>
      </c>
      <c r="AP1347" s="32" t="str">
        <f t="shared" si="1453"/>
        <v/>
      </c>
      <c r="AQ1347" s="32" t="str">
        <f t="shared" si="1453"/>
        <v/>
      </c>
      <c r="AR1347" s="32" t="str">
        <f t="shared" si="1453"/>
        <v/>
      </c>
      <c r="AS1347" s="32" t="str">
        <f t="shared" si="1453"/>
        <v/>
      </c>
      <c r="AT1347" s="32" t="str">
        <f t="shared" si="1450"/>
        <v/>
      </c>
      <c r="AU1347" s="32" t="str">
        <f t="shared" si="1450"/>
        <v/>
      </c>
      <c r="AV1347" s="32" t="e">
        <f t="shared" si="1450"/>
        <v>#REF!</v>
      </c>
      <c r="AW1347" s="32" t="str">
        <f t="shared" si="1450"/>
        <v/>
      </c>
      <c r="AX1347" s="32" t="str">
        <f t="shared" si="1450"/>
        <v/>
      </c>
      <c r="AZ1347" s="17" t="str">
        <f t="shared" si="1454"/>
        <v/>
      </c>
      <c r="BA1347" s="17" t="str">
        <f t="shared" si="1454"/>
        <v/>
      </c>
      <c r="BB1347" s="17" t="str">
        <f t="shared" si="1454"/>
        <v/>
      </c>
      <c r="BC1347" s="17" t="str">
        <f t="shared" si="1454"/>
        <v/>
      </c>
      <c r="BD1347" s="17" t="str">
        <f t="shared" si="1454"/>
        <v/>
      </c>
      <c r="BE1347" s="17" t="str">
        <f t="shared" si="1451"/>
        <v/>
      </c>
      <c r="BF1347" s="17" t="str">
        <f t="shared" si="1451"/>
        <v/>
      </c>
      <c r="BG1347" s="17" t="e">
        <f t="shared" si="1451"/>
        <v>#REF!</v>
      </c>
      <c r="BH1347" s="17" t="str">
        <f t="shared" si="1451"/>
        <v/>
      </c>
      <c r="BI1347" s="17" t="str">
        <f t="shared" si="1451"/>
        <v/>
      </c>
    </row>
    <row r="1348" spans="1:61" s="13" customFormat="1" ht="23.25" customHeight="1" x14ac:dyDescent="0.2">
      <c r="A1348" s="1">
        <f ca="1">IF(COUNTIF($D1348:$L1348," ")=10,"",IF(VLOOKUP(MAX($A$1:A1347),$A$1:C1347,3,FALSE)=0,"",MAX($A$1:A1347)+1))</f>
        <v>1294</v>
      </c>
      <c r="B1348" s="13" t="str">
        <f>$B1342</f>
        <v/>
      </c>
      <c r="C1348" s="2" t="str">
        <f>IF($B1348="","",$R$7)</f>
        <v/>
      </c>
      <c r="D1348" s="23" t="str">
        <f t="shared" ref="D1348:K1348" si="1500">IF($B1348&gt;"",IF(ISERROR(SEARCH($B1348,S$7))," ",MID(S$7,FIND("%курс ",S$7,FIND($B1348,S$7))+6,3)&amp;"
("&amp;MID(S$7,FIND("ауд.",S$7,FIND($B1348,S$7))+4,FIND("№",S$7,FIND("ауд.",S$7,FIND($B1348,S$7)))-(FIND("ауд.",S$7,FIND($B1348,S$7))+4))&amp;")"),"")</f>
        <v/>
      </c>
      <c r="E1348" s="23" t="str">
        <f t="shared" si="1500"/>
        <v/>
      </c>
      <c r="F1348" s="23" t="str">
        <f t="shared" si="1500"/>
        <v/>
      </c>
      <c r="G1348" s="23" t="str">
        <f t="shared" si="1500"/>
        <v/>
      </c>
      <c r="H1348" s="23" t="str">
        <f t="shared" si="1500"/>
        <v/>
      </c>
      <c r="I1348" s="23" t="str">
        <f t="shared" si="1500"/>
        <v/>
      </c>
      <c r="J1348" s="23" t="str">
        <f t="shared" si="1500"/>
        <v/>
      </c>
      <c r="K1348" s="23" t="str">
        <f t="shared" si="1500"/>
        <v/>
      </c>
      <c r="L1348" s="23"/>
      <c r="O1348" s="16"/>
      <c r="P1348" s="16"/>
      <c r="R1348" s="30"/>
      <c r="S1348" s="30"/>
      <c r="T1348" s="30"/>
      <c r="U1348" s="30"/>
      <c r="V1348" s="30"/>
      <c r="W1348" s="30"/>
      <c r="X1348" s="30"/>
      <c r="Y1348" s="30"/>
      <c r="Z1348" s="30"/>
      <c r="AA1348" s="30"/>
      <c r="AB1348" s="30"/>
      <c r="AD1348" s="31" t="str">
        <f t="shared" si="1494"/>
        <v/>
      </c>
      <c r="AE1348" s="31" t="str">
        <f t="shared" si="1494"/>
        <v/>
      </c>
      <c r="AF1348" s="31" t="str">
        <f t="shared" si="1494"/>
        <v/>
      </c>
      <c r="AG1348" s="31" t="str">
        <f t="shared" si="1494"/>
        <v/>
      </c>
      <c r="AH1348" s="31" t="str">
        <f t="shared" si="1494"/>
        <v/>
      </c>
      <c r="AI1348" s="31" t="str">
        <f t="shared" si="1494"/>
        <v/>
      </c>
      <c r="AJ1348" s="31" t="str">
        <f t="shared" si="1494"/>
        <v/>
      </c>
      <c r="AK1348" s="31" t="e">
        <f>IF(#REF!=" ","",IF(#REF!="","",CONCATENATE($C1348," ",#REF!," ",MID(#REF!,6,3))))</f>
        <v>#REF!</v>
      </c>
      <c r="AL1348" s="31" t="str">
        <f t="shared" si="1495"/>
        <v/>
      </c>
      <c r="AM1348" s="31" t="str">
        <f t="shared" si="1495"/>
        <v/>
      </c>
      <c r="AN1348" s="32" t="e">
        <f t="shared" si="1492"/>
        <v>#VALUE!</v>
      </c>
      <c r="AO1348" s="32" t="str">
        <f t="shared" si="1453"/>
        <v/>
      </c>
      <c r="AP1348" s="32" t="str">
        <f t="shared" si="1453"/>
        <v/>
      </c>
      <c r="AQ1348" s="32" t="str">
        <f t="shared" si="1453"/>
        <v/>
      </c>
      <c r="AR1348" s="32" t="str">
        <f t="shared" si="1453"/>
        <v/>
      </c>
      <c r="AS1348" s="32" t="str">
        <f t="shared" si="1453"/>
        <v/>
      </c>
      <c r="AT1348" s="32" t="str">
        <f t="shared" si="1450"/>
        <v/>
      </c>
      <c r="AU1348" s="32" t="str">
        <f t="shared" si="1450"/>
        <v/>
      </c>
      <c r="AV1348" s="32" t="e">
        <f t="shared" si="1450"/>
        <v>#REF!</v>
      </c>
      <c r="AW1348" s="32" t="str">
        <f t="shared" si="1450"/>
        <v/>
      </c>
      <c r="AX1348" s="32" t="str">
        <f t="shared" si="1450"/>
        <v/>
      </c>
      <c r="AZ1348" s="17" t="str">
        <f t="shared" si="1454"/>
        <v/>
      </c>
      <c r="BA1348" s="17" t="str">
        <f t="shared" si="1454"/>
        <v/>
      </c>
      <c r="BB1348" s="17" t="str">
        <f t="shared" si="1454"/>
        <v/>
      </c>
      <c r="BC1348" s="17" t="str">
        <f t="shared" si="1454"/>
        <v/>
      </c>
      <c r="BD1348" s="17" t="str">
        <f t="shared" si="1454"/>
        <v/>
      </c>
      <c r="BE1348" s="17" t="str">
        <f t="shared" si="1451"/>
        <v/>
      </c>
      <c r="BF1348" s="17" t="str">
        <f t="shared" si="1451"/>
        <v/>
      </c>
      <c r="BG1348" s="17" t="e">
        <f t="shared" si="1451"/>
        <v>#REF!</v>
      </c>
      <c r="BH1348" s="17" t="str">
        <f t="shared" si="1451"/>
        <v/>
      </c>
      <c r="BI1348" s="17" t="str">
        <f t="shared" si="1451"/>
        <v/>
      </c>
    </row>
    <row r="1349" spans="1:61" s="13" customFormat="1" ht="23.25" customHeight="1" x14ac:dyDescent="0.2">
      <c r="A1349" s="1">
        <f ca="1">IF(COUNTIF($D1349:$L1349," ")=10,"",IF(VLOOKUP(MAX($A$1:A1348),$A$1:C1348,3,FALSE)=0,"",MAX($A$1:A1348)+1))</f>
        <v>1295</v>
      </c>
      <c r="B1349" s="13" t="str">
        <f>$B1342</f>
        <v/>
      </c>
      <c r="C1349" s="2" t="str">
        <f>IF($B1349="","",$R$8)</f>
        <v/>
      </c>
      <c r="D1349" s="23" t="str">
        <f t="shared" ref="D1349:K1349" si="1501">IF($B1349&gt;"",IF(ISERROR(SEARCH($B1349,S$8))," ",MID(S$8,FIND("%курс ",S$8,FIND($B1349,S$8))+6,3)&amp;"
("&amp;MID(S$8,FIND("ауд.",S$8,FIND($B1349,S$8))+4,FIND("№",S$8,FIND("ауд.",S$8,FIND($B1349,S$8)))-(FIND("ауд.",S$8,FIND($B1349,S$8))+4))&amp;")"),"")</f>
        <v/>
      </c>
      <c r="E1349" s="23" t="str">
        <f t="shared" si="1501"/>
        <v/>
      </c>
      <c r="F1349" s="23" t="str">
        <f t="shared" si="1501"/>
        <v/>
      </c>
      <c r="G1349" s="23" t="str">
        <f t="shared" si="1501"/>
        <v/>
      </c>
      <c r="H1349" s="23" t="str">
        <f t="shared" si="1501"/>
        <v/>
      </c>
      <c r="I1349" s="23" t="str">
        <f t="shared" si="1501"/>
        <v/>
      </c>
      <c r="J1349" s="23" t="str">
        <f t="shared" si="1501"/>
        <v/>
      </c>
      <c r="K1349" s="23" t="str">
        <f t="shared" si="1501"/>
        <v/>
      </c>
      <c r="L1349" s="23"/>
      <c r="O1349" s="16"/>
      <c r="P1349" s="16"/>
      <c r="R1349" s="30"/>
      <c r="S1349" s="30"/>
      <c r="T1349" s="30"/>
      <c r="U1349" s="30"/>
      <c r="V1349" s="30"/>
      <c r="W1349" s="30"/>
      <c r="X1349" s="30"/>
      <c r="Y1349" s="30"/>
      <c r="Z1349" s="30"/>
      <c r="AA1349" s="30"/>
      <c r="AB1349" s="30"/>
      <c r="AD1349" s="31" t="str">
        <f t="shared" si="1494"/>
        <v/>
      </c>
      <c r="AE1349" s="31" t="str">
        <f t="shared" si="1494"/>
        <v/>
      </c>
      <c r="AF1349" s="31" t="str">
        <f t="shared" si="1494"/>
        <v/>
      </c>
      <c r="AG1349" s="31" t="str">
        <f t="shared" si="1494"/>
        <v/>
      </c>
      <c r="AH1349" s="31" t="str">
        <f t="shared" si="1494"/>
        <v/>
      </c>
      <c r="AI1349" s="31" t="str">
        <f t="shared" si="1494"/>
        <v/>
      </c>
      <c r="AJ1349" s="31" t="str">
        <f t="shared" si="1494"/>
        <v/>
      </c>
      <c r="AK1349" s="31" t="e">
        <f>IF(#REF!=" ","",IF(#REF!="","",CONCATENATE($C1349," ",#REF!," ",MID(#REF!,6,3))))</f>
        <v>#REF!</v>
      </c>
      <c r="AL1349" s="31" t="str">
        <f t="shared" si="1495"/>
        <v/>
      </c>
      <c r="AM1349" s="31" t="str">
        <f t="shared" si="1495"/>
        <v/>
      </c>
      <c r="AN1349" s="32" t="e">
        <f t="shared" si="1492"/>
        <v>#VALUE!</v>
      </c>
      <c r="AO1349" s="32" t="str">
        <f t="shared" si="1453"/>
        <v/>
      </c>
      <c r="AP1349" s="32" t="str">
        <f t="shared" si="1453"/>
        <v/>
      </c>
      <c r="AQ1349" s="32" t="str">
        <f t="shared" si="1453"/>
        <v/>
      </c>
      <c r="AR1349" s="32" t="str">
        <f t="shared" si="1453"/>
        <v/>
      </c>
      <c r="AS1349" s="32" t="str">
        <f t="shared" si="1453"/>
        <v/>
      </c>
      <c r="AT1349" s="32" t="str">
        <f t="shared" si="1450"/>
        <v/>
      </c>
      <c r="AU1349" s="32" t="str">
        <f t="shared" si="1450"/>
        <v/>
      </c>
      <c r="AV1349" s="32" t="e">
        <f t="shared" si="1450"/>
        <v>#REF!</v>
      </c>
      <c r="AW1349" s="32" t="str">
        <f t="shared" si="1450"/>
        <v/>
      </c>
      <c r="AX1349" s="32" t="str">
        <f t="shared" si="1450"/>
        <v/>
      </c>
      <c r="AZ1349" s="17" t="str">
        <f t="shared" si="1454"/>
        <v/>
      </c>
      <c r="BA1349" s="17" t="str">
        <f t="shared" si="1454"/>
        <v/>
      </c>
      <c r="BB1349" s="17" t="str">
        <f t="shared" si="1454"/>
        <v/>
      </c>
      <c r="BC1349" s="17" t="str">
        <f t="shared" si="1454"/>
        <v/>
      </c>
      <c r="BD1349" s="17" t="str">
        <f t="shared" si="1454"/>
        <v/>
      </c>
      <c r="BE1349" s="17" t="str">
        <f t="shared" si="1451"/>
        <v/>
      </c>
      <c r="BF1349" s="17" t="str">
        <f t="shared" si="1451"/>
        <v/>
      </c>
      <c r="BG1349" s="17" t="e">
        <f t="shared" si="1451"/>
        <v>#REF!</v>
      </c>
      <c r="BH1349" s="17" t="str">
        <f t="shared" si="1451"/>
        <v/>
      </c>
      <c r="BI1349" s="17" t="str">
        <f t="shared" si="1451"/>
        <v/>
      </c>
    </row>
    <row r="1350" spans="1:61" s="13" customFormat="1" ht="23.25" customHeight="1" x14ac:dyDescent="0.2">
      <c r="C1350" s="2" t="str">
        <f>IF($B1350="","",$R$2)</f>
        <v/>
      </c>
      <c r="D1350" s="14" t="str">
        <f t="shared" ref="D1350:K1350" si="1502">IF($B1350&gt;"",IF(ISERROR(SEARCH($B1350,S$2))," ",MID(S$2,FIND("%курс ",S$2,FIND($B1350,S$2))+6,3)&amp;"
("&amp;MID(S$2,FIND("ауд.",S$2,FIND($B1350,S$2))+4,FIND("№",S$2,FIND("ауд.",S$2,FIND($B1350,S$2)))-(FIND("ауд.",S$2,FIND($B1350,S$2))+4))&amp;")"),"")</f>
        <v/>
      </c>
      <c r="E1350" s="14" t="str">
        <f t="shared" si="1502"/>
        <v/>
      </c>
      <c r="F1350" s="14" t="str">
        <f t="shared" si="1502"/>
        <v/>
      </c>
      <c r="G1350" s="14" t="str">
        <f t="shared" si="1502"/>
        <v/>
      </c>
      <c r="H1350" s="14" t="str">
        <f t="shared" si="1502"/>
        <v/>
      </c>
      <c r="I1350" s="14" t="str">
        <f t="shared" si="1502"/>
        <v/>
      </c>
      <c r="J1350" s="14" t="str">
        <f t="shared" si="1502"/>
        <v/>
      </c>
      <c r="K1350" s="14" t="str">
        <f t="shared" si="1502"/>
        <v/>
      </c>
      <c r="L1350" s="14"/>
      <c r="O1350" s="16"/>
      <c r="P1350" s="16"/>
      <c r="R1350" s="30"/>
      <c r="S1350" s="30"/>
      <c r="T1350" s="30"/>
      <c r="U1350" s="30"/>
      <c r="V1350" s="30"/>
      <c r="W1350" s="30"/>
      <c r="X1350" s="30"/>
      <c r="Y1350" s="30"/>
      <c r="Z1350" s="30"/>
      <c r="AA1350" s="30"/>
      <c r="AB1350" s="30"/>
      <c r="AD1350" s="37"/>
      <c r="AE1350" s="37"/>
      <c r="AF1350" s="37"/>
      <c r="AG1350" s="37"/>
      <c r="AH1350" s="37"/>
      <c r="AI1350" s="37"/>
      <c r="AJ1350" s="37"/>
      <c r="AK1350" s="37"/>
      <c r="AL1350" s="37"/>
      <c r="AM1350" s="37"/>
      <c r="AN1350" s="37"/>
      <c r="AO1350" s="32" t="str">
        <f t="shared" si="1453"/>
        <v/>
      </c>
      <c r="AP1350" s="32" t="str">
        <f t="shared" si="1453"/>
        <v/>
      </c>
      <c r="AQ1350" s="32" t="str">
        <f t="shared" si="1453"/>
        <v/>
      </c>
      <c r="AR1350" s="32" t="str">
        <f t="shared" si="1453"/>
        <v/>
      </c>
      <c r="AS1350" s="32" t="str">
        <f t="shared" si="1453"/>
        <v/>
      </c>
      <c r="AT1350" s="32" t="str">
        <f t="shared" si="1450"/>
        <v/>
      </c>
      <c r="AU1350" s="32" t="str">
        <f t="shared" si="1450"/>
        <v/>
      </c>
      <c r="AV1350" s="32" t="str">
        <f t="shared" si="1450"/>
        <v/>
      </c>
      <c r="AW1350" s="32" t="str">
        <f t="shared" si="1450"/>
        <v/>
      </c>
      <c r="AX1350" s="32" t="str">
        <f t="shared" si="1450"/>
        <v/>
      </c>
      <c r="AZ1350" s="17" t="str">
        <f t="shared" si="1454"/>
        <v/>
      </c>
      <c r="BA1350" s="17" t="str">
        <f t="shared" si="1454"/>
        <v/>
      </c>
      <c r="BB1350" s="17" t="str">
        <f t="shared" si="1454"/>
        <v/>
      </c>
      <c r="BC1350" s="17" t="str">
        <f t="shared" si="1454"/>
        <v/>
      </c>
      <c r="BD1350" s="17" t="str">
        <f t="shared" si="1454"/>
        <v/>
      </c>
      <c r="BE1350" s="17" t="str">
        <f t="shared" si="1451"/>
        <v/>
      </c>
      <c r="BF1350" s="17" t="str">
        <f t="shared" si="1451"/>
        <v/>
      </c>
      <c r="BG1350" s="17" t="str">
        <f t="shared" si="1451"/>
        <v/>
      </c>
      <c r="BH1350" s="17" t="str">
        <f t="shared" si="1451"/>
        <v/>
      </c>
      <c r="BI1350" s="17" t="str">
        <f t="shared" si="1451"/>
        <v/>
      </c>
    </row>
    <row r="1351" spans="1:61" s="13" customFormat="1" ht="23.25" customHeight="1" x14ac:dyDescent="0.2">
      <c r="A1351" s="1">
        <f ca="1">IF(COUNTIF($D1352:$L1358," ")=70,"",MAX($A$1:A1350)+1)</f>
        <v>1296</v>
      </c>
      <c r="B1351" s="2" t="str">
        <f>IF($C1351="","",$C1351)</f>
        <v/>
      </c>
      <c r="C1351" s="3" t="str">
        <f>IF(ISERROR(VLOOKUP((ROW()-1)/9+1,'[1]Преподавательский состав'!$A$2:$B$181,2,FALSE)),"",VLOOKUP((ROW()-1)/9+1,'[1]Преподавательский состав'!$A$2:$B$181,2,FALSE))</f>
        <v/>
      </c>
      <c r="D1351" s="3" t="str">
        <f>IF($C1351="","",T(" 9.00"))</f>
        <v/>
      </c>
      <c r="E1351" s="3" t="str">
        <f>IF($C1351="","",T("10.40"))</f>
        <v/>
      </c>
      <c r="F1351" s="3" t="str">
        <f>IF($C1351="","",T("12.20"))</f>
        <v/>
      </c>
      <c r="G1351" s="3" t="str">
        <f>IF($C1351="","",T("14.00"))</f>
        <v/>
      </c>
      <c r="H1351" s="3" t="str">
        <f>IF($C1351="","",T("14.30"))</f>
        <v/>
      </c>
      <c r="I1351" s="3" t="str">
        <f>IF($C1351="","",T("16.10"))</f>
        <v/>
      </c>
      <c r="J1351" s="3" t="str">
        <f>IF($C1351="","",T("17.50"))</f>
        <v/>
      </c>
      <c r="K1351" s="3" t="str">
        <f>IF($C1351="","",T("17.50"))</f>
        <v/>
      </c>
      <c r="L1351" s="3"/>
      <c r="O1351" s="16"/>
      <c r="P1351" s="16"/>
      <c r="R1351" s="30"/>
      <c r="S1351" s="30"/>
      <c r="T1351" s="30"/>
      <c r="U1351" s="30"/>
      <c r="V1351" s="30"/>
      <c r="W1351" s="30"/>
      <c r="X1351" s="30"/>
      <c r="Y1351" s="30"/>
      <c r="Z1351" s="30"/>
      <c r="AA1351" s="30"/>
      <c r="AB1351" s="30"/>
      <c r="AD1351" s="32"/>
      <c r="AE1351" s="32"/>
      <c r="AF1351" s="32"/>
      <c r="AG1351" s="32"/>
      <c r="AH1351" s="32"/>
      <c r="AI1351" s="32"/>
      <c r="AJ1351" s="32"/>
      <c r="AK1351" s="32"/>
      <c r="AL1351" s="32"/>
      <c r="AM1351" s="32"/>
      <c r="AN1351" s="32" t="str">
        <f t="shared" ref="AN1351:AN1358" si="1503">IF(COUNTBLANK(AD1351:AM1351)=10,"",MID($B1351,1,FIND(" ",$B1351)-1))</f>
        <v/>
      </c>
      <c r="AO1351" s="32" t="str">
        <f t="shared" si="1453"/>
        <v/>
      </c>
      <c r="AP1351" s="32" t="str">
        <f t="shared" si="1453"/>
        <v/>
      </c>
      <c r="AQ1351" s="32" t="str">
        <f t="shared" si="1453"/>
        <v/>
      </c>
      <c r="AR1351" s="32" t="str">
        <f t="shared" si="1453"/>
        <v/>
      </c>
      <c r="AS1351" s="32" t="str">
        <f t="shared" si="1453"/>
        <v/>
      </c>
      <c r="AT1351" s="32" t="str">
        <f t="shared" si="1450"/>
        <v/>
      </c>
      <c r="AU1351" s="32" t="str">
        <f t="shared" si="1450"/>
        <v/>
      </c>
      <c r="AV1351" s="32" t="str">
        <f t="shared" si="1450"/>
        <v/>
      </c>
      <c r="AW1351" s="32" t="str">
        <f t="shared" si="1450"/>
        <v/>
      </c>
      <c r="AX1351" s="32" t="str">
        <f t="shared" si="1450"/>
        <v/>
      </c>
      <c r="AZ1351" s="17" t="str">
        <f t="shared" si="1454"/>
        <v/>
      </c>
      <c r="BA1351" s="17" t="str">
        <f t="shared" si="1454"/>
        <v/>
      </c>
      <c r="BB1351" s="17" t="str">
        <f t="shared" si="1454"/>
        <v/>
      </c>
      <c r="BC1351" s="17" t="str">
        <f t="shared" si="1454"/>
        <v/>
      </c>
      <c r="BD1351" s="17" t="str">
        <f t="shared" si="1454"/>
        <v/>
      </c>
      <c r="BE1351" s="17" t="str">
        <f t="shared" si="1451"/>
        <v/>
      </c>
      <c r="BF1351" s="17" t="str">
        <f t="shared" si="1451"/>
        <v/>
      </c>
      <c r="BG1351" s="17" t="str">
        <f t="shared" si="1451"/>
        <v/>
      </c>
      <c r="BH1351" s="17" t="str">
        <f t="shared" si="1451"/>
        <v/>
      </c>
      <c r="BI1351" s="17" t="str">
        <f t="shared" si="1451"/>
        <v/>
      </c>
    </row>
    <row r="1352" spans="1:61" s="13" customFormat="1" ht="23.25" customHeight="1" x14ac:dyDescent="0.2">
      <c r="A1352" s="1">
        <f ca="1">IF(COUNTIF($D1352:$L1352," ")=10,"",IF(VLOOKUP(MAX($A$1:A1351),$A$1:C1351,3,FALSE)=0,"",MAX($A$1:A1351)+1))</f>
        <v>1297</v>
      </c>
      <c r="B1352" s="13" t="str">
        <f>$B1351</f>
        <v/>
      </c>
      <c r="C1352" s="2" t="str">
        <f>IF($B1352="","",$R$2)</f>
        <v/>
      </c>
      <c r="D1352" s="14" t="str">
        <f t="shared" ref="D1352:K1352" si="1504">IF($B1352&gt;"",IF(ISERROR(SEARCH($B1352,S$2))," ",MID(S$2,FIND("%курс ",S$2,FIND($B1352,S$2))+6,3)&amp;"
("&amp;MID(S$2,FIND("ауд.",S$2,FIND($B1352,S$2))+4,FIND("№",S$2,FIND("ауд.",S$2,FIND($B1352,S$2)))-(FIND("ауд.",S$2,FIND($B1352,S$2))+4))&amp;")"),"")</f>
        <v/>
      </c>
      <c r="E1352" s="14" t="str">
        <f t="shared" si="1504"/>
        <v/>
      </c>
      <c r="F1352" s="14" t="str">
        <f t="shared" si="1504"/>
        <v/>
      </c>
      <c r="G1352" s="14" t="str">
        <f t="shared" si="1504"/>
        <v/>
      </c>
      <c r="H1352" s="14" t="str">
        <f t="shared" si="1504"/>
        <v/>
      </c>
      <c r="I1352" s="14" t="str">
        <f t="shared" si="1504"/>
        <v/>
      </c>
      <c r="J1352" s="14" t="str">
        <f t="shared" si="1504"/>
        <v/>
      </c>
      <c r="K1352" s="14" t="str">
        <f t="shared" si="1504"/>
        <v/>
      </c>
      <c r="L1352" s="14"/>
      <c r="O1352" s="16"/>
      <c r="P1352" s="16"/>
      <c r="R1352" s="30"/>
      <c r="S1352" s="30"/>
      <c r="T1352" s="30"/>
      <c r="U1352" s="30"/>
      <c r="V1352" s="30"/>
      <c r="W1352" s="30"/>
      <c r="X1352" s="30"/>
      <c r="Y1352" s="30"/>
      <c r="Z1352" s="30"/>
      <c r="AA1352" s="30"/>
      <c r="AB1352" s="30"/>
      <c r="AD1352" s="31" t="str">
        <f t="shared" ref="AD1352:AJ1358" si="1505">IF(D1352=" ","",IF(D1352="","",CONCATENATE($C1352," ",D$1," ",MID(D1352,6,3))))</f>
        <v/>
      </c>
      <c r="AE1352" s="31" t="str">
        <f t="shared" si="1505"/>
        <v/>
      </c>
      <c r="AF1352" s="31" t="str">
        <f t="shared" si="1505"/>
        <v/>
      </c>
      <c r="AG1352" s="31" t="str">
        <f t="shared" si="1505"/>
        <v/>
      </c>
      <c r="AH1352" s="31" t="str">
        <f t="shared" si="1505"/>
        <v/>
      </c>
      <c r="AI1352" s="31" t="str">
        <f t="shared" si="1505"/>
        <v/>
      </c>
      <c r="AJ1352" s="31" t="str">
        <f t="shared" si="1505"/>
        <v/>
      </c>
      <c r="AK1352" s="31" t="e">
        <f>IF(#REF!=" ","",IF(#REF!="","",CONCATENATE($C1352," ",#REF!," ",MID(#REF!,6,3))))</f>
        <v>#REF!</v>
      </c>
      <c r="AL1352" s="31" t="str">
        <f t="shared" ref="AL1352:AM1358" si="1506">IF(K1352=" ","",IF(K1352="","",CONCATENATE($C1352," ",K$1," ",MID(K1352,6,3))))</f>
        <v/>
      </c>
      <c r="AM1352" s="31" t="str">
        <f t="shared" si="1506"/>
        <v/>
      </c>
      <c r="AN1352" s="32" t="e">
        <f t="shared" si="1503"/>
        <v>#VALUE!</v>
      </c>
      <c r="AO1352" s="32" t="str">
        <f t="shared" si="1453"/>
        <v/>
      </c>
      <c r="AP1352" s="32" t="str">
        <f t="shared" si="1453"/>
        <v/>
      </c>
      <c r="AQ1352" s="32" t="str">
        <f t="shared" si="1453"/>
        <v/>
      </c>
      <c r="AR1352" s="32" t="str">
        <f t="shared" si="1453"/>
        <v/>
      </c>
      <c r="AS1352" s="32" t="str">
        <f t="shared" si="1453"/>
        <v/>
      </c>
      <c r="AT1352" s="32" t="str">
        <f t="shared" si="1450"/>
        <v/>
      </c>
      <c r="AU1352" s="32" t="str">
        <f t="shared" si="1450"/>
        <v/>
      </c>
      <c r="AV1352" s="32" t="e">
        <f t="shared" si="1450"/>
        <v>#REF!</v>
      </c>
      <c r="AW1352" s="32" t="str">
        <f t="shared" si="1450"/>
        <v/>
      </c>
      <c r="AX1352" s="32" t="str">
        <f t="shared" si="1450"/>
        <v/>
      </c>
      <c r="AZ1352" s="17" t="str">
        <f t="shared" si="1454"/>
        <v/>
      </c>
      <c r="BA1352" s="17" t="str">
        <f t="shared" si="1454"/>
        <v/>
      </c>
      <c r="BB1352" s="17" t="str">
        <f t="shared" si="1454"/>
        <v/>
      </c>
      <c r="BC1352" s="17" t="str">
        <f t="shared" si="1454"/>
        <v/>
      </c>
      <c r="BD1352" s="17" t="str">
        <f t="shared" si="1454"/>
        <v/>
      </c>
      <c r="BE1352" s="17" t="str">
        <f t="shared" si="1451"/>
        <v/>
      </c>
      <c r="BF1352" s="17" t="str">
        <f t="shared" si="1451"/>
        <v/>
      </c>
      <c r="BG1352" s="17" t="e">
        <f t="shared" si="1451"/>
        <v>#REF!</v>
      </c>
      <c r="BH1352" s="17" t="str">
        <f t="shared" si="1451"/>
        <v/>
      </c>
      <c r="BI1352" s="17" t="str">
        <f t="shared" si="1451"/>
        <v/>
      </c>
    </row>
    <row r="1353" spans="1:61" s="13" customFormat="1" ht="23.25" customHeight="1" x14ac:dyDescent="0.2">
      <c r="A1353" s="1">
        <f ca="1">IF(COUNTIF($D1353:$L1353," ")=10,"",IF(VLOOKUP(MAX($A$1:A1352),$A$1:C1352,3,FALSE)=0,"",MAX($A$1:A1352)+1))</f>
        <v>1298</v>
      </c>
      <c r="B1353" s="13" t="str">
        <f>$B1351</f>
        <v/>
      </c>
      <c r="C1353" s="2" t="str">
        <f>IF($B1353="","",$R$3)</f>
        <v/>
      </c>
      <c r="D1353" s="14" t="str">
        <f t="shared" ref="D1353:K1353" si="1507">IF($B1353&gt;"",IF(ISERROR(SEARCH($B1353,S$3))," ",MID(S$3,FIND("%курс ",S$3,FIND($B1353,S$3))+6,3)&amp;"
("&amp;MID(S$3,FIND("ауд.",S$3,FIND($B1353,S$3))+4,FIND("№",S$3,FIND("ауд.",S$3,FIND($B1353,S$3)))-(FIND("ауд.",S$3,FIND($B1353,S$3))+4))&amp;")"),"")</f>
        <v/>
      </c>
      <c r="E1353" s="14" t="str">
        <f t="shared" si="1507"/>
        <v/>
      </c>
      <c r="F1353" s="14" t="str">
        <f t="shared" si="1507"/>
        <v/>
      </c>
      <c r="G1353" s="14" t="str">
        <f t="shared" si="1507"/>
        <v/>
      </c>
      <c r="H1353" s="14" t="str">
        <f t="shared" si="1507"/>
        <v/>
      </c>
      <c r="I1353" s="14" t="str">
        <f t="shared" si="1507"/>
        <v/>
      </c>
      <c r="J1353" s="14" t="str">
        <f t="shared" si="1507"/>
        <v/>
      </c>
      <c r="K1353" s="14" t="str">
        <f t="shared" si="1507"/>
        <v/>
      </c>
      <c r="L1353" s="14"/>
      <c r="O1353" s="16"/>
      <c r="P1353" s="16"/>
      <c r="R1353" s="30"/>
      <c r="S1353" s="30"/>
      <c r="T1353" s="30"/>
      <c r="U1353" s="30"/>
      <c r="V1353" s="30"/>
      <c r="W1353" s="30"/>
      <c r="X1353" s="30"/>
      <c r="Y1353" s="30"/>
      <c r="Z1353" s="30"/>
      <c r="AA1353" s="30"/>
      <c r="AB1353" s="30"/>
      <c r="AD1353" s="31" t="str">
        <f t="shared" si="1505"/>
        <v/>
      </c>
      <c r="AE1353" s="31" t="str">
        <f t="shared" si="1505"/>
        <v/>
      </c>
      <c r="AF1353" s="31" t="str">
        <f t="shared" si="1505"/>
        <v/>
      </c>
      <c r="AG1353" s="31" t="str">
        <f t="shared" si="1505"/>
        <v/>
      </c>
      <c r="AH1353" s="31" t="str">
        <f t="shared" si="1505"/>
        <v/>
      </c>
      <c r="AI1353" s="31" t="str">
        <f t="shared" si="1505"/>
        <v/>
      </c>
      <c r="AJ1353" s="31" t="str">
        <f t="shared" si="1505"/>
        <v/>
      </c>
      <c r="AK1353" s="31" t="e">
        <f>IF(#REF!=" ","",IF(#REF!="","",CONCATENATE($C1353," ",#REF!," ",MID(#REF!,6,3))))</f>
        <v>#REF!</v>
      </c>
      <c r="AL1353" s="31" t="str">
        <f t="shared" si="1506"/>
        <v/>
      </c>
      <c r="AM1353" s="31" t="str">
        <f t="shared" si="1506"/>
        <v/>
      </c>
      <c r="AN1353" s="32" t="e">
        <f t="shared" si="1503"/>
        <v>#VALUE!</v>
      </c>
      <c r="AO1353" s="32" t="str">
        <f t="shared" si="1453"/>
        <v/>
      </c>
      <c r="AP1353" s="32" t="str">
        <f t="shared" si="1453"/>
        <v/>
      </c>
      <c r="AQ1353" s="32" t="str">
        <f t="shared" si="1453"/>
        <v/>
      </c>
      <c r="AR1353" s="32" t="str">
        <f t="shared" si="1453"/>
        <v/>
      </c>
      <c r="AS1353" s="32" t="str">
        <f t="shared" si="1453"/>
        <v/>
      </c>
      <c r="AT1353" s="32" t="str">
        <f t="shared" si="1450"/>
        <v/>
      </c>
      <c r="AU1353" s="32" t="str">
        <f t="shared" si="1450"/>
        <v/>
      </c>
      <c r="AV1353" s="32" t="e">
        <f t="shared" si="1450"/>
        <v>#REF!</v>
      </c>
      <c r="AW1353" s="32" t="str">
        <f t="shared" si="1450"/>
        <v/>
      </c>
      <c r="AX1353" s="32" t="str">
        <f t="shared" si="1450"/>
        <v/>
      </c>
      <c r="AZ1353" s="17" t="str">
        <f t="shared" si="1454"/>
        <v/>
      </c>
      <c r="BA1353" s="17" t="str">
        <f t="shared" si="1454"/>
        <v/>
      </c>
      <c r="BB1353" s="17" t="str">
        <f t="shared" si="1454"/>
        <v/>
      </c>
      <c r="BC1353" s="17" t="str">
        <f t="shared" si="1454"/>
        <v/>
      </c>
      <c r="BD1353" s="17" t="str">
        <f t="shared" si="1454"/>
        <v/>
      </c>
      <c r="BE1353" s="17" t="str">
        <f t="shared" si="1451"/>
        <v/>
      </c>
      <c r="BF1353" s="17" t="str">
        <f t="shared" si="1451"/>
        <v/>
      </c>
      <c r="BG1353" s="17" t="e">
        <f t="shared" si="1451"/>
        <v>#REF!</v>
      </c>
      <c r="BH1353" s="17" t="str">
        <f t="shared" si="1451"/>
        <v/>
      </c>
      <c r="BI1353" s="17" t="str">
        <f t="shared" si="1451"/>
        <v/>
      </c>
    </row>
    <row r="1354" spans="1:61" s="13" customFormat="1" ht="23.25" customHeight="1" x14ac:dyDescent="0.2">
      <c r="A1354" s="1">
        <f ca="1">IF(COUNTIF($D1354:$L1354," ")=10,"",IF(VLOOKUP(MAX($A$1:A1353),$A$1:C1353,3,FALSE)=0,"",MAX($A$1:A1353)+1))</f>
        <v>1299</v>
      </c>
      <c r="B1354" s="13" t="str">
        <f>$B1351</f>
        <v/>
      </c>
      <c r="C1354" s="2" t="str">
        <f>IF($B1354="","",$R$4)</f>
        <v/>
      </c>
      <c r="D1354" s="14" t="str">
        <f t="shared" ref="D1354:K1354" si="1508">IF($B1354&gt;"",IF(ISERROR(SEARCH($B1354,S$4))," ",MID(S$4,FIND("%курс ",S$4,FIND($B1354,S$4))+6,3)&amp;"
("&amp;MID(S$4,FIND("ауд.",S$4,FIND($B1354,S$4))+4,FIND("№",S$4,FIND("ауд.",S$4,FIND($B1354,S$4)))-(FIND("ауд.",S$4,FIND($B1354,S$4))+4))&amp;")"),"")</f>
        <v/>
      </c>
      <c r="E1354" s="14" t="str">
        <f t="shared" si="1508"/>
        <v/>
      </c>
      <c r="F1354" s="14" t="str">
        <f t="shared" si="1508"/>
        <v/>
      </c>
      <c r="G1354" s="14" t="str">
        <f t="shared" si="1508"/>
        <v/>
      </c>
      <c r="H1354" s="14" t="str">
        <f t="shared" si="1508"/>
        <v/>
      </c>
      <c r="I1354" s="14" t="str">
        <f t="shared" si="1508"/>
        <v/>
      </c>
      <c r="J1354" s="14" t="str">
        <f t="shared" si="1508"/>
        <v/>
      </c>
      <c r="K1354" s="14" t="str">
        <f t="shared" si="1508"/>
        <v/>
      </c>
      <c r="L1354" s="14"/>
      <c r="O1354" s="16"/>
      <c r="P1354" s="16"/>
      <c r="R1354" s="30"/>
      <c r="S1354" s="30"/>
      <c r="T1354" s="30"/>
      <c r="U1354" s="30"/>
      <c r="V1354" s="30"/>
      <c r="W1354" s="30"/>
      <c r="X1354" s="30"/>
      <c r="Y1354" s="30"/>
      <c r="Z1354" s="30"/>
      <c r="AA1354" s="30"/>
      <c r="AB1354" s="30"/>
      <c r="AD1354" s="31" t="str">
        <f t="shared" si="1505"/>
        <v/>
      </c>
      <c r="AE1354" s="31" t="str">
        <f t="shared" si="1505"/>
        <v/>
      </c>
      <c r="AF1354" s="31" t="str">
        <f t="shared" si="1505"/>
        <v/>
      </c>
      <c r="AG1354" s="31" t="str">
        <f t="shared" si="1505"/>
        <v/>
      </c>
      <c r="AH1354" s="31" t="str">
        <f t="shared" si="1505"/>
        <v/>
      </c>
      <c r="AI1354" s="31" t="str">
        <f t="shared" si="1505"/>
        <v/>
      </c>
      <c r="AJ1354" s="31" t="str">
        <f t="shared" si="1505"/>
        <v/>
      </c>
      <c r="AK1354" s="31" t="e">
        <f>IF(#REF!=" ","",IF(#REF!="","",CONCATENATE($C1354," ",#REF!," ",MID(#REF!,6,3))))</f>
        <v>#REF!</v>
      </c>
      <c r="AL1354" s="31" t="str">
        <f t="shared" si="1506"/>
        <v/>
      </c>
      <c r="AM1354" s="31" t="str">
        <f t="shared" si="1506"/>
        <v/>
      </c>
      <c r="AN1354" s="32" t="e">
        <f t="shared" si="1503"/>
        <v>#VALUE!</v>
      </c>
      <c r="AO1354" s="32" t="str">
        <f t="shared" si="1453"/>
        <v/>
      </c>
      <c r="AP1354" s="32" t="str">
        <f t="shared" si="1453"/>
        <v/>
      </c>
      <c r="AQ1354" s="32" t="str">
        <f t="shared" si="1453"/>
        <v/>
      </c>
      <c r="AR1354" s="32" t="str">
        <f t="shared" si="1453"/>
        <v/>
      </c>
      <c r="AS1354" s="32" t="str">
        <f t="shared" si="1453"/>
        <v/>
      </c>
      <c r="AT1354" s="32" t="str">
        <f t="shared" si="1450"/>
        <v/>
      </c>
      <c r="AU1354" s="32" t="str">
        <f t="shared" si="1450"/>
        <v/>
      </c>
      <c r="AV1354" s="32" t="e">
        <f t="shared" si="1450"/>
        <v>#REF!</v>
      </c>
      <c r="AW1354" s="32" t="str">
        <f t="shared" si="1450"/>
        <v/>
      </c>
      <c r="AX1354" s="32" t="str">
        <f t="shared" si="1450"/>
        <v/>
      </c>
      <c r="AZ1354" s="17" t="str">
        <f t="shared" si="1454"/>
        <v/>
      </c>
      <c r="BA1354" s="17" t="str">
        <f t="shared" si="1454"/>
        <v/>
      </c>
      <c r="BB1354" s="17" t="str">
        <f t="shared" si="1454"/>
        <v/>
      </c>
      <c r="BC1354" s="17" t="str">
        <f t="shared" si="1454"/>
        <v/>
      </c>
      <c r="BD1354" s="17" t="str">
        <f t="shared" si="1454"/>
        <v/>
      </c>
      <c r="BE1354" s="17" t="str">
        <f t="shared" si="1451"/>
        <v/>
      </c>
      <c r="BF1354" s="17" t="str">
        <f t="shared" si="1451"/>
        <v/>
      </c>
      <c r="BG1354" s="17" t="e">
        <f t="shared" si="1451"/>
        <v>#REF!</v>
      </c>
      <c r="BH1354" s="17" t="str">
        <f t="shared" si="1451"/>
        <v/>
      </c>
      <c r="BI1354" s="17" t="str">
        <f t="shared" si="1451"/>
        <v/>
      </c>
    </row>
    <row r="1355" spans="1:61" s="13" customFormat="1" ht="23.25" customHeight="1" x14ac:dyDescent="0.2">
      <c r="A1355" s="1">
        <f ca="1">IF(COUNTIF($D1355:$L1355," ")=10,"",IF(VLOOKUP(MAX($A$1:A1354),$A$1:C1354,3,FALSE)=0,"",MAX($A$1:A1354)+1))</f>
        <v>1300</v>
      </c>
      <c r="B1355" s="13" t="str">
        <f>$B1351</f>
        <v/>
      </c>
      <c r="C1355" s="2" t="str">
        <f>IF($B1355="","",$R$5)</f>
        <v/>
      </c>
      <c r="D1355" s="23" t="str">
        <f t="shared" ref="D1355:K1355" si="1509">IF($B1355&gt;"",IF(ISERROR(SEARCH($B1355,S$5))," ",MID(S$5,FIND("%курс ",S$5,FIND($B1355,S$5))+6,3)&amp;"
("&amp;MID(S$5,FIND("ауд.",S$5,FIND($B1355,S$5))+4,FIND("№",S$5,FIND("ауд.",S$5,FIND($B1355,S$5)))-(FIND("ауд.",S$5,FIND($B1355,S$5))+4))&amp;")"),"")</f>
        <v/>
      </c>
      <c r="E1355" s="23" t="str">
        <f t="shared" si="1509"/>
        <v/>
      </c>
      <c r="F1355" s="23" t="str">
        <f t="shared" si="1509"/>
        <v/>
      </c>
      <c r="G1355" s="23" t="str">
        <f t="shared" si="1509"/>
        <v/>
      </c>
      <c r="H1355" s="23" t="str">
        <f t="shared" si="1509"/>
        <v/>
      </c>
      <c r="I1355" s="23" t="str">
        <f t="shared" si="1509"/>
        <v/>
      </c>
      <c r="J1355" s="23" t="str">
        <f t="shared" si="1509"/>
        <v/>
      </c>
      <c r="K1355" s="23" t="str">
        <f t="shared" si="1509"/>
        <v/>
      </c>
      <c r="L1355" s="23"/>
      <c r="O1355" s="16"/>
      <c r="P1355" s="16"/>
      <c r="R1355" s="30"/>
      <c r="S1355" s="30"/>
      <c r="T1355" s="30"/>
      <c r="U1355" s="30"/>
      <c r="V1355" s="30"/>
      <c r="W1355" s="30"/>
      <c r="X1355" s="30"/>
      <c r="Y1355" s="30"/>
      <c r="Z1355" s="30"/>
      <c r="AA1355" s="30"/>
      <c r="AB1355" s="30"/>
      <c r="AD1355" s="31" t="str">
        <f t="shared" si="1505"/>
        <v/>
      </c>
      <c r="AE1355" s="31" t="str">
        <f t="shared" si="1505"/>
        <v/>
      </c>
      <c r="AF1355" s="31" t="str">
        <f t="shared" si="1505"/>
        <v/>
      </c>
      <c r="AG1355" s="31" t="str">
        <f t="shared" si="1505"/>
        <v/>
      </c>
      <c r="AH1355" s="31" t="str">
        <f t="shared" si="1505"/>
        <v/>
      </c>
      <c r="AI1355" s="31" t="str">
        <f t="shared" si="1505"/>
        <v/>
      </c>
      <c r="AJ1355" s="31" t="str">
        <f t="shared" si="1505"/>
        <v/>
      </c>
      <c r="AK1355" s="31" t="e">
        <f>IF(#REF!=" ","",IF(#REF!="","",CONCATENATE($C1355," ",#REF!," ",MID(#REF!,6,3))))</f>
        <v>#REF!</v>
      </c>
      <c r="AL1355" s="31" t="str">
        <f t="shared" si="1506"/>
        <v/>
      </c>
      <c r="AM1355" s="31" t="str">
        <f t="shared" si="1506"/>
        <v/>
      </c>
      <c r="AN1355" s="32" t="e">
        <f t="shared" si="1503"/>
        <v>#VALUE!</v>
      </c>
      <c r="AO1355" s="32" t="str">
        <f t="shared" si="1453"/>
        <v/>
      </c>
      <c r="AP1355" s="32" t="str">
        <f t="shared" si="1453"/>
        <v/>
      </c>
      <c r="AQ1355" s="32" t="str">
        <f t="shared" si="1453"/>
        <v/>
      </c>
      <c r="AR1355" s="32" t="str">
        <f t="shared" si="1453"/>
        <v/>
      </c>
      <c r="AS1355" s="32" t="str">
        <f t="shared" si="1453"/>
        <v/>
      </c>
      <c r="AT1355" s="32" t="str">
        <f t="shared" si="1450"/>
        <v/>
      </c>
      <c r="AU1355" s="32" t="str">
        <f t="shared" si="1450"/>
        <v/>
      </c>
      <c r="AV1355" s="32" t="e">
        <f t="shared" si="1450"/>
        <v>#REF!</v>
      </c>
      <c r="AW1355" s="32" t="str">
        <f t="shared" si="1450"/>
        <v/>
      </c>
      <c r="AX1355" s="32" t="str">
        <f t="shared" si="1450"/>
        <v/>
      </c>
      <c r="AZ1355" s="17" t="str">
        <f t="shared" si="1454"/>
        <v/>
      </c>
      <c r="BA1355" s="17" t="str">
        <f t="shared" si="1454"/>
        <v/>
      </c>
      <c r="BB1355" s="17" t="str">
        <f t="shared" si="1454"/>
        <v/>
      </c>
      <c r="BC1355" s="17" t="str">
        <f t="shared" si="1454"/>
        <v/>
      </c>
      <c r="BD1355" s="17" t="str">
        <f t="shared" si="1454"/>
        <v/>
      </c>
      <c r="BE1355" s="17" t="str">
        <f t="shared" si="1451"/>
        <v/>
      </c>
      <c r="BF1355" s="17" t="str">
        <f t="shared" si="1451"/>
        <v/>
      </c>
      <c r="BG1355" s="17" t="e">
        <f t="shared" si="1451"/>
        <v>#REF!</v>
      </c>
      <c r="BH1355" s="17" t="str">
        <f t="shared" si="1451"/>
        <v/>
      </c>
      <c r="BI1355" s="17" t="str">
        <f t="shared" si="1451"/>
        <v/>
      </c>
    </row>
    <row r="1356" spans="1:61" s="13" customFormat="1" ht="23.25" customHeight="1" x14ac:dyDescent="0.2">
      <c r="A1356" s="1">
        <f ca="1">IF(COUNTIF($D1356:$L1356," ")=10,"",IF(VLOOKUP(MAX($A$1:A1355),$A$1:C1355,3,FALSE)=0,"",MAX($A$1:A1355)+1))</f>
        <v>1301</v>
      </c>
      <c r="B1356" s="13" t="str">
        <f>$B1351</f>
        <v/>
      </c>
      <c r="C1356" s="2" t="str">
        <f>IF($B1356="","",$R$6)</f>
        <v/>
      </c>
      <c r="D1356" s="23" t="str">
        <f t="shared" ref="D1356:K1356" si="1510">IF($B1356&gt;"",IF(ISERROR(SEARCH($B1356,S$6))," ",MID(S$6,FIND("%курс ",S$6,FIND($B1356,S$6))+6,3)&amp;"
("&amp;MID(S$6,FIND("ауд.",S$6,FIND($B1356,S$6))+4,FIND("№",S$6,FIND("ауд.",S$6,FIND($B1356,S$6)))-(FIND("ауд.",S$6,FIND($B1356,S$6))+4))&amp;")"),"")</f>
        <v/>
      </c>
      <c r="E1356" s="23" t="str">
        <f t="shared" si="1510"/>
        <v/>
      </c>
      <c r="F1356" s="23" t="str">
        <f t="shared" si="1510"/>
        <v/>
      </c>
      <c r="G1356" s="23" t="str">
        <f t="shared" si="1510"/>
        <v/>
      </c>
      <c r="H1356" s="23" t="str">
        <f t="shared" si="1510"/>
        <v/>
      </c>
      <c r="I1356" s="23" t="str">
        <f t="shared" si="1510"/>
        <v/>
      </c>
      <c r="J1356" s="23" t="str">
        <f t="shared" si="1510"/>
        <v/>
      </c>
      <c r="K1356" s="23" t="str">
        <f t="shared" si="1510"/>
        <v/>
      </c>
      <c r="L1356" s="23"/>
      <c r="O1356" s="16"/>
      <c r="P1356" s="16"/>
      <c r="R1356" s="30"/>
      <c r="S1356" s="30"/>
      <c r="T1356" s="30"/>
      <c r="U1356" s="30"/>
      <c r="V1356" s="30"/>
      <c r="W1356" s="30"/>
      <c r="X1356" s="30"/>
      <c r="Y1356" s="30"/>
      <c r="Z1356" s="30"/>
      <c r="AA1356" s="30"/>
      <c r="AB1356" s="30"/>
      <c r="AD1356" s="31" t="str">
        <f t="shared" si="1505"/>
        <v/>
      </c>
      <c r="AE1356" s="31" t="str">
        <f t="shared" si="1505"/>
        <v/>
      </c>
      <c r="AF1356" s="31" t="str">
        <f t="shared" si="1505"/>
        <v/>
      </c>
      <c r="AG1356" s="31" t="str">
        <f t="shared" si="1505"/>
        <v/>
      </c>
      <c r="AH1356" s="31" t="str">
        <f t="shared" si="1505"/>
        <v/>
      </c>
      <c r="AI1356" s="31" t="str">
        <f t="shared" si="1505"/>
        <v/>
      </c>
      <c r="AJ1356" s="31" t="str">
        <f t="shared" si="1505"/>
        <v/>
      </c>
      <c r="AK1356" s="31" t="e">
        <f>IF(#REF!=" ","",IF(#REF!="","",CONCATENATE($C1356," ",#REF!," ",MID(#REF!,6,3))))</f>
        <v>#REF!</v>
      </c>
      <c r="AL1356" s="31" t="str">
        <f t="shared" si="1506"/>
        <v/>
      </c>
      <c r="AM1356" s="31" t="str">
        <f t="shared" si="1506"/>
        <v/>
      </c>
      <c r="AN1356" s="32" t="e">
        <f t="shared" si="1503"/>
        <v>#VALUE!</v>
      </c>
      <c r="AO1356" s="32" t="str">
        <f t="shared" si="1453"/>
        <v/>
      </c>
      <c r="AP1356" s="32" t="str">
        <f t="shared" si="1453"/>
        <v/>
      </c>
      <c r="AQ1356" s="32" t="str">
        <f t="shared" si="1453"/>
        <v/>
      </c>
      <c r="AR1356" s="32" t="str">
        <f t="shared" si="1453"/>
        <v/>
      </c>
      <c r="AS1356" s="32" t="str">
        <f t="shared" si="1453"/>
        <v/>
      </c>
      <c r="AT1356" s="32" t="str">
        <f t="shared" si="1450"/>
        <v/>
      </c>
      <c r="AU1356" s="32" t="str">
        <f t="shared" si="1450"/>
        <v/>
      </c>
      <c r="AV1356" s="32" t="e">
        <f t="shared" si="1450"/>
        <v>#REF!</v>
      </c>
      <c r="AW1356" s="32" t="str">
        <f t="shared" si="1450"/>
        <v/>
      </c>
      <c r="AX1356" s="32" t="str">
        <f t="shared" si="1450"/>
        <v/>
      </c>
      <c r="AZ1356" s="17" t="str">
        <f t="shared" si="1454"/>
        <v/>
      </c>
      <c r="BA1356" s="17" t="str">
        <f t="shared" si="1454"/>
        <v/>
      </c>
      <c r="BB1356" s="17" t="str">
        <f t="shared" si="1454"/>
        <v/>
      </c>
      <c r="BC1356" s="17" t="str">
        <f t="shared" si="1454"/>
        <v/>
      </c>
      <c r="BD1356" s="17" t="str">
        <f t="shared" si="1454"/>
        <v/>
      </c>
      <c r="BE1356" s="17" t="str">
        <f t="shared" si="1451"/>
        <v/>
      </c>
      <c r="BF1356" s="17" t="str">
        <f t="shared" si="1451"/>
        <v/>
      </c>
      <c r="BG1356" s="17" t="e">
        <f t="shared" si="1451"/>
        <v>#REF!</v>
      </c>
      <c r="BH1356" s="17" t="str">
        <f t="shared" si="1451"/>
        <v/>
      </c>
      <c r="BI1356" s="17" t="str">
        <f t="shared" si="1451"/>
        <v/>
      </c>
    </row>
    <row r="1357" spans="1:61" s="13" customFormat="1" ht="23.25" customHeight="1" x14ac:dyDescent="0.2">
      <c r="A1357" s="1">
        <f ca="1">IF(COUNTIF($D1357:$L1357," ")=10,"",IF(VLOOKUP(MAX($A$1:A1356),$A$1:C1356,3,FALSE)=0,"",MAX($A$1:A1356)+1))</f>
        <v>1302</v>
      </c>
      <c r="B1357" s="13" t="str">
        <f>$B1351</f>
        <v/>
      </c>
      <c r="C1357" s="2" t="str">
        <f>IF($B1357="","",$R$7)</f>
        <v/>
      </c>
      <c r="D1357" s="23" t="str">
        <f t="shared" ref="D1357:K1357" si="1511">IF($B1357&gt;"",IF(ISERROR(SEARCH($B1357,S$7))," ",MID(S$7,FIND("%курс ",S$7,FIND($B1357,S$7))+6,3)&amp;"
("&amp;MID(S$7,FIND("ауд.",S$7,FIND($B1357,S$7))+4,FIND("№",S$7,FIND("ауд.",S$7,FIND($B1357,S$7)))-(FIND("ауд.",S$7,FIND($B1357,S$7))+4))&amp;")"),"")</f>
        <v/>
      </c>
      <c r="E1357" s="23" t="str">
        <f t="shared" si="1511"/>
        <v/>
      </c>
      <c r="F1357" s="23" t="str">
        <f t="shared" si="1511"/>
        <v/>
      </c>
      <c r="G1357" s="23" t="str">
        <f t="shared" si="1511"/>
        <v/>
      </c>
      <c r="H1357" s="23" t="str">
        <f t="shared" si="1511"/>
        <v/>
      </c>
      <c r="I1357" s="23" t="str">
        <f t="shared" si="1511"/>
        <v/>
      </c>
      <c r="J1357" s="23" t="str">
        <f t="shared" si="1511"/>
        <v/>
      </c>
      <c r="K1357" s="23" t="str">
        <f t="shared" si="1511"/>
        <v/>
      </c>
      <c r="L1357" s="23"/>
      <c r="O1357" s="16"/>
      <c r="P1357" s="16"/>
      <c r="R1357" s="30"/>
      <c r="S1357" s="30"/>
      <c r="T1357" s="30"/>
      <c r="U1357" s="30"/>
      <c r="V1357" s="30"/>
      <c r="W1357" s="30"/>
      <c r="X1357" s="30"/>
      <c r="Y1357" s="30"/>
      <c r="Z1357" s="30"/>
      <c r="AA1357" s="30"/>
      <c r="AB1357" s="30"/>
      <c r="AD1357" s="31" t="str">
        <f t="shared" si="1505"/>
        <v/>
      </c>
      <c r="AE1357" s="31" t="str">
        <f t="shared" si="1505"/>
        <v/>
      </c>
      <c r="AF1357" s="31" t="str">
        <f t="shared" si="1505"/>
        <v/>
      </c>
      <c r="AG1357" s="31" t="str">
        <f t="shared" si="1505"/>
        <v/>
      </c>
      <c r="AH1357" s="31" t="str">
        <f t="shared" si="1505"/>
        <v/>
      </c>
      <c r="AI1357" s="31" t="str">
        <f t="shared" si="1505"/>
        <v/>
      </c>
      <c r="AJ1357" s="31" t="str">
        <f t="shared" si="1505"/>
        <v/>
      </c>
      <c r="AK1357" s="31" t="e">
        <f>IF(#REF!=" ","",IF(#REF!="","",CONCATENATE($C1357," ",#REF!," ",MID(#REF!,6,3))))</f>
        <v>#REF!</v>
      </c>
      <c r="AL1357" s="31" t="str">
        <f t="shared" si="1506"/>
        <v/>
      </c>
      <c r="AM1357" s="31" t="str">
        <f t="shared" si="1506"/>
        <v/>
      </c>
      <c r="AN1357" s="32" t="e">
        <f t="shared" si="1503"/>
        <v>#VALUE!</v>
      </c>
      <c r="AO1357" s="32" t="str">
        <f t="shared" si="1453"/>
        <v/>
      </c>
      <c r="AP1357" s="32" t="str">
        <f t="shared" si="1453"/>
        <v/>
      </c>
      <c r="AQ1357" s="32" t="str">
        <f t="shared" si="1453"/>
        <v/>
      </c>
      <c r="AR1357" s="32" t="str">
        <f t="shared" si="1453"/>
        <v/>
      </c>
      <c r="AS1357" s="32" t="str">
        <f t="shared" si="1453"/>
        <v/>
      </c>
      <c r="AT1357" s="32" t="str">
        <f t="shared" si="1450"/>
        <v/>
      </c>
      <c r="AU1357" s="32" t="str">
        <f t="shared" si="1450"/>
        <v/>
      </c>
      <c r="AV1357" s="32" t="e">
        <f t="shared" si="1450"/>
        <v>#REF!</v>
      </c>
      <c r="AW1357" s="32" t="str">
        <f t="shared" si="1450"/>
        <v/>
      </c>
      <c r="AX1357" s="32" t="str">
        <f t="shared" si="1450"/>
        <v/>
      </c>
      <c r="AZ1357" s="17" t="str">
        <f t="shared" si="1454"/>
        <v/>
      </c>
      <c r="BA1357" s="17" t="str">
        <f t="shared" si="1454"/>
        <v/>
      </c>
      <c r="BB1357" s="17" t="str">
        <f t="shared" si="1454"/>
        <v/>
      </c>
      <c r="BC1357" s="17" t="str">
        <f t="shared" si="1454"/>
        <v/>
      </c>
      <c r="BD1357" s="17" t="str">
        <f t="shared" si="1454"/>
        <v/>
      </c>
      <c r="BE1357" s="17" t="str">
        <f t="shared" si="1451"/>
        <v/>
      </c>
      <c r="BF1357" s="17" t="str">
        <f t="shared" si="1451"/>
        <v/>
      </c>
      <c r="BG1357" s="17" t="e">
        <f t="shared" si="1451"/>
        <v>#REF!</v>
      </c>
      <c r="BH1357" s="17" t="str">
        <f t="shared" si="1451"/>
        <v/>
      </c>
      <c r="BI1357" s="17" t="str">
        <f t="shared" si="1451"/>
        <v/>
      </c>
    </row>
    <row r="1358" spans="1:61" s="13" customFormat="1" ht="23.25" customHeight="1" x14ac:dyDescent="0.2">
      <c r="A1358" s="1">
        <f ca="1">IF(COUNTIF($D1358:$L1358," ")=10,"",IF(VLOOKUP(MAX($A$1:A1357),$A$1:C1357,3,FALSE)=0,"",MAX($A$1:A1357)+1))</f>
        <v>1303</v>
      </c>
      <c r="B1358" s="13" t="str">
        <f>$B1351</f>
        <v/>
      </c>
      <c r="C1358" s="2" t="str">
        <f>IF($B1358="","",$R$8)</f>
        <v/>
      </c>
      <c r="D1358" s="23" t="str">
        <f t="shared" ref="D1358:K1358" si="1512">IF($B1358&gt;"",IF(ISERROR(SEARCH($B1358,S$8))," ",MID(S$8,FIND("%курс ",S$8,FIND($B1358,S$8))+6,3)&amp;"
("&amp;MID(S$8,FIND("ауд.",S$8,FIND($B1358,S$8))+4,FIND("№",S$8,FIND("ауд.",S$8,FIND($B1358,S$8)))-(FIND("ауд.",S$8,FIND($B1358,S$8))+4))&amp;")"),"")</f>
        <v/>
      </c>
      <c r="E1358" s="23" t="str">
        <f t="shared" si="1512"/>
        <v/>
      </c>
      <c r="F1358" s="23" t="str">
        <f t="shared" si="1512"/>
        <v/>
      </c>
      <c r="G1358" s="23" t="str">
        <f t="shared" si="1512"/>
        <v/>
      </c>
      <c r="H1358" s="23" t="str">
        <f t="shared" si="1512"/>
        <v/>
      </c>
      <c r="I1358" s="23" t="str">
        <f t="shared" si="1512"/>
        <v/>
      </c>
      <c r="J1358" s="23" t="str">
        <f t="shared" si="1512"/>
        <v/>
      </c>
      <c r="K1358" s="23" t="str">
        <f t="shared" si="1512"/>
        <v/>
      </c>
      <c r="L1358" s="23"/>
      <c r="O1358" s="16"/>
      <c r="P1358" s="16"/>
      <c r="R1358" s="30"/>
      <c r="S1358" s="30"/>
      <c r="T1358" s="30"/>
      <c r="U1358" s="30"/>
      <c r="V1358" s="30"/>
      <c r="W1358" s="30"/>
      <c r="X1358" s="30"/>
      <c r="Y1358" s="30"/>
      <c r="Z1358" s="30"/>
      <c r="AA1358" s="30"/>
      <c r="AB1358" s="30"/>
      <c r="AD1358" s="31" t="str">
        <f t="shared" si="1505"/>
        <v/>
      </c>
      <c r="AE1358" s="31" t="str">
        <f t="shared" si="1505"/>
        <v/>
      </c>
      <c r="AF1358" s="31" t="str">
        <f t="shared" si="1505"/>
        <v/>
      </c>
      <c r="AG1358" s="31" t="str">
        <f t="shared" si="1505"/>
        <v/>
      </c>
      <c r="AH1358" s="31" t="str">
        <f t="shared" si="1505"/>
        <v/>
      </c>
      <c r="AI1358" s="31" t="str">
        <f t="shared" si="1505"/>
        <v/>
      </c>
      <c r="AJ1358" s="31" t="str">
        <f t="shared" si="1505"/>
        <v/>
      </c>
      <c r="AK1358" s="31" t="e">
        <f>IF(#REF!=" ","",IF(#REF!="","",CONCATENATE($C1358," ",#REF!," ",MID(#REF!,6,3))))</f>
        <v>#REF!</v>
      </c>
      <c r="AL1358" s="31" t="str">
        <f t="shared" si="1506"/>
        <v/>
      </c>
      <c r="AM1358" s="31" t="str">
        <f t="shared" si="1506"/>
        <v/>
      </c>
      <c r="AN1358" s="32" t="e">
        <f t="shared" si="1503"/>
        <v>#VALUE!</v>
      </c>
      <c r="AO1358" s="32" t="str">
        <f t="shared" si="1453"/>
        <v/>
      </c>
      <c r="AP1358" s="32" t="str">
        <f t="shared" si="1453"/>
        <v/>
      </c>
      <c r="AQ1358" s="32" t="str">
        <f t="shared" si="1453"/>
        <v/>
      </c>
      <c r="AR1358" s="32" t="str">
        <f t="shared" si="1453"/>
        <v/>
      </c>
      <c r="AS1358" s="32" t="str">
        <f t="shared" si="1453"/>
        <v/>
      </c>
      <c r="AT1358" s="32" t="str">
        <f t="shared" si="1450"/>
        <v/>
      </c>
      <c r="AU1358" s="32" t="str">
        <f t="shared" si="1450"/>
        <v/>
      </c>
      <c r="AV1358" s="32" t="e">
        <f t="shared" si="1450"/>
        <v>#REF!</v>
      </c>
      <c r="AW1358" s="32" t="str">
        <f t="shared" si="1450"/>
        <v/>
      </c>
      <c r="AX1358" s="32" t="str">
        <f t="shared" si="1450"/>
        <v/>
      </c>
      <c r="AZ1358" s="17" t="str">
        <f t="shared" si="1454"/>
        <v/>
      </c>
      <c r="BA1358" s="17" t="str">
        <f t="shared" si="1454"/>
        <v/>
      </c>
      <c r="BB1358" s="17" t="str">
        <f t="shared" si="1454"/>
        <v/>
      </c>
      <c r="BC1358" s="17" t="str">
        <f t="shared" si="1454"/>
        <v/>
      </c>
      <c r="BD1358" s="17" t="str">
        <f t="shared" si="1454"/>
        <v/>
      </c>
      <c r="BE1358" s="17" t="str">
        <f t="shared" si="1451"/>
        <v/>
      </c>
      <c r="BF1358" s="17" t="str">
        <f t="shared" si="1451"/>
        <v/>
      </c>
      <c r="BG1358" s="17" t="e">
        <f t="shared" si="1451"/>
        <v>#REF!</v>
      </c>
      <c r="BH1358" s="17" t="str">
        <f t="shared" si="1451"/>
        <v/>
      </c>
      <c r="BI1358" s="17" t="str">
        <f t="shared" si="1451"/>
        <v/>
      </c>
    </row>
    <row r="1359" spans="1:61" s="13" customFormat="1" ht="23.25" customHeight="1" x14ac:dyDescent="0.2">
      <c r="C1359" s="2" t="str">
        <f>IF($B1359="","",$R$2)</f>
        <v/>
      </c>
      <c r="D1359" s="14" t="str">
        <f t="shared" ref="D1359:K1359" si="1513">IF($B1359&gt;"",IF(ISERROR(SEARCH($B1359,S$2))," ",MID(S$2,FIND("%курс ",S$2,FIND($B1359,S$2))+6,3)&amp;"
("&amp;MID(S$2,FIND("ауд.",S$2,FIND($B1359,S$2))+4,FIND("№",S$2,FIND("ауд.",S$2,FIND($B1359,S$2)))-(FIND("ауд.",S$2,FIND($B1359,S$2))+4))&amp;")"),"")</f>
        <v/>
      </c>
      <c r="E1359" s="14" t="str">
        <f t="shared" si="1513"/>
        <v/>
      </c>
      <c r="F1359" s="14" t="str">
        <f t="shared" si="1513"/>
        <v/>
      </c>
      <c r="G1359" s="14" t="str">
        <f t="shared" si="1513"/>
        <v/>
      </c>
      <c r="H1359" s="14" t="str">
        <f t="shared" si="1513"/>
        <v/>
      </c>
      <c r="I1359" s="14" t="str">
        <f t="shared" si="1513"/>
        <v/>
      </c>
      <c r="J1359" s="14" t="str">
        <f t="shared" si="1513"/>
        <v/>
      </c>
      <c r="K1359" s="14" t="str">
        <f t="shared" si="1513"/>
        <v/>
      </c>
      <c r="L1359" s="14"/>
      <c r="O1359" s="16"/>
      <c r="P1359" s="16"/>
      <c r="R1359" s="30"/>
      <c r="S1359" s="30"/>
      <c r="T1359" s="30"/>
      <c r="U1359" s="30"/>
      <c r="V1359" s="30"/>
      <c r="W1359" s="30"/>
      <c r="X1359" s="30"/>
      <c r="Y1359" s="30"/>
      <c r="Z1359" s="30"/>
      <c r="AA1359" s="30"/>
      <c r="AB1359" s="30"/>
      <c r="AD1359" s="37"/>
      <c r="AE1359" s="37"/>
      <c r="AF1359" s="37"/>
      <c r="AG1359" s="37"/>
      <c r="AH1359" s="37"/>
      <c r="AI1359" s="37"/>
      <c r="AJ1359" s="37"/>
      <c r="AK1359" s="37"/>
      <c r="AL1359" s="37"/>
      <c r="AM1359" s="37"/>
      <c r="AN1359" s="37"/>
      <c r="AO1359" s="32" t="str">
        <f t="shared" si="1453"/>
        <v/>
      </c>
      <c r="AP1359" s="32" t="str">
        <f t="shared" si="1453"/>
        <v/>
      </c>
      <c r="AQ1359" s="32" t="str">
        <f t="shared" si="1453"/>
        <v/>
      </c>
      <c r="AR1359" s="32" t="str">
        <f t="shared" si="1453"/>
        <v/>
      </c>
      <c r="AS1359" s="32" t="str">
        <f t="shared" si="1453"/>
        <v/>
      </c>
      <c r="AT1359" s="32" t="str">
        <f t="shared" si="1450"/>
        <v/>
      </c>
      <c r="AU1359" s="32" t="str">
        <f t="shared" si="1450"/>
        <v/>
      </c>
      <c r="AV1359" s="32" t="str">
        <f t="shared" si="1450"/>
        <v/>
      </c>
      <c r="AW1359" s="32" t="str">
        <f t="shared" si="1450"/>
        <v/>
      </c>
      <c r="AX1359" s="32" t="str">
        <f t="shared" si="1450"/>
        <v/>
      </c>
      <c r="AZ1359" s="17" t="str">
        <f t="shared" si="1454"/>
        <v/>
      </c>
      <c r="BA1359" s="17" t="str">
        <f t="shared" si="1454"/>
        <v/>
      </c>
      <c r="BB1359" s="17" t="str">
        <f t="shared" si="1454"/>
        <v/>
      </c>
      <c r="BC1359" s="17" t="str">
        <f t="shared" si="1454"/>
        <v/>
      </c>
      <c r="BD1359" s="17" t="str">
        <f t="shared" si="1454"/>
        <v/>
      </c>
      <c r="BE1359" s="17" t="str">
        <f t="shared" si="1451"/>
        <v/>
      </c>
      <c r="BF1359" s="17" t="str">
        <f t="shared" si="1451"/>
        <v/>
      </c>
      <c r="BG1359" s="17" t="str">
        <f t="shared" si="1451"/>
        <v/>
      </c>
      <c r="BH1359" s="17" t="str">
        <f t="shared" si="1451"/>
        <v/>
      </c>
      <c r="BI1359" s="17" t="str">
        <f t="shared" si="1451"/>
        <v/>
      </c>
    </row>
    <row r="1360" spans="1:61" s="13" customFormat="1" ht="23.25" customHeight="1" x14ac:dyDescent="0.2">
      <c r="A1360" s="1">
        <f ca="1">IF(COUNTIF($D1361:$L1367," ")=70,"",MAX($A$1:A1359)+1)</f>
        <v>1304</v>
      </c>
      <c r="B1360" s="2" t="str">
        <f>IF($C1360="","",$C1360)</f>
        <v/>
      </c>
      <c r="C1360" s="3" t="str">
        <f>IF(ISERROR(VLOOKUP((ROW()-1)/9+1,'[1]Преподавательский состав'!$A$2:$B$181,2,FALSE)),"",VLOOKUP((ROW()-1)/9+1,'[1]Преподавательский состав'!$A$2:$B$181,2,FALSE))</f>
        <v/>
      </c>
      <c r="D1360" s="3" t="str">
        <f>IF($C1360="","",T(" 9.00"))</f>
        <v/>
      </c>
      <c r="E1360" s="3" t="str">
        <f>IF($C1360="","",T("10.40"))</f>
        <v/>
      </c>
      <c r="F1360" s="3" t="str">
        <f>IF($C1360="","",T("12.20"))</f>
        <v/>
      </c>
      <c r="G1360" s="3" t="str">
        <f>IF($C1360="","",T("14.00"))</f>
        <v/>
      </c>
      <c r="H1360" s="3" t="str">
        <f>IF($C1360="","",T("14.30"))</f>
        <v/>
      </c>
      <c r="I1360" s="3" t="str">
        <f>IF($C1360="","",T("16.10"))</f>
        <v/>
      </c>
      <c r="J1360" s="3" t="str">
        <f>IF($C1360="","",T("17.50"))</f>
        <v/>
      </c>
      <c r="K1360" s="3" t="str">
        <f>IF($C1360="","",T("17.50"))</f>
        <v/>
      </c>
      <c r="L1360" s="3"/>
      <c r="O1360" s="16"/>
      <c r="P1360" s="16"/>
      <c r="R1360" s="30"/>
      <c r="S1360" s="30"/>
      <c r="T1360" s="30"/>
      <c r="U1360" s="30"/>
      <c r="V1360" s="30"/>
      <c r="W1360" s="30"/>
      <c r="X1360" s="30"/>
      <c r="Y1360" s="30"/>
      <c r="Z1360" s="30"/>
      <c r="AA1360" s="30"/>
      <c r="AB1360" s="30"/>
      <c r="AD1360" s="32"/>
      <c r="AE1360" s="32"/>
      <c r="AF1360" s="32"/>
      <c r="AG1360" s="32"/>
      <c r="AH1360" s="32"/>
      <c r="AI1360" s="32"/>
      <c r="AJ1360" s="32"/>
      <c r="AK1360" s="32"/>
      <c r="AL1360" s="32"/>
      <c r="AM1360" s="32"/>
      <c r="AN1360" s="32" t="str">
        <f t="shared" ref="AN1360:AN1367" si="1514">IF(COUNTBLANK(AD1360:AM1360)=10,"",MID($B1360,1,FIND(" ",$B1360)-1))</f>
        <v/>
      </c>
      <c r="AO1360" s="32" t="str">
        <f t="shared" si="1453"/>
        <v/>
      </c>
      <c r="AP1360" s="32" t="str">
        <f t="shared" si="1453"/>
        <v/>
      </c>
      <c r="AQ1360" s="32" t="str">
        <f t="shared" si="1453"/>
        <v/>
      </c>
      <c r="AR1360" s="32" t="str">
        <f t="shared" si="1453"/>
        <v/>
      </c>
      <c r="AS1360" s="32" t="str">
        <f t="shared" si="1453"/>
        <v/>
      </c>
      <c r="AT1360" s="32" t="str">
        <f t="shared" ref="AT1360:AX1377" si="1515">IF(AI1360="","",CONCATENATE(AI1360," ",$AN1360))</f>
        <v/>
      </c>
      <c r="AU1360" s="32" t="str">
        <f t="shared" si="1515"/>
        <v/>
      </c>
      <c r="AV1360" s="32" t="str">
        <f t="shared" si="1515"/>
        <v/>
      </c>
      <c r="AW1360" s="32" t="str">
        <f t="shared" si="1515"/>
        <v/>
      </c>
      <c r="AX1360" s="32" t="str">
        <f t="shared" si="1515"/>
        <v/>
      </c>
      <c r="AZ1360" s="17" t="str">
        <f t="shared" si="1454"/>
        <v/>
      </c>
      <c r="BA1360" s="17" t="str">
        <f t="shared" si="1454"/>
        <v/>
      </c>
      <c r="BB1360" s="17" t="str">
        <f t="shared" si="1454"/>
        <v/>
      </c>
      <c r="BC1360" s="17" t="str">
        <f t="shared" si="1454"/>
        <v/>
      </c>
      <c r="BD1360" s="17" t="str">
        <f t="shared" si="1454"/>
        <v/>
      </c>
      <c r="BE1360" s="17" t="str">
        <f t="shared" ref="BE1360:BI1377" si="1516">IF(AI1360="","",ROW())</f>
        <v/>
      </c>
      <c r="BF1360" s="17" t="str">
        <f t="shared" si="1516"/>
        <v/>
      </c>
      <c r="BG1360" s="17" t="str">
        <f t="shared" si="1516"/>
        <v/>
      </c>
      <c r="BH1360" s="17" t="str">
        <f t="shared" si="1516"/>
        <v/>
      </c>
      <c r="BI1360" s="17" t="str">
        <f t="shared" si="1516"/>
        <v/>
      </c>
    </row>
    <row r="1361" spans="1:61" s="13" customFormat="1" ht="23.25" customHeight="1" x14ac:dyDescent="0.2">
      <c r="A1361" s="1">
        <f ca="1">IF(COUNTIF($D1361:$L1361," ")=10,"",IF(VLOOKUP(MAX($A$1:A1360),$A$1:C1360,3,FALSE)=0,"",MAX($A$1:A1360)+1))</f>
        <v>1305</v>
      </c>
      <c r="B1361" s="13" t="str">
        <f>$B1360</f>
        <v/>
      </c>
      <c r="C1361" s="2" t="str">
        <f>IF($B1361="","",$R$2)</f>
        <v/>
      </c>
      <c r="D1361" s="14" t="str">
        <f t="shared" ref="D1361:K1361" si="1517">IF($B1361&gt;"",IF(ISERROR(SEARCH($B1361,S$2))," ",MID(S$2,FIND("%курс ",S$2,FIND($B1361,S$2))+6,3)&amp;"
("&amp;MID(S$2,FIND("ауд.",S$2,FIND($B1361,S$2))+4,FIND("№",S$2,FIND("ауд.",S$2,FIND($B1361,S$2)))-(FIND("ауд.",S$2,FIND($B1361,S$2))+4))&amp;")"),"")</f>
        <v/>
      </c>
      <c r="E1361" s="14" t="str">
        <f t="shared" si="1517"/>
        <v/>
      </c>
      <c r="F1361" s="14" t="str">
        <f t="shared" si="1517"/>
        <v/>
      </c>
      <c r="G1361" s="14" t="str">
        <f t="shared" si="1517"/>
        <v/>
      </c>
      <c r="H1361" s="14" t="str">
        <f t="shared" si="1517"/>
        <v/>
      </c>
      <c r="I1361" s="14" t="str">
        <f t="shared" si="1517"/>
        <v/>
      </c>
      <c r="J1361" s="14" t="str">
        <f t="shared" si="1517"/>
        <v/>
      </c>
      <c r="K1361" s="14" t="str">
        <f t="shared" si="1517"/>
        <v/>
      </c>
      <c r="L1361" s="14"/>
      <c r="O1361" s="16"/>
      <c r="P1361" s="16"/>
      <c r="R1361" s="30"/>
      <c r="S1361" s="30"/>
      <c r="T1361" s="30"/>
      <c r="U1361" s="30"/>
      <c r="V1361" s="30"/>
      <c r="W1361" s="30"/>
      <c r="X1361" s="30"/>
      <c r="Y1361" s="30"/>
      <c r="Z1361" s="30"/>
      <c r="AA1361" s="30"/>
      <c r="AB1361" s="30"/>
      <c r="AD1361" s="31" t="str">
        <f t="shared" ref="AD1361:AJ1367" si="1518">IF(D1361=" ","",IF(D1361="","",CONCATENATE($C1361," ",D$1," ",MID(D1361,6,3))))</f>
        <v/>
      </c>
      <c r="AE1361" s="31" t="str">
        <f t="shared" si="1518"/>
        <v/>
      </c>
      <c r="AF1361" s="31" t="str">
        <f t="shared" si="1518"/>
        <v/>
      </c>
      <c r="AG1361" s="31" t="str">
        <f t="shared" si="1518"/>
        <v/>
      </c>
      <c r="AH1361" s="31" t="str">
        <f t="shared" si="1518"/>
        <v/>
      </c>
      <c r="AI1361" s="31" t="str">
        <f t="shared" si="1518"/>
        <v/>
      </c>
      <c r="AJ1361" s="31" t="str">
        <f t="shared" si="1518"/>
        <v/>
      </c>
      <c r="AK1361" s="31" t="e">
        <f>IF(#REF!=" ","",IF(#REF!="","",CONCATENATE($C1361," ",#REF!," ",MID(#REF!,6,3))))</f>
        <v>#REF!</v>
      </c>
      <c r="AL1361" s="31" t="str">
        <f t="shared" ref="AL1361:AM1367" si="1519">IF(K1361=" ","",IF(K1361="","",CONCATENATE($C1361," ",K$1," ",MID(K1361,6,3))))</f>
        <v/>
      </c>
      <c r="AM1361" s="31" t="str">
        <f t="shared" si="1519"/>
        <v/>
      </c>
      <c r="AN1361" s="32" t="e">
        <f t="shared" si="1514"/>
        <v>#VALUE!</v>
      </c>
      <c r="AO1361" s="32" t="str">
        <f t="shared" ref="AO1361:AS1378" si="1520">IF(AD1361="","",CONCATENATE(AD1361," ",$AN1361))</f>
        <v/>
      </c>
      <c r="AP1361" s="32" t="str">
        <f t="shared" si="1520"/>
        <v/>
      </c>
      <c r="AQ1361" s="32" t="str">
        <f t="shared" si="1520"/>
        <v/>
      </c>
      <c r="AR1361" s="32" t="str">
        <f t="shared" si="1520"/>
        <v/>
      </c>
      <c r="AS1361" s="32" t="str">
        <f t="shared" si="1520"/>
        <v/>
      </c>
      <c r="AT1361" s="32" t="str">
        <f t="shared" si="1515"/>
        <v/>
      </c>
      <c r="AU1361" s="32" t="str">
        <f t="shared" si="1515"/>
        <v/>
      </c>
      <c r="AV1361" s="32" t="e">
        <f t="shared" si="1515"/>
        <v>#REF!</v>
      </c>
      <c r="AW1361" s="32" t="str">
        <f t="shared" si="1515"/>
        <v/>
      </c>
      <c r="AX1361" s="32" t="str">
        <f t="shared" si="1515"/>
        <v/>
      </c>
      <c r="AZ1361" s="17" t="str">
        <f t="shared" ref="AZ1361:BD1378" si="1521">IF(AD1361="","",ROW())</f>
        <v/>
      </c>
      <c r="BA1361" s="17" t="str">
        <f t="shared" si="1521"/>
        <v/>
      </c>
      <c r="BB1361" s="17" t="str">
        <f t="shared" si="1521"/>
        <v/>
      </c>
      <c r="BC1361" s="17" t="str">
        <f t="shared" si="1521"/>
        <v/>
      </c>
      <c r="BD1361" s="17" t="str">
        <f t="shared" si="1521"/>
        <v/>
      </c>
      <c r="BE1361" s="17" t="str">
        <f t="shared" si="1516"/>
        <v/>
      </c>
      <c r="BF1361" s="17" t="str">
        <f t="shared" si="1516"/>
        <v/>
      </c>
      <c r="BG1361" s="17" t="e">
        <f t="shared" si="1516"/>
        <v>#REF!</v>
      </c>
      <c r="BH1361" s="17" t="str">
        <f t="shared" si="1516"/>
        <v/>
      </c>
      <c r="BI1361" s="17" t="str">
        <f t="shared" si="1516"/>
        <v/>
      </c>
    </row>
    <row r="1362" spans="1:61" s="13" customFormat="1" ht="23.25" customHeight="1" x14ac:dyDescent="0.2">
      <c r="A1362" s="1">
        <f ca="1">IF(COUNTIF($D1362:$L1362," ")=10,"",IF(VLOOKUP(MAX($A$1:A1361),$A$1:C1361,3,FALSE)=0,"",MAX($A$1:A1361)+1))</f>
        <v>1306</v>
      </c>
      <c r="B1362" s="13" t="str">
        <f>$B1360</f>
        <v/>
      </c>
      <c r="C1362" s="2" t="str">
        <f>IF($B1362="","",$R$3)</f>
        <v/>
      </c>
      <c r="D1362" s="14" t="str">
        <f t="shared" ref="D1362:K1362" si="1522">IF($B1362&gt;"",IF(ISERROR(SEARCH($B1362,S$3))," ",MID(S$3,FIND("%курс ",S$3,FIND($B1362,S$3))+6,3)&amp;"
("&amp;MID(S$3,FIND("ауд.",S$3,FIND($B1362,S$3))+4,FIND("№",S$3,FIND("ауд.",S$3,FIND($B1362,S$3)))-(FIND("ауд.",S$3,FIND($B1362,S$3))+4))&amp;")"),"")</f>
        <v/>
      </c>
      <c r="E1362" s="14" t="str">
        <f t="shared" si="1522"/>
        <v/>
      </c>
      <c r="F1362" s="14" t="str">
        <f t="shared" si="1522"/>
        <v/>
      </c>
      <c r="G1362" s="14" t="str">
        <f t="shared" si="1522"/>
        <v/>
      </c>
      <c r="H1362" s="14" t="str">
        <f t="shared" si="1522"/>
        <v/>
      </c>
      <c r="I1362" s="14" t="str">
        <f t="shared" si="1522"/>
        <v/>
      </c>
      <c r="J1362" s="14" t="str">
        <f t="shared" si="1522"/>
        <v/>
      </c>
      <c r="K1362" s="14" t="str">
        <f t="shared" si="1522"/>
        <v/>
      </c>
      <c r="L1362" s="14"/>
      <c r="O1362" s="16"/>
      <c r="P1362" s="16"/>
      <c r="R1362" s="30"/>
      <c r="S1362" s="30"/>
      <c r="T1362" s="30"/>
      <c r="U1362" s="30"/>
      <c r="V1362" s="30"/>
      <c r="W1362" s="30"/>
      <c r="X1362" s="30"/>
      <c r="Y1362" s="30"/>
      <c r="Z1362" s="30"/>
      <c r="AA1362" s="30"/>
      <c r="AB1362" s="30"/>
      <c r="AD1362" s="31" t="str">
        <f t="shared" si="1518"/>
        <v/>
      </c>
      <c r="AE1362" s="31" t="str">
        <f t="shared" si="1518"/>
        <v/>
      </c>
      <c r="AF1362" s="31" t="str">
        <f t="shared" si="1518"/>
        <v/>
      </c>
      <c r="AG1362" s="31" t="str">
        <f t="shared" si="1518"/>
        <v/>
      </c>
      <c r="AH1362" s="31" t="str">
        <f t="shared" si="1518"/>
        <v/>
      </c>
      <c r="AI1362" s="31" t="str">
        <f t="shared" si="1518"/>
        <v/>
      </c>
      <c r="AJ1362" s="31" t="str">
        <f t="shared" si="1518"/>
        <v/>
      </c>
      <c r="AK1362" s="31" t="e">
        <f>IF(#REF!=" ","",IF(#REF!="","",CONCATENATE($C1362," ",#REF!," ",MID(#REF!,6,3))))</f>
        <v>#REF!</v>
      </c>
      <c r="AL1362" s="31" t="str">
        <f t="shared" si="1519"/>
        <v/>
      </c>
      <c r="AM1362" s="31" t="str">
        <f t="shared" si="1519"/>
        <v/>
      </c>
      <c r="AN1362" s="32" t="e">
        <f t="shared" si="1514"/>
        <v>#VALUE!</v>
      </c>
      <c r="AO1362" s="32" t="str">
        <f t="shared" si="1520"/>
        <v/>
      </c>
      <c r="AP1362" s="32" t="str">
        <f t="shared" si="1520"/>
        <v/>
      </c>
      <c r="AQ1362" s="32" t="str">
        <f t="shared" si="1520"/>
        <v/>
      </c>
      <c r="AR1362" s="32" t="str">
        <f t="shared" si="1520"/>
        <v/>
      </c>
      <c r="AS1362" s="32" t="str">
        <f t="shared" si="1520"/>
        <v/>
      </c>
      <c r="AT1362" s="32" t="str">
        <f t="shared" si="1515"/>
        <v/>
      </c>
      <c r="AU1362" s="32" t="str">
        <f t="shared" si="1515"/>
        <v/>
      </c>
      <c r="AV1362" s="32" t="e">
        <f t="shared" si="1515"/>
        <v>#REF!</v>
      </c>
      <c r="AW1362" s="32" t="str">
        <f t="shared" si="1515"/>
        <v/>
      </c>
      <c r="AX1362" s="32" t="str">
        <f t="shared" si="1515"/>
        <v/>
      </c>
      <c r="AZ1362" s="17" t="str">
        <f t="shared" si="1521"/>
        <v/>
      </c>
      <c r="BA1362" s="17" t="str">
        <f t="shared" si="1521"/>
        <v/>
      </c>
      <c r="BB1362" s="17" t="str">
        <f t="shared" si="1521"/>
        <v/>
      </c>
      <c r="BC1362" s="17" t="str">
        <f t="shared" si="1521"/>
        <v/>
      </c>
      <c r="BD1362" s="17" t="str">
        <f t="shared" si="1521"/>
        <v/>
      </c>
      <c r="BE1362" s="17" t="str">
        <f t="shared" si="1516"/>
        <v/>
      </c>
      <c r="BF1362" s="17" t="str">
        <f t="shared" si="1516"/>
        <v/>
      </c>
      <c r="BG1362" s="17" t="e">
        <f t="shared" si="1516"/>
        <v>#REF!</v>
      </c>
      <c r="BH1362" s="17" t="str">
        <f t="shared" si="1516"/>
        <v/>
      </c>
      <c r="BI1362" s="17" t="str">
        <f t="shared" si="1516"/>
        <v/>
      </c>
    </row>
    <row r="1363" spans="1:61" s="13" customFormat="1" ht="22.5" customHeight="1" x14ac:dyDescent="0.2">
      <c r="A1363" s="1">
        <f ca="1">IF(COUNTIF($D1363:$L1363," ")=10,"",IF(VLOOKUP(MAX($A$1:A1362),$A$1:C1362,3,FALSE)=0,"",MAX($A$1:A1362)+1))</f>
        <v>1307</v>
      </c>
      <c r="B1363" s="13" t="str">
        <f>$B1360</f>
        <v/>
      </c>
      <c r="C1363" s="2" t="str">
        <f>IF($B1363="","",$R$4)</f>
        <v/>
      </c>
      <c r="D1363" s="14" t="str">
        <f t="shared" ref="D1363:K1363" si="1523">IF($B1363&gt;"",IF(ISERROR(SEARCH($B1363,S$4))," ",MID(S$4,FIND("%курс ",S$4,FIND($B1363,S$4))+6,3)&amp;"
("&amp;MID(S$4,FIND("ауд.",S$4,FIND($B1363,S$4))+4,FIND("№",S$4,FIND("ауд.",S$4,FIND($B1363,S$4)))-(FIND("ауд.",S$4,FIND($B1363,S$4))+4))&amp;")"),"")</f>
        <v/>
      </c>
      <c r="E1363" s="14" t="str">
        <f t="shared" si="1523"/>
        <v/>
      </c>
      <c r="F1363" s="14" t="str">
        <f t="shared" si="1523"/>
        <v/>
      </c>
      <c r="G1363" s="14" t="str">
        <f t="shared" si="1523"/>
        <v/>
      </c>
      <c r="H1363" s="14" t="str">
        <f t="shared" si="1523"/>
        <v/>
      </c>
      <c r="I1363" s="14" t="str">
        <f t="shared" si="1523"/>
        <v/>
      </c>
      <c r="J1363" s="14" t="str">
        <f t="shared" si="1523"/>
        <v/>
      </c>
      <c r="K1363" s="14" t="str">
        <f t="shared" si="1523"/>
        <v/>
      </c>
      <c r="L1363" s="14"/>
      <c r="O1363" s="16"/>
      <c r="P1363" s="16"/>
      <c r="R1363" s="30"/>
      <c r="S1363" s="30"/>
      <c r="T1363" s="30"/>
      <c r="U1363" s="30"/>
      <c r="V1363" s="30"/>
      <c r="W1363" s="30"/>
      <c r="X1363" s="30"/>
      <c r="Y1363" s="30"/>
      <c r="Z1363" s="30"/>
      <c r="AA1363" s="30"/>
      <c r="AB1363" s="30"/>
      <c r="AD1363" s="31" t="str">
        <f t="shared" si="1518"/>
        <v/>
      </c>
      <c r="AE1363" s="31" t="str">
        <f t="shared" si="1518"/>
        <v/>
      </c>
      <c r="AF1363" s="31" t="str">
        <f t="shared" si="1518"/>
        <v/>
      </c>
      <c r="AG1363" s="31" t="str">
        <f t="shared" si="1518"/>
        <v/>
      </c>
      <c r="AH1363" s="31" t="str">
        <f t="shared" si="1518"/>
        <v/>
      </c>
      <c r="AI1363" s="31" t="str">
        <f t="shared" si="1518"/>
        <v/>
      </c>
      <c r="AJ1363" s="31" t="str">
        <f t="shared" si="1518"/>
        <v/>
      </c>
      <c r="AK1363" s="31" t="e">
        <f>IF(#REF!=" ","",IF(#REF!="","",CONCATENATE($C1363," ",#REF!," ",MID(#REF!,6,3))))</f>
        <v>#REF!</v>
      </c>
      <c r="AL1363" s="31" t="str">
        <f t="shared" si="1519"/>
        <v/>
      </c>
      <c r="AM1363" s="31" t="str">
        <f t="shared" si="1519"/>
        <v/>
      </c>
      <c r="AN1363" s="32" t="e">
        <f t="shared" si="1514"/>
        <v>#VALUE!</v>
      </c>
      <c r="AO1363" s="32" t="str">
        <f t="shared" si="1520"/>
        <v/>
      </c>
      <c r="AP1363" s="32" t="str">
        <f t="shared" si="1520"/>
        <v/>
      </c>
      <c r="AQ1363" s="32" t="str">
        <f t="shared" si="1520"/>
        <v/>
      </c>
      <c r="AR1363" s="32" t="str">
        <f t="shared" si="1520"/>
        <v/>
      </c>
      <c r="AS1363" s="32" t="str">
        <f t="shared" si="1520"/>
        <v/>
      </c>
      <c r="AT1363" s="32" t="str">
        <f t="shared" si="1515"/>
        <v/>
      </c>
      <c r="AU1363" s="32" t="str">
        <f t="shared" si="1515"/>
        <v/>
      </c>
      <c r="AV1363" s="32" t="e">
        <f t="shared" si="1515"/>
        <v>#REF!</v>
      </c>
      <c r="AW1363" s="32" t="str">
        <f t="shared" si="1515"/>
        <v/>
      </c>
      <c r="AX1363" s="32" t="str">
        <f t="shared" si="1515"/>
        <v/>
      </c>
      <c r="AZ1363" s="17" t="str">
        <f t="shared" si="1521"/>
        <v/>
      </c>
      <c r="BA1363" s="17" t="str">
        <f t="shared" si="1521"/>
        <v/>
      </c>
      <c r="BB1363" s="17" t="str">
        <f t="shared" si="1521"/>
        <v/>
      </c>
      <c r="BC1363" s="17" t="str">
        <f t="shared" si="1521"/>
        <v/>
      </c>
      <c r="BD1363" s="17" t="str">
        <f t="shared" si="1521"/>
        <v/>
      </c>
      <c r="BE1363" s="17" t="str">
        <f t="shared" si="1516"/>
        <v/>
      </c>
      <c r="BF1363" s="17" t="str">
        <f t="shared" si="1516"/>
        <v/>
      </c>
      <c r="BG1363" s="17" t="e">
        <f t="shared" si="1516"/>
        <v>#REF!</v>
      </c>
      <c r="BH1363" s="17" t="str">
        <f t="shared" si="1516"/>
        <v/>
      </c>
      <c r="BI1363" s="17" t="str">
        <f t="shared" si="1516"/>
        <v/>
      </c>
    </row>
    <row r="1364" spans="1:61" s="13" customFormat="1" ht="23.25" customHeight="1" x14ac:dyDescent="0.2">
      <c r="A1364" s="1">
        <f ca="1">IF(COUNTIF($D1364:$L1364," ")=10,"",IF(VLOOKUP(MAX($A$1:A1363),$A$1:C1363,3,FALSE)=0,"",MAX($A$1:A1363)+1))</f>
        <v>1308</v>
      </c>
      <c r="B1364" s="13" t="str">
        <f>$B1360</f>
        <v/>
      </c>
      <c r="C1364" s="2" t="str">
        <f>IF($B1364="","",$R$5)</f>
        <v/>
      </c>
      <c r="D1364" s="23" t="str">
        <f t="shared" ref="D1364:K1364" si="1524">IF($B1364&gt;"",IF(ISERROR(SEARCH($B1364,S$5))," ",MID(S$5,FIND("%курс ",S$5,FIND($B1364,S$5))+6,3)&amp;"
("&amp;MID(S$5,FIND("ауд.",S$5,FIND($B1364,S$5))+4,FIND("№",S$5,FIND("ауд.",S$5,FIND($B1364,S$5)))-(FIND("ауд.",S$5,FIND($B1364,S$5))+4))&amp;")"),"")</f>
        <v/>
      </c>
      <c r="E1364" s="23" t="str">
        <f t="shared" si="1524"/>
        <v/>
      </c>
      <c r="F1364" s="23" t="str">
        <f t="shared" si="1524"/>
        <v/>
      </c>
      <c r="G1364" s="23" t="str">
        <f t="shared" si="1524"/>
        <v/>
      </c>
      <c r="H1364" s="23" t="str">
        <f t="shared" si="1524"/>
        <v/>
      </c>
      <c r="I1364" s="23" t="str">
        <f t="shared" si="1524"/>
        <v/>
      </c>
      <c r="J1364" s="23" t="str">
        <f t="shared" si="1524"/>
        <v/>
      </c>
      <c r="K1364" s="23" t="str">
        <f t="shared" si="1524"/>
        <v/>
      </c>
      <c r="L1364" s="23"/>
      <c r="O1364" s="16"/>
      <c r="P1364" s="16"/>
      <c r="R1364" s="30"/>
      <c r="S1364" s="30"/>
      <c r="T1364" s="30"/>
      <c r="U1364" s="30"/>
      <c r="V1364" s="30"/>
      <c r="W1364" s="30"/>
      <c r="X1364" s="30"/>
      <c r="Y1364" s="30"/>
      <c r="Z1364" s="30"/>
      <c r="AA1364" s="30"/>
      <c r="AB1364" s="30"/>
      <c r="AD1364" s="31" t="str">
        <f t="shared" si="1518"/>
        <v/>
      </c>
      <c r="AE1364" s="31" t="str">
        <f t="shared" si="1518"/>
        <v/>
      </c>
      <c r="AF1364" s="31" t="str">
        <f t="shared" si="1518"/>
        <v/>
      </c>
      <c r="AG1364" s="31" t="str">
        <f t="shared" si="1518"/>
        <v/>
      </c>
      <c r="AH1364" s="31" t="str">
        <f t="shared" si="1518"/>
        <v/>
      </c>
      <c r="AI1364" s="31" t="str">
        <f t="shared" si="1518"/>
        <v/>
      </c>
      <c r="AJ1364" s="31" t="str">
        <f t="shared" si="1518"/>
        <v/>
      </c>
      <c r="AK1364" s="31" t="e">
        <f>IF(#REF!=" ","",IF(#REF!="","",CONCATENATE($C1364," ",#REF!," ",MID(#REF!,6,3))))</f>
        <v>#REF!</v>
      </c>
      <c r="AL1364" s="31" t="str">
        <f t="shared" si="1519"/>
        <v/>
      </c>
      <c r="AM1364" s="31" t="str">
        <f t="shared" si="1519"/>
        <v/>
      </c>
      <c r="AN1364" s="32" t="e">
        <f t="shared" si="1514"/>
        <v>#VALUE!</v>
      </c>
      <c r="AO1364" s="32" t="str">
        <f t="shared" si="1520"/>
        <v/>
      </c>
      <c r="AP1364" s="32" t="str">
        <f t="shared" si="1520"/>
        <v/>
      </c>
      <c r="AQ1364" s="32" t="str">
        <f t="shared" si="1520"/>
        <v/>
      </c>
      <c r="AR1364" s="32" t="str">
        <f t="shared" si="1520"/>
        <v/>
      </c>
      <c r="AS1364" s="32" t="str">
        <f t="shared" si="1520"/>
        <v/>
      </c>
      <c r="AT1364" s="32" t="str">
        <f t="shared" si="1515"/>
        <v/>
      </c>
      <c r="AU1364" s="32" t="str">
        <f t="shared" si="1515"/>
        <v/>
      </c>
      <c r="AV1364" s="32" t="e">
        <f t="shared" si="1515"/>
        <v>#REF!</v>
      </c>
      <c r="AW1364" s="32" t="str">
        <f t="shared" si="1515"/>
        <v/>
      </c>
      <c r="AX1364" s="32" t="str">
        <f t="shared" si="1515"/>
        <v/>
      </c>
      <c r="AZ1364" s="17" t="str">
        <f t="shared" si="1521"/>
        <v/>
      </c>
      <c r="BA1364" s="17" t="str">
        <f t="shared" si="1521"/>
        <v/>
      </c>
      <c r="BB1364" s="17" t="str">
        <f t="shared" si="1521"/>
        <v/>
      </c>
      <c r="BC1364" s="17" t="str">
        <f t="shared" si="1521"/>
        <v/>
      </c>
      <c r="BD1364" s="17" t="str">
        <f t="shared" si="1521"/>
        <v/>
      </c>
      <c r="BE1364" s="17" t="str">
        <f t="shared" si="1516"/>
        <v/>
      </c>
      <c r="BF1364" s="17" t="str">
        <f t="shared" si="1516"/>
        <v/>
      </c>
      <c r="BG1364" s="17" t="e">
        <f t="shared" si="1516"/>
        <v>#REF!</v>
      </c>
      <c r="BH1364" s="17" t="str">
        <f t="shared" si="1516"/>
        <v/>
      </c>
      <c r="BI1364" s="17" t="str">
        <f t="shared" si="1516"/>
        <v/>
      </c>
    </row>
    <row r="1365" spans="1:61" s="13" customFormat="1" ht="23.25" customHeight="1" x14ac:dyDescent="0.2">
      <c r="A1365" s="1">
        <f ca="1">IF(COUNTIF($D1365:$L1365," ")=10,"",IF(VLOOKUP(MAX($A$1:A1364),$A$1:C1364,3,FALSE)=0,"",MAX($A$1:A1364)+1))</f>
        <v>1309</v>
      </c>
      <c r="B1365" s="13" t="str">
        <f>$B1360</f>
        <v/>
      </c>
      <c r="C1365" s="2" t="str">
        <f>IF($B1365="","",$R$6)</f>
        <v/>
      </c>
      <c r="D1365" s="23" t="str">
        <f t="shared" ref="D1365:K1365" si="1525">IF($B1365&gt;"",IF(ISERROR(SEARCH($B1365,S$6))," ",MID(S$6,FIND("%курс ",S$6,FIND($B1365,S$6))+6,3)&amp;"
("&amp;MID(S$6,FIND("ауд.",S$6,FIND($B1365,S$6))+4,FIND("№",S$6,FIND("ауд.",S$6,FIND($B1365,S$6)))-(FIND("ауд.",S$6,FIND($B1365,S$6))+4))&amp;")"),"")</f>
        <v/>
      </c>
      <c r="E1365" s="23" t="str">
        <f t="shared" si="1525"/>
        <v/>
      </c>
      <c r="F1365" s="23" t="str">
        <f t="shared" si="1525"/>
        <v/>
      </c>
      <c r="G1365" s="23" t="str">
        <f t="shared" si="1525"/>
        <v/>
      </c>
      <c r="H1365" s="23" t="str">
        <f t="shared" si="1525"/>
        <v/>
      </c>
      <c r="I1365" s="23" t="str">
        <f t="shared" si="1525"/>
        <v/>
      </c>
      <c r="J1365" s="23" t="str">
        <f t="shared" si="1525"/>
        <v/>
      </c>
      <c r="K1365" s="23" t="str">
        <f t="shared" si="1525"/>
        <v/>
      </c>
      <c r="L1365" s="23"/>
      <c r="O1365" s="16"/>
      <c r="P1365" s="16"/>
      <c r="R1365" s="30"/>
      <c r="S1365" s="30"/>
      <c r="T1365" s="30"/>
      <c r="U1365" s="30"/>
      <c r="V1365" s="30"/>
      <c r="W1365" s="30"/>
      <c r="X1365" s="30"/>
      <c r="Y1365" s="30"/>
      <c r="Z1365" s="30"/>
      <c r="AA1365" s="30"/>
      <c r="AB1365" s="30"/>
      <c r="AD1365" s="31" t="str">
        <f t="shared" si="1518"/>
        <v/>
      </c>
      <c r="AE1365" s="31" t="str">
        <f t="shared" si="1518"/>
        <v/>
      </c>
      <c r="AF1365" s="31" t="str">
        <f t="shared" si="1518"/>
        <v/>
      </c>
      <c r="AG1365" s="31" t="str">
        <f t="shared" si="1518"/>
        <v/>
      </c>
      <c r="AH1365" s="31" t="str">
        <f t="shared" si="1518"/>
        <v/>
      </c>
      <c r="AI1365" s="31" t="str">
        <f t="shared" si="1518"/>
        <v/>
      </c>
      <c r="AJ1365" s="31" t="str">
        <f t="shared" si="1518"/>
        <v/>
      </c>
      <c r="AK1365" s="31" t="e">
        <f>IF(#REF!=" ","",IF(#REF!="","",CONCATENATE($C1365," ",#REF!," ",MID(#REF!,6,3))))</f>
        <v>#REF!</v>
      </c>
      <c r="AL1365" s="31" t="str">
        <f t="shared" si="1519"/>
        <v/>
      </c>
      <c r="AM1365" s="31" t="str">
        <f t="shared" si="1519"/>
        <v/>
      </c>
      <c r="AN1365" s="32" t="e">
        <f t="shared" si="1514"/>
        <v>#VALUE!</v>
      </c>
      <c r="AO1365" s="32" t="str">
        <f t="shared" si="1520"/>
        <v/>
      </c>
      <c r="AP1365" s="32" t="str">
        <f t="shared" si="1520"/>
        <v/>
      </c>
      <c r="AQ1365" s="32" t="str">
        <f t="shared" si="1520"/>
        <v/>
      </c>
      <c r="AR1365" s="32" t="str">
        <f t="shared" si="1520"/>
        <v/>
      </c>
      <c r="AS1365" s="32" t="str">
        <f t="shared" si="1520"/>
        <v/>
      </c>
      <c r="AT1365" s="32" t="str">
        <f t="shared" si="1515"/>
        <v/>
      </c>
      <c r="AU1365" s="32" t="str">
        <f t="shared" si="1515"/>
        <v/>
      </c>
      <c r="AV1365" s="32" t="e">
        <f t="shared" si="1515"/>
        <v>#REF!</v>
      </c>
      <c r="AW1365" s="32" t="str">
        <f t="shared" si="1515"/>
        <v/>
      </c>
      <c r="AX1365" s="32" t="str">
        <f t="shared" si="1515"/>
        <v/>
      </c>
      <c r="AZ1365" s="17" t="str">
        <f t="shared" si="1521"/>
        <v/>
      </c>
      <c r="BA1365" s="17" t="str">
        <f t="shared" si="1521"/>
        <v/>
      </c>
      <c r="BB1365" s="17" t="str">
        <f t="shared" si="1521"/>
        <v/>
      </c>
      <c r="BC1365" s="17" t="str">
        <f t="shared" si="1521"/>
        <v/>
      </c>
      <c r="BD1365" s="17" t="str">
        <f t="shared" si="1521"/>
        <v/>
      </c>
      <c r="BE1365" s="17" t="str">
        <f t="shared" si="1516"/>
        <v/>
      </c>
      <c r="BF1365" s="17" t="str">
        <f t="shared" si="1516"/>
        <v/>
      </c>
      <c r="BG1365" s="17" t="e">
        <f t="shared" si="1516"/>
        <v>#REF!</v>
      </c>
      <c r="BH1365" s="17" t="str">
        <f t="shared" si="1516"/>
        <v/>
      </c>
      <c r="BI1365" s="17" t="str">
        <f t="shared" si="1516"/>
        <v/>
      </c>
    </row>
    <row r="1366" spans="1:61" s="13" customFormat="1" ht="23.25" customHeight="1" x14ac:dyDescent="0.2">
      <c r="A1366" s="1">
        <f ca="1">IF(COUNTIF($D1366:$L1366," ")=10,"",IF(VLOOKUP(MAX($A$1:A1365),$A$1:C1365,3,FALSE)=0,"",MAX($A$1:A1365)+1))</f>
        <v>1310</v>
      </c>
      <c r="B1366" s="13" t="str">
        <f>$B1360</f>
        <v/>
      </c>
      <c r="C1366" s="2" t="str">
        <f>IF($B1366="","",$R$7)</f>
        <v/>
      </c>
      <c r="D1366" s="23" t="str">
        <f t="shared" ref="D1366:K1366" si="1526">IF($B1366&gt;"",IF(ISERROR(SEARCH($B1366,S$7))," ",MID(S$7,FIND("%курс ",S$7,FIND($B1366,S$7))+6,3)&amp;"
("&amp;MID(S$7,FIND("ауд.",S$7,FIND($B1366,S$7))+4,FIND("№",S$7,FIND("ауд.",S$7,FIND($B1366,S$7)))-(FIND("ауд.",S$7,FIND($B1366,S$7))+4))&amp;")"),"")</f>
        <v/>
      </c>
      <c r="E1366" s="23" t="str">
        <f t="shared" si="1526"/>
        <v/>
      </c>
      <c r="F1366" s="23" t="str">
        <f t="shared" si="1526"/>
        <v/>
      </c>
      <c r="G1366" s="23" t="str">
        <f t="shared" si="1526"/>
        <v/>
      </c>
      <c r="H1366" s="23" t="str">
        <f t="shared" si="1526"/>
        <v/>
      </c>
      <c r="I1366" s="23" t="str">
        <f t="shared" si="1526"/>
        <v/>
      </c>
      <c r="J1366" s="23" t="str">
        <f t="shared" si="1526"/>
        <v/>
      </c>
      <c r="K1366" s="23" t="str">
        <f t="shared" si="1526"/>
        <v/>
      </c>
      <c r="L1366" s="23"/>
      <c r="O1366" s="16"/>
      <c r="P1366" s="16"/>
      <c r="R1366" s="30"/>
      <c r="S1366" s="30"/>
      <c r="T1366" s="30"/>
      <c r="U1366" s="30"/>
      <c r="V1366" s="30"/>
      <c r="W1366" s="30"/>
      <c r="X1366" s="30"/>
      <c r="Y1366" s="30"/>
      <c r="Z1366" s="30"/>
      <c r="AA1366" s="30"/>
      <c r="AB1366" s="30"/>
      <c r="AD1366" s="31" t="str">
        <f t="shared" si="1518"/>
        <v/>
      </c>
      <c r="AE1366" s="31" t="str">
        <f t="shared" si="1518"/>
        <v/>
      </c>
      <c r="AF1366" s="31" t="str">
        <f t="shared" si="1518"/>
        <v/>
      </c>
      <c r="AG1366" s="31" t="str">
        <f t="shared" si="1518"/>
        <v/>
      </c>
      <c r="AH1366" s="31" t="str">
        <f t="shared" si="1518"/>
        <v/>
      </c>
      <c r="AI1366" s="31" t="str">
        <f t="shared" si="1518"/>
        <v/>
      </c>
      <c r="AJ1366" s="31" t="str">
        <f t="shared" si="1518"/>
        <v/>
      </c>
      <c r="AK1366" s="31" t="e">
        <f>IF(#REF!=" ","",IF(#REF!="","",CONCATENATE($C1366," ",#REF!," ",MID(#REF!,6,3))))</f>
        <v>#REF!</v>
      </c>
      <c r="AL1366" s="31" t="str">
        <f t="shared" si="1519"/>
        <v/>
      </c>
      <c r="AM1366" s="31" t="str">
        <f t="shared" si="1519"/>
        <v/>
      </c>
      <c r="AN1366" s="32" t="e">
        <f t="shared" si="1514"/>
        <v>#VALUE!</v>
      </c>
      <c r="AO1366" s="32" t="str">
        <f t="shared" si="1520"/>
        <v/>
      </c>
      <c r="AP1366" s="32" t="str">
        <f t="shared" si="1520"/>
        <v/>
      </c>
      <c r="AQ1366" s="32" t="str">
        <f t="shared" si="1520"/>
        <v/>
      </c>
      <c r="AR1366" s="32" t="str">
        <f t="shared" si="1520"/>
        <v/>
      </c>
      <c r="AS1366" s="32" t="str">
        <f t="shared" si="1520"/>
        <v/>
      </c>
      <c r="AT1366" s="32" t="str">
        <f t="shared" si="1515"/>
        <v/>
      </c>
      <c r="AU1366" s="32" t="str">
        <f t="shared" si="1515"/>
        <v/>
      </c>
      <c r="AV1366" s="32" t="e">
        <f t="shared" si="1515"/>
        <v>#REF!</v>
      </c>
      <c r="AW1366" s="32" t="str">
        <f t="shared" si="1515"/>
        <v/>
      </c>
      <c r="AX1366" s="32" t="str">
        <f t="shared" si="1515"/>
        <v/>
      </c>
      <c r="AZ1366" s="17" t="str">
        <f t="shared" si="1521"/>
        <v/>
      </c>
      <c r="BA1366" s="17" t="str">
        <f t="shared" si="1521"/>
        <v/>
      </c>
      <c r="BB1366" s="17" t="str">
        <f t="shared" si="1521"/>
        <v/>
      </c>
      <c r="BC1366" s="17" t="str">
        <f t="shared" si="1521"/>
        <v/>
      </c>
      <c r="BD1366" s="17" t="str">
        <f t="shared" si="1521"/>
        <v/>
      </c>
      <c r="BE1366" s="17" t="str">
        <f t="shared" si="1516"/>
        <v/>
      </c>
      <c r="BF1366" s="17" t="str">
        <f t="shared" si="1516"/>
        <v/>
      </c>
      <c r="BG1366" s="17" t="e">
        <f t="shared" si="1516"/>
        <v>#REF!</v>
      </c>
      <c r="BH1366" s="17" t="str">
        <f t="shared" si="1516"/>
        <v/>
      </c>
      <c r="BI1366" s="17" t="str">
        <f t="shared" si="1516"/>
        <v/>
      </c>
    </row>
    <row r="1367" spans="1:61" s="13" customFormat="1" ht="23.25" customHeight="1" x14ac:dyDescent="0.2">
      <c r="A1367" s="1">
        <f ca="1">IF(COUNTIF($D1367:$L1367," ")=10,"",IF(VLOOKUP(MAX($A$1:A1366),$A$1:C1366,3,FALSE)=0,"",MAX($A$1:A1366)+1))</f>
        <v>1311</v>
      </c>
      <c r="B1367" s="13" t="str">
        <f>$B1360</f>
        <v/>
      </c>
      <c r="C1367" s="2" t="str">
        <f>IF($B1367="","",$R$8)</f>
        <v/>
      </c>
      <c r="D1367" s="23" t="str">
        <f t="shared" ref="D1367:K1367" si="1527">IF($B1367&gt;"",IF(ISERROR(SEARCH($B1367,S$8))," ",MID(S$8,FIND("%курс ",S$8,FIND($B1367,S$8))+6,3)&amp;"
("&amp;MID(S$8,FIND("ауд.",S$8,FIND($B1367,S$8))+4,FIND("№",S$8,FIND("ауд.",S$8,FIND($B1367,S$8)))-(FIND("ауд.",S$8,FIND($B1367,S$8))+4))&amp;")"),"")</f>
        <v/>
      </c>
      <c r="E1367" s="23" t="str">
        <f t="shared" si="1527"/>
        <v/>
      </c>
      <c r="F1367" s="23" t="str">
        <f t="shared" si="1527"/>
        <v/>
      </c>
      <c r="G1367" s="23" t="str">
        <f t="shared" si="1527"/>
        <v/>
      </c>
      <c r="H1367" s="23" t="str">
        <f t="shared" si="1527"/>
        <v/>
      </c>
      <c r="I1367" s="23" t="str">
        <f t="shared" si="1527"/>
        <v/>
      </c>
      <c r="J1367" s="23" t="str">
        <f t="shared" si="1527"/>
        <v/>
      </c>
      <c r="K1367" s="23" t="str">
        <f t="shared" si="1527"/>
        <v/>
      </c>
      <c r="L1367" s="23"/>
      <c r="O1367" s="16"/>
      <c r="P1367" s="16"/>
      <c r="R1367" s="30"/>
      <c r="S1367" s="30"/>
      <c r="T1367" s="30"/>
      <c r="U1367" s="30"/>
      <c r="V1367" s="30"/>
      <c r="W1367" s="30"/>
      <c r="X1367" s="30"/>
      <c r="Y1367" s="30"/>
      <c r="Z1367" s="30"/>
      <c r="AA1367" s="30"/>
      <c r="AB1367" s="30"/>
      <c r="AD1367" s="31" t="str">
        <f t="shared" si="1518"/>
        <v/>
      </c>
      <c r="AE1367" s="31" t="str">
        <f t="shared" si="1518"/>
        <v/>
      </c>
      <c r="AF1367" s="31" t="str">
        <f t="shared" si="1518"/>
        <v/>
      </c>
      <c r="AG1367" s="31" t="str">
        <f t="shared" si="1518"/>
        <v/>
      </c>
      <c r="AH1367" s="31" t="str">
        <f t="shared" si="1518"/>
        <v/>
      </c>
      <c r="AI1367" s="31" t="str">
        <f t="shared" si="1518"/>
        <v/>
      </c>
      <c r="AJ1367" s="31" t="str">
        <f t="shared" si="1518"/>
        <v/>
      </c>
      <c r="AK1367" s="31" t="e">
        <f>IF(#REF!=" ","",IF(#REF!="","",CONCATENATE($C1367," ",#REF!," ",MID(#REF!,6,3))))</f>
        <v>#REF!</v>
      </c>
      <c r="AL1367" s="31" t="str">
        <f t="shared" si="1519"/>
        <v/>
      </c>
      <c r="AM1367" s="31" t="str">
        <f t="shared" si="1519"/>
        <v/>
      </c>
      <c r="AN1367" s="32" t="e">
        <f t="shared" si="1514"/>
        <v>#VALUE!</v>
      </c>
      <c r="AO1367" s="32" t="str">
        <f t="shared" si="1520"/>
        <v/>
      </c>
      <c r="AP1367" s="32" t="str">
        <f t="shared" si="1520"/>
        <v/>
      </c>
      <c r="AQ1367" s="32" t="str">
        <f t="shared" si="1520"/>
        <v/>
      </c>
      <c r="AR1367" s="32" t="str">
        <f t="shared" si="1520"/>
        <v/>
      </c>
      <c r="AS1367" s="32" t="str">
        <f t="shared" si="1520"/>
        <v/>
      </c>
      <c r="AT1367" s="32" t="str">
        <f t="shared" si="1515"/>
        <v/>
      </c>
      <c r="AU1367" s="32" t="str">
        <f t="shared" si="1515"/>
        <v/>
      </c>
      <c r="AV1367" s="32" t="e">
        <f t="shared" si="1515"/>
        <v>#REF!</v>
      </c>
      <c r="AW1367" s="32" t="str">
        <f t="shared" si="1515"/>
        <v/>
      </c>
      <c r="AX1367" s="32" t="str">
        <f t="shared" si="1515"/>
        <v/>
      </c>
      <c r="AZ1367" s="17" t="str">
        <f t="shared" si="1521"/>
        <v/>
      </c>
      <c r="BA1367" s="17" t="str">
        <f t="shared" si="1521"/>
        <v/>
      </c>
      <c r="BB1367" s="17" t="str">
        <f t="shared" si="1521"/>
        <v/>
      </c>
      <c r="BC1367" s="17" t="str">
        <f t="shared" si="1521"/>
        <v/>
      </c>
      <c r="BD1367" s="17" t="str">
        <f t="shared" si="1521"/>
        <v/>
      </c>
      <c r="BE1367" s="17" t="str">
        <f t="shared" si="1516"/>
        <v/>
      </c>
      <c r="BF1367" s="17" t="str">
        <f t="shared" si="1516"/>
        <v/>
      </c>
      <c r="BG1367" s="17" t="e">
        <f t="shared" si="1516"/>
        <v>#REF!</v>
      </c>
      <c r="BH1367" s="17" t="str">
        <f t="shared" si="1516"/>
        <v/>
      </c>
      <c r="BI1367" s="17" t="str">
        <f t="shared" si="1516"/>
        <v/>
      </c>
    </row>
    <row r="1368" spans="1:61" s="13" customFormat="1" ht="23.25" customHeight="1" x14ac:dyDescent="0.2">
      <c r="C1368" s="2"/>
      <c r="D1368" s="37"/>
      <c r="E1368" s="37"/>
      <c r="F1368" s="37"/>
      <c r="G1368" s="37"/>
      <c r="H1368" s="37"/>
      <c r="I1368" s="37"/>
      <c r="J1368" s="37"/>
      <c r="K1368" s="37"/>
      <c r="L1368" s="37"/>
      <c r="O1368" s="16"/>
      <c r="P1368" s="16"/>
      <c r="R1368" s="30"/>
      <c r="S1368" s="30"/>
      <c r="T1368" s="30"/>
      <c r="U1368" s="30"/>
      <c r="V1368" s="30"/>
      <c r="W1368" s="30"/>
      <c r="X1368" s="30"/>
      <c r="Y1368" s="30"/>
      <c r="Z1368" s="30"/>
      <c r="AA1368" s="30"/>
      <c r="AB1368" s="30"/>
      <c r="AD1368" s="37"/>
      <c r="AE1368" s="37"/>
      <c r="AF1368" s="37"/>
      <c r="AG1368" s="37"/>
      <c r="AH1368" s="37"/>
      <c r="AI1368" s="37"/>
      <c r="AJ1368" s="37"/>
      <c r="AK1368" s="37"/>
      <c r="AL1368" s="37"/>
      <c r="AM1368" s="37"/>
      <c r="AN1368" s="37"/>
      <c r="AO1368" s="37"/>
      <c r="AZ1368" s="17"/>
      <c r="BA1368" s="17"/>
      <c r="BB1368" s="17"/>
      <c r="BC1368" s="17"/>
      <c r="BD1368" s="17"/>
      <c r="BE1368" s="17"/>
      <c r="BF1368" s="17"/>
      <c r="BG1368" s="17"/>
      <c r="BH1368" s="17"/>
      <c r="BI1368" s="17"/>
    </row>
    <row r="1369" spans="1:61" s="13" customFormat="1" ht="23.25" customHeight="1" x14ac:dyDescent="0.2">
      <c r="C1369" s="2"/>
      <c r="D1369" s="37"/>
      <c r="E1369" s="37"/>
      <c r="F1369" s="37"/>
      <c r="G1369" s="37"/>
      <c r="H1369" s="37"/>
      <c r="I1369" s="37"/>
      <c r="J1369" s="37"/>
      <c r="K1369" s="37"/>
      <c r="L1369" s="37"/>
      <c r="O1369" s="16"/>
      <c r="P1369" s="16"/>
      <c r="R1369" s="30"/>
      <c r="S1369" s="30"/>
      <c r="T1369" s="30"/>
      <c r="U1369" s="30"/>
      <c r="V1369" s="30"/>
      <c r="W1369" s="30"/>
      <c r="X1369" s="30"/>
      <c r="Y1369" s="30"/>
      <c r="Z1369" s="30"/>
      <c r="AA1369" s="30"/>
      <c r="AB1369" s="30"/>
      <c r="AD1369" s="37"/>
      <c r="AE1369" s="37"/>
      <c r="AF1369" s="37"/>
      <c r="AG1369" s="37"/>
      <c r="AH1369" s="37"/>
      <c r="AI1369" s="37"/>
      <c r="AJ1369" s="37"/>
      <c r="AK1369" s="37"/>
      <c r="AL1369" s="37"/>
      <c r="AM1369" s="37"/>
      <c r="AN1369" s="37"/>
      <c r="AO1369" s="37"/>
      <c r="AZ1369" s="17"/>
      <c r="BA1369" s="17"/>
      <c r="BB1369" s="17"/>
      <c r="BC1369" s="17"/>
      <c r="BD1369" s="17"/>
      <c r="BE1369" s="17"/>
      <c r="BF1369" s="17"/>
      <c r="BG1369" s="17"/>
      <c r="BH1369" s="17"/>
      <c r="BI1369" s="17"/>
    </row>
    <row r="1370" spans="1:61" s="13" customFormat="1" ht="23.25" customHeight="1" x14ac:dyDescent="0.2">
      <c r="C1370" s="2"/>
      <c r="D1370" s="37"/>
      <c r="E1370" s="37"/>
      <c r="F1370" s="37"/>
      <c r="G1370" s="37"/>
      <c r="H1370" s="37"/>
      <c r="I1370" s="37"/>
      <c r="J1370" s="37"/>
      <c r="K1370" s="37"/>
      <c r="L1370" s="37"/>
      <c r="O1370" s="16"/>
      <c r="P1370" s="16"/>
      <c r="R1370" s="30"/>
      <c r="S1370" s="30"/>
      <c r="T1370" s="30"/>
      <c r="U1370" s="30"/>
      <c r="V1370" s="30"/>
      <c r="W1370" s="30"/>
      <c r="X1370" s="30"/>
      <c r="Y1370" s="30"/>
      <c r="Z1370" s="30"/>
      <c r="AA1370" s="30"/>
      <c r="AB1370" s="30"/>
      <c r="AD1370" s="37"/>
      <c r="AE1370" s="37"/>
      <c r="AF1370" s="37"/>
      <c r="AG1370" s="37"/>
      <c r="AH1370" s="37"/>
      <c r="AI1370" s="37"/>
      <c r="AJ1370" s="37"/>
      <c r="AK1370" s="37"/>
      <c r="AL1370" s="37"/>
      <c r="AM1370" s="37"/>
      <c r="AN1370" s="37"/>
      <c r="AO1370" s="37"/>
      <c r="AZ1370" s="17"/>
      <c r="BA1370" s="17"/>
      <c r="BB1370" s="17"/>
      <c r="BC1370" s="17"/>
      <c r="BD1370" s="17"/>
      <c r="BE1370" s="17"/>
      <c r="BF1370" s="17"/>
      <c r="BG1370" s="17"/>
      <c r="BH1370" s="17"/>
      <c r="BI1370" s="17"/>
    </row>
    <row r="1371" spans="1:61" s="13" customFormat="1" ht="23.25" customHeight="1" x14ac:dyDescent="0.2">
      <c r="C1371" s="2"/>
      <c r="D1371" s="37"/>
      <c r="E1371" s="37"/>
      <c r="F1371" s="37"/>
      <c r="G1371" s="37"/>
      <c r="H1371" s="37"/>
      <c r="I1371" s="37"/>
      <c r="J1371" s="37"/>
      <c r="K1371" s="37"/>
      <c r="L1371" s="37"/>
      <c r="O1371" s="16"/>
      <c r="P1371" s="16"/>
      <c r="R1371" s="30"/>
      <c r="S1371" s="30"/>
      <c r="T1371" s="30"/>
      <c r="U1371" s="30"/>
      <c r="V1371" s="30"/>
      <c r="W1371" s="30"/>
      <c r="X1371" s="30"/>
      <c r="Y1371" s="30"/>
      <c r="Z1371" s="30"/>
      <c r="AA1371" s="30"/>
      <c r="AB1371" s="30"/>
      <c r="AD1371" s="37"/>
      <c r="AE1371" s="37"/>
      <c r="AF1371" s="37"/>
      <c r="AG1371" s="37"/>
      <c r="AH1371" s="37"/>
      <c r="AI1371" s="37"/>
      <c r="AJ1371" s="37"/>
      <c r="AK1371" s="37"/>
      <c r="AL1371" s="37"/>
      <c r="AM1371" s="37"/>
      <c r="AN1371" s="37"/>
      <c r="AO1371" s="37"/>
      <c r="AZ1371" s="17"/>
      <c r="BA1371" s="17"/>
      <c r="BB1371" s="17"/>
      <c r="BC1371" s="17"/>
      <c r="BD1371" s="17"/>
      <c r="BE1371" s="17"/>
      <c r="BF1371" s="17"/>
      <c r="BG1371" s="17"/>
      <c r="BH1371" s="17"/>
      <c r="BI1371" s="17"/>
    </row>
    <row r="1372" spans="1:61" s="13" customFormat="1" ht="23.25" customHeight="1" x14ac:dyDescent="0.2">
      <c r="C1372" s="2"/>
      <c r="D1372" s="37"/>
      <c r="E1372" s="37"/>
      <c r="F1372" s="37"/>
      <c r="G1372" s="37"/>
      <c r="H1372" s="37"/>
      <c r="I1372" s="37"/>
      <c r="J1372" s="37"/>
      <c r="K1372" s="37"/>
      <c r="L1372" s="37"/>
      <c r="O1372" s="16"/>
      <c r="P1372" s="16"/>
      <c r="R1372" s="30"/>
      <c r="S1372" s="30"/>
      <c r="T1372" s="30"/>
      <c r="U1372" s="30"/>
      <c r="V1372" s="30"/>
      <c r="W1372" s="30"/>
      <c r="X1372" s="30"/>
      <c r="Y1372" s="30"/>
      <c r="Z1372" s="30"/>
      <c r="AA1372" s="30"/>
      <c r="AB1372" s="30"/>
      <c r="AD1372" s="37"/>
      <c r="AE1372" s="37"/>
      <c r="AF1372" s="37"/>
      <c r="AG1372" s="37"/>
      <c r="AH1372" s="37"/>
      <c r="AI1372" s="37"/>
      <c r="AJ1372" s="37"/>
      <c r="AK1372" s="37"/>
      <c r="AL1372" s="37"/>
      <c r="AM1372" s="37"/>
      <c r="AN1372" s="37"/>
      <c r="AO1372" s="37"/>
      <c r="AZ1372" s="17"/>
      <c r="BA1372" s="17"/>
      <c r="BB1372" s="17"/>
      <c r="BC1372" s="17"/>
      <c r="BD1372" s="17"/>
      <c r="BE1372" s="17"/>
      <c r="BF1372" s="17"/>
      <c r="BG1372" s="17"/>
      <c r="BH1372" s="17"/>
      <c r="BI1372" s="17"/>
    </row>
    <row r="1373" spans="1:61" s="13" customFormat="1" ht="23.25" customHeight="1" x14ac:dyDescent="0.2">
      <c r="C1373" s="2"/>
      <c r="D1373" s="37"/>
      <c r="E1373" s="37"/>
      <c r="F1373" s="37"/>
      <c r="G1373" s="37"/>
      <c r="H1373" s="37"/>
      <c r="I1373" s="37"/>
      <c r="J1373" s="37"/>
      <c r="K1373" s="37"/>
      <c r="L1373" s="37"/>
      <c r="O1373" s="16"/>
      <c r="P1373" s="16"/>
      <c r="R1373" s="30"/>
      <c r="S1373" s="30"/>
      <c r="T1373" s="30"/>
      <c r="U1373" s="30"/>
      <c r="V1373" s="30"/>
      <c r="W1373" s="30"/>
      <c r="X1373" s="30"/>
      <c r="Y1373" s="30"/>
      <c r="Z1373" s="30"/>
      <c r="AA1373" s="30"/>
      <c r="AB1373" s="30"/>
      <c r="AD1373" s="37"/>
      <c r="AE1373" s="37"/>
      <c r="AF1373" s="37"/>
      <c r="AG1373" s="37"/>
      <c r="AH1373" s="37"/>
      <c r="AI1373" s="37"/>
      <c r="AJ1373" s="37"/>
      <c r="AK1373" s="37"/>
      <c r="AL1373" s="37"/>
      <c r="AM1373" s="37"/>
      <c r="AN1373" s="37"/>
      <c r="AO1373" s="37"/>
      <c r="AZ1373" s="17"/>
      <c r="BA1373" s="17"/>
      <c r="BB1373" s="17"/>
      <c r="BC1373" s="17"/>
      <c r="BD1373" s="17"/>
      <c r="BE1373" s="17"/>
      <c r="BF1373" s="17"/>
      <c r="BG1373" s="17"/>
      <c r="BH1373" s="17"/>
      <c r="BI1373" s="17"/>
    </row>
    <row r="1374" spans="1:61" s="13" customFormat="1" ht="23.25" customHeight="1" x14ac:dyDescent="0.2">
      <c r="C1374" s="2"/>
      <c r="D1374" s="37"/>
      <c r="E1374" s="37"/>
      <c r="F1374" s="37"/>
      <c r="G1374" s="37"/>
      <c r="H1374" s="37"/>
      <c r="I1374" s="37"/>
      <c r="J1374" s="37"/>
      <c r="K1374" s="37"/>
      <c r="L1374" s="37"/>
      <c r="O1374" s="16"/>
      <c r="P1374" s="16"/>
      <c r="R1374" s="30"/>
      <c r="S1374" s="30"/>
      <c r="T1374" s="30"/>
      <c r="U1374" s="30"/>
      <c r="V1374" s="30"/>
      <c r="W1374" s="30"/>
      <c r="X1374" s="30"/>
      <c r="Y1374" s="30"/>
      <c r="Z1374" s="30"/>
      <c r="AA1374" s="30"/>
      <c r="AB1374" s="30"/>
      <c r="AD1374" s="37"/>
      <c r="AE1374" s="37"/>
      <c r="AF1374" s="37"/>
      <c r="AG1374" s="37"/>
      <c r="AH1374" s="37"/>
      <c r="AI1374" s="37"/>
      <c r="AJ1374" s="37"/>
      <c r="AK1374" s="37"/>
      <c r="AL1374" s="37"/>
      <c r="AM1374" s="37"/>
      <c r="AN1374" s="37"/>
      <c r="AO1374" s="37"/>
      <c r="AZ1374" s="17"/>
      <c r="BA1374" s="17"/>
      <c r="BB1374" s="17"/>
      <c r="BC1374" s="17"/>
      <c r="BD1374" s="17"/>
      <c r="BE1374" s="17"/>
      <c r="BF1374" s="17"/>
      <c r="BG1374" s="17"/>
      <c r="BH1374" s="17"/>
      <c r="BI1374" s="17"/>
    </row>
    <row r="1375" spans="1:61" s="13" customFormat="1" ht="23.25" customHeight="1" x14ac:dyDescent="0.2">
      <c r="C1375" s="2"/>
      <c r="D1375" s="37"/>
      <c r="E1375" s="37"/>
      <c r="F1375" s="37"/>
      <c r="G1375" s="37"/>
      <c r="H1375" s="37"/>
      <c r="I1375" s="37"/>
      <c r="J1375" s="37"/>
      <c r="K1375" s="37"/>
      <c r="L1375" s="37"/>
      <c r="O1375" s="16"/>
      <c r="P1375" s="16"/>
      <c r="R1375" s="30"/>
      <c r="S1375" s="30"/>
      <c r="T1375" s="30"/>
      <c r="U1375" s="30"/>
      <c r="V1375" s="30"/>
      <c r="W1375" s="30"/>
      <c r="X1375" s="30"/>
      <c r="Y1375" s="30"/>
      <c r="Z1375" s="30"/>
      <c r="AA1375" s="30"/>
      <c r="AB1375" s="30"/>
      <c r="AD1375" s="37"/>
      <c r="AE1375" s="37"/>
      <c r="AF1375" s="37"/>
      <c r="AG1375" s="37"/>
      <c r="AH1375" s="37"/>
      <c r="AI1375" s="37"/>
      <c r="AJ1375" s="37"/>
      <c r="AK1375" s="37"/>
      <c r="AL1375" s="37"/>
      <c r="AM1375" s="37"/>
      <c r="AN1375" s="37"/>
      <c r="AO1375" s="37"/>
      <c r="AZ1375" s="17"/>
      <c r="BA1375" s="17"/>
      <c r="BB1375" s="17"/>
      <c r="BC1375" s="17"/>
      <c r="BD1375" s="17"/>
      <c r="BE1375" s="17"/>
      <c r="BF1375" s="17"/>
      <c r="BG1375" s="17"/>
      <c r="BH1375" s="17"/>
      <c r="BI1375" s="17"/>
    </row>
    <row r="1376" spans="1:61" s="13" customFormat="1" ht="23.25" customHeight="1" x14ac:dyDescent="0.2">
      <c r="C1376" s="2"/>
      <c r="D1376" s="37"/>
      <c r="E1376" s="37"/>
      <c r="F1376" s="37"/>
      <c r="G1376" s="37"/>
      <c r="H1376" s="37"/>
      <c r="I1376" s="37"/>
      <c r="J1376" s="37"/>
      <c r="K1376" s="37"/>
      <c r="L1376" s="37"/>
      <c r="O1376" s="16"/>
      <c r="P1376" s="16"/>
      <c r="R1376" s="30"/>
      <c r="S1376" s="30"/>
      <c r="T1376" s="30"/>
      <c r="U1376" s="30"/>
      <c r="V1376" s="30"/>
      <c r="W1376" s="30"/>
      <c r="X1376" s="30"/>
      <c r="Y1376" s="30"/>
      <c r="Z1376" s="30"/>
      <c r="AA1376" s="30"/>
      <c r="AB1376" s="30"/>
      <c r="AD1376" s="37"/>
      <c r="AE1376" s="37"/>
      <c r="AF1376" s="37"/>
      <c r="AG1376" s="37"/>
      <c r="AH1376" s="37"/>
      <c r="AI1376" s="37"/>
      <c r="AJ1376" s="37"/>
      <c r="AK1376" s="37"/>
      <c r="AL1376" s="37"/>
      <c r="AM1376" s="37"/>
      <c r="AN1376" s="37"/>
      <c r="AO1376" s="37"/>
      <c r="AZ1376" s="17"/>
      <c r="BA1376" s="17"/>
      <c r="BB1376" s="17"/>
      <c r="BC1376" s="17"/>
      <c r="BD1376" s="17"/>
      <c r="BE1376" s="17"/>
      <c r="BF1376" s="17"/>
      <c r="BG1376" s="17"/>
      <c r="BH1376" s="17"/>
      <c r="BI1376" s="17"/>
    </row>
    <row r="1377" spans="3:61" s="13" customFormat="1" ht="23.25" customHeight="1" x14ac:dyDescent="0.2">
      <c r="C1377" s="2"/>
      <c r="D1377" s="37"/>
      <c r="E1377" s="37"/>
      <c r="F1377" s="37"/>
      <c r="G1377" s="37"/>
      <c r="H1377" s="37"/>
      <c r="I1377" s="37"/>
      <c r="J1377" s="37"/>
      <c r="K1377" s="37"/>
      <c r="L1377" s="37"/>
      <c r="O1377" s="16"/>
      <c r="P1377" s="16"/>
      <c r="R1377" s="30"/>
      <c r="S1377" s="30"/>
      <c r="T1377" s="30"/>
      <c r="U1377" s="30"/>
      <c r="V1377" s="30"/>
      <c r="W1377" s="30"/>
      <c r="X1377" s="30"/>
      <c r="Y1377" s="30"/>
      <c r="Z1377" s="30"/>
      <c r="AA1377" s="30"/>
      <c r="AB1377" s="30"/>
      <c r="AD1377" s="37"/>
      <c r="AE1377" s="37"/>
      <c r="AF1377" s="37"/>
      <c r="AG1377" s="37"/>
      <c r="AH1377" s="37"/>
      <c r="AI1377" s="37"/>
      <c r="AJ1377" s="37"/>
      <c r="AK1377" s="37"/>
      <c r="AL1377" s="37"/>
      <c r="AM1377" s="37"/>
      <c r="AN1377" s="37"/>
      <c r="AO1377" s="37"/>
      <c r="AZ1377" s="17"/>
      <c r="BA1377" s="17"/>
      <c r="BB1377" s="17"/>
      <c r="BC1377" s="17"/>
      <c r="BD1377" s="17"/>
      <c r="BE1377" s="17"/>
      <c r="BF1377" s="17"/>
      <c r="BG1377" s="17"/>
      <c r="BH1377" s="17"/>
      <c r="BI1377" s="17"/>
    </row>
    <row r="1378" spans="3:61" s="13" customFormat="1" ht="23.25" customHeight="1" x14ac:dyDescent="0.2">
      <c r="C1378" s="2"/>
      <c r="D1378" s="37"/>
      <c r="E1378" s="37"/>
      <c r="F1378" s="37"/>
      <c r="G1378" s="37"/>
      <c r="H1378" s="37"/>
      <c r="I1378" s="37"/>
      <c r="J1378" s="37"/>
      <c r="K1378" s="37"/>
      <c r="L1378" s="37"/>
      <c r="O1378" s="16"/>
      <c r="P1378" s="16"/>
      <c r="R1378" s="30"/>
      <c r="S1378" s="30"/>
      <c r="T1378" s="30"/>
      <c r="U1378" s="30"/>
      <c r="V1378" s="30"/>
      <c r="W1378" s="30"/>
      <c r="X1378" s="30"/>
      <c r="Y1378" s="30"/>
      <c r="Z1378" s="30"/>
      <c r="AA1378" s="30"/>
      <c r="AB1378" s="30"/>
      <c r="AD1378" s="37"/>
      <c r="AE1378" s="37"/>
      <c r="AF1378" s="37"/>
      <c r="AG1378" s="37"/>
      <c r="AH1378" s="37"/>
      <c r="AI1378" s="37"/>
      <c r="AJ1378" s="37"/>
      <c r="AK1378" s="37"/>
      <c r="AL1378" s="37"/>
      <c r="AM1378" s="37"/>
      <c r="AN1378" s="37"/>
      <c r="AO1378" s="37"/>
      <c r="AZ1378" s="17"/>
      <c r="BA1378" s="17"/>
      <c r="BB1378" s="17"/>
      <c r="BC1378" s="17"/>
      <c r="BD1378" s="17"/>
      <c r="BE1378" s="17"/>
      <c r="BF1378" s="17"/>
      <c r="BG1378" s="17"/>
      <c r="BH1378" s="17"/>
      <c r="BI1378" s="17"/>
    </row>
    <row r="1379" spans="3:61" s="13" customFormat="1" ht="23.25" customHeight="1" x14ac:dyDescent="0.2">
      <c r="C1379" s="2"/>
      <c r="D1379" s="37"/>
      <c r="E1379" s="37"/>
      <c r="F1379" s="37"/>
      <c r="G1379" s="37"/>
      <c r="H1379" s="37"/>
      <c r="I1379" s="37"/>
      <c r="J1379" s="37"/>
      <c r="K1379" s="37"/>
      <c r="L1379" s="37"/>
      <c r="O1379" s="16"/>
      <c r="P1379" s="16"/>
      <c r="R1379" s="30"/>
      <c r="S1379" s="30"/>
      <c r="T1379" s="30"/>
      <c r="U1379" s="30"/>
      <c r="V1379" s="30"/>
      <c r="W1379" s="30"/>
      <c r="X1379" s="30"/>
      <c r="Y1379" s="30"/>
      <c r="Z1379" s="30"/>
      <c r="AA1379" s="30"/>
      <c r="AB1379" s="30"/>
      <c r="AD1379" s="37"/>
      <c r="AE1379" s="37"/>
      <c r="AF1379" s="37"/>
      <c r="AG1379" s="37"/>
      <c r="AH1379" s="37"/>
      <c r="AI1379" s="37"/>
      <c r="AJ1379" s="37"/>
      <c r="AK1379" s="37"/>
      <c r="AL1379" s="37"/>
      <c r="AM1379" s="37"/>
      <c r="AN1379" s="37"/>
      <c r="AO1379" s="37"/>
      <c r="AZ1379" s="17"/>
      <c r="BA1379" s="17"/>
      <c r="BB1379" s="17"/>
      <c r="BC1379" s="17"/>
      <c r="BD1379" s="17"/>
      <c r="BE1379" s="17"/>
      <c r="BF1379" s="17"/>
      <c r="BG1379" s="17"/>
      <c r="BH1379" s="17"/>
      <c r="BI1379" s="17"/>
    </row>
    <row r="1380" spans="3:61" s="13" customFormat="1" ht="23.25" customHeight="1" x14ac:dyDescent="0.2">
      <c r="C1380" s="2"/>
      <c r="D1380" s="37"/>
      <c r="E1380" s="37"/>
      <c r="F1380" s="37"/>
      <c r="G1380" s="37"/>
      <c r="H1380" s="37"/>
      <c r="I1380" s="37"/>
      <c r="J1380" s="37"/>
      <c r="K1380" s="37"/>
      <c r="L1380" s="37"/>
      <c r="O1380" s="16"/>
      <c r="P1380" s="16"/>
      <c r="R1380" s="30"/>
      <c r="S1380" s="30"/>
      <c r="T1380" s="30"/>
      <c r="U1380" s="30"/>
      <c r="V1380" s="30"/>
      <c r="W1380" s="30"/>
      <c r="X1380" s="30"/>
      <c r="Y1380" s="30"/>
      <c r="Z1380" s="30"/>
      <c r="AA1380" s="30"/>
      <c r="AB1380" s="30"/>
      <c r="AD1380" s="37"/>
      <c r="AE1380" s="37"/>
      <c r="AF1380" s="37"/>
      <c r="AG1380" s="37"/>
      <c r="AH1380" s="37"/>
      <c r="AI1380" s="37"/>
      <c r="AJ1380" s="37"/>
      <c r="AK1380" s="37"/>
      <c r="AL1380" s="37"/>
      <c r="AM1380" s="37"/>
      <c r="AN1380" s="37"/>
      <c r="AO1380" s="37"/>
      <c r="AZ1380" s="17"/>
      <c r="BA1380" s="17"/>
      <c r="BB1380" s="17"/>
      <c r="BC1380" s="17"/>
      <c r="BD1380" s="17"/>
      <c r="BE1380" s="17"/>
      <c r="BF1380" s="17"/>
      <c r="BG1380" s="17"/>
      <c r="BH1380" s="17"/>
      <c r="BI1380" s="17"/>
    </row>
    <row r="1381" spans="3:61" s="13" customFormat="1" ht="23.25" customHeight="1" x14ac:dyDescent="0.2">
      <c r="C1381" s="2"/>
      <c r="D1381" s="37"/>
      <c r="E1381" s="37"/>
      <c r="F1381" s="37"/>
      <c r="G1381" s="37"/>
      <c r="H1381" s="37"/>
      <c r="I1381" s="37"/>
      <c r="J1381" s="37"/>
      <c r="K1381" s="37"/>
      <c r="L1381" s="37"/>
      <c r="O1381" s="16"/>
      <c r="P1381" s="16"/>
      <c r="R1381" s="30"/>
      <c r="S1381" s="30"/>
      <c r="T1381" s="30"/>
      <c r="U1381" s="30"/>
      <c r="V1381" s="30"/>
      <c r="W1381" s="30"/>
      <c r="X1381" s="30"/>
      <c r="Y1381" s="30"/>
      <c r="Z1381" s="30"/>
      <c r="AA1381" s="30"/>
      <c r="AB1381" s="30"/>
      <c r="AD1381" s="37"/>
      <c r="AE1381" s="37"/>
      <c r="AF1381" s="37"/>
      <c r="AG1381" s="37"/>
      <c r="AH1381" s="37"/>
      <c r="AI1381" s="37"/>
      <c r="AJ1381" s="37"/>
      <c r="AK1381" s="37"/>
      <c r="AL1381" s="37"/>
      <c r="AM1381" s="37"/>
      <c r="AN1381" s="37"/>
      <c r="AO1381" s="37"/>
      <c r="AZ1381" s="17"/>
      <c r="BA1381" s="17"/>
      <c r="BB1381" s="17"/>
      <c r="BC1381" s="17"/>
      <c r="BD1381" s="17"/>
      <c r="BE1381" s="17"/>
      <c r="BF1381" s="17"/>
      <c r="BG1381" s="17"/>
      <c r="BH1381" s="17"/>
      <c r="BI1381" s="17"/>
    </row>
    <row r="1382" spans="3:61" s="13" customFormat="1" ht="23.25" customHeight="1" x14ac:dyDescent="0.2">
      <c r="C1382" s="2"/>
      <c r="D1382" s="37"/>
      <c r="E1382" s="37"/>
      <c r="F1382" s="37"/>
      <c r="G1382" s="37"/>
      <c r="H1382" s="37"/>
      <c r="I1382" s="37"/>
      <c r="J1382" s="37"/>
      <c r="K1382" s="37"/>
      <c r="L1382" s="37"/>
      <c r="O1382" s="16"/>
      <c r="P1382" s="16"/>
      <c r="R1382" s="30"/>
      <c r="S1382" s="30"/>
      <c r="T1382" s="30"/>
      <c r="U1382" s="30"/>
      <c r="V1382" s="30"/>
      <c r="W1382" s="30"/>
      <c r="X1382" s="30"/>
      <c r="Y1382" s="30"/>
      <c r="Z1382" s="30"/>
      <c r="AA1382" s="30"/>
      <c r="AB1382" s="30"/>
      <c r="AD1382" s="37"/>
      <c r="AE1382" s="37"/>
      <c r="AF1382" s="37"/>
      <c r="AG1382" s="37"/>
      <c r="AH1382" s="37"/>
      <c r="AI1382" s="37"/>
      <c r="AJ1382" s="37"/>
      <c r="AK1382" s="37"/>
      <c r="AL1382" s="37"/>
      <c r="AM1382" s="37"/>
      <c r="AN1382" s="37"/>
      <c r="AO1382" s="37"/>
      <c r="AZ1382" s="17"/>
      <c r="BA1382" s="17"/>
      <c r="BB1382" s="17"/>
      <c r="BC1382" s="17"/>
      <c r="BD1382" s="17"/>
      <c r="BE1382" s="17"/>
      <c r="BF1382" s="17"/>
      <c r="BG1382" s="17"/>
      <c r="BH1382" s="17"/>
      <c r="BI1382" s="17"/>
    </row>
    <row r="1383" spans="3:61" s="13" customFormat="1" ht="23.25" customHeight="1" x14ac:dyDescent="0.2">
      <c r="C1383" s="2"/>
      <c r="D1383" s="37"/>
      <c r="E1383" s="37"/>
      <c r="F1383" s="37"/>
      <c r="G1383" s="37"/>
      <c r="H1383" s="37"/>
      <c r="I1383" s="37"/>
      <c r="J1383" s="37"/>
      <c r="K1383" s="37"/>
      <c r="L1383" s="37"/>
      <c r="O1383" s="16"/>
      <c r="P1383" s="16"/>
      <c r="R1383" s="30"/>
      <c r="S1383" s="30"/>
      <c r="T1383" s="30"/>
      <c r="U1383" s="30"/>
      <c r="V1383" s="30"/>
      <c r="W1383" s="30"/>
      <c r="X1383" s="30"/>
      <c r="Y1383" s="30"/>
      <c r="Z1383" s="30"/>
      <c r="AA1383" s="30"/>
      <c r="AB1383" s="30"/>
      <c r="AD1383" s="37"/>
      <c r="AE1383" s="37"/>
      <c r="AF1383" s="37"/>
      <c r="AG1383" s="37"/>
      <c r="AH1383" s="37"/>
      <c r="AI1383" s="37"/>
      <c r="AJ1383" s="37"/>
      <c r="AK1383" s="37"/>
      <c r="AL1383" s="37"/>
      <c r="AM1383" s="37"/>
      <c r="AN1383" s="37"/>
      <c r="AO1383" s="37"/>
      <c r="AZ1383" s="17"/>
      <c r="BA1383" s="17"/>
      <c r="BB1383" s="17"/>
      <c r="BC1383" s="17"/>
      <c r="BD1383" s="17"/>
      <c r="BE1383" s="17"/>
      <c r="BF1383" s="17"/>
      <c r="BG1383" s="17"/>
      <c r="BH1383" s="17"/>
      <c r="BI1383" s="17"/>
    </row>
    <row r="1384" spans="3:61" s="13" customFormat="1" ht="23.25" customHeight="1" x14ac:dyDescent="0.2">
      <c r="C1384" s="2"/>
      <c r="D1384" s="37"/>
      <c r="E1384" s="37"/>
      <c r="F1384" s="37"/>
      <c r="G1384" s="37"/>
      <c r="H1384" s="37"/>
      <c r="I1384" s="37"/>
      <c r="J1384" s="37"/>
      <c r="K1384" s="37"/>
      <c r="L1384" s="37"/>
      <c r="O1384" s="16"/>
      <c r="P1384" s="16"/>
      <c r="R1384" s="30"/>
      <c r="S1384" s="30"/>
      <c r="T1384" s="30"/>
      <c r="U1384" s="30"/>
      <c r="V1384" s="30"/>
      <c r="W1384" s="30"/>
      <c r="X1384" s="30"/>
      <c r="Y1384" s="30"/>
      <c r="Z1384" s="30"/>
      <c r="AA1384" s="30"/>
      <c r="AB1384" s="30"/>
      <c r="AD1384" s="37"/>
      <c r="AE1384" s="37"/>
      <c r="AF1384" s="37"/>
      <c r="AG1384" s="37"/>
      <c r="AH1384" s="37"/>
      <c r="AI1384" s="37"/>
      <c r="AJ1384" s="37"/>
      <c r="AK1384" s="37"/>
      <c r="AL1384" s="37"/>
      <c r="AM1384" s="37"/>
      <c r="AN1384" s="37"/>
      <c r="AO1384" s="37"/>
      <c r="AZ1384" s="17"/>
      <c r="BA1384" s="17"/>
      <c r="BB1384" s="17"/>
      <c r="BC1384" s="17"/>
      <c r="BD1384" s="17"/>
      <c r="BE1384" s="17"/>
      <c r="BF1384" s="17"/>
      <c r="BG1384" s="17"/>
      <c r="BH1384" s="17"/>
      <c r="BI1384" s="17"/>
    </row>
    <row r="1385" spans="3:61" s="13" customFormat="1" ht="23.25" customHeight="1" x14ac:dyDescent="0.2">
      <c r="C1385" s="2"/>
      <c r="D1385" s="37"/>
      <c r="E1385" s="37"/>
      <c r="F1385" s="37"/>
      <c r="G1385" s="37"/>
      <c r="H1385" s="37"/>
      <c r="I1385" s="37"/>
      <c r="J1385" s="37"/>
      <c r="K1385" s="37"/>
      <c r="L1385" s="37"/>
      <c r="O1385" s="16"/>
      <c r="P1385" s="16"/>
      <c r="R1385" s="30"/>
      <c r="S1385" s="30"/>
      <c r="T1385" s="30"/>
      <c r="U1385" s="30"/>
      <c r="V1385" s="30"/>
      <c r="W1385" s="30"/>
      <c r="X1385" s="30"/>
      <c r="Y1385" s="30"/>
      <c r="Z1385" s="30"/>
      <c r="AA1385" s="30"/>
      <c r="AB1385" s="30"/>
      <c r="AD1385" s="37"/>
      <c r="AE1385" s="37"/>
      <c r="AF1385" s="37"/>
      <c r="AG1385" s="37"/>
      <c r="AH1385" s="37"/>
      <c r="AI1385" s="37"/>
      <c r="AJ1385" s="37"/>
      <c r="AK1385" s="37"/>
      <c r="AL1385" s="37"/>
      <c r="AM1385" s="37"/>
      <c r="AN1385" s="37"/>
      <c r="AO1385" s="37"/>
      <c r="AZ1385" s="17"/>
      <c r="BA1385" s="17"/>
      <c r="BB1385" s="17"/>
      <c r="BC1385" s="17"/>
      <c r="BD1385" s="17"/>
      <c r="BE1385" s="17"/>
      <c r="BF1385" s="17"/>
      <c r="BG1385" s="17"/>
      <c r="BH1385" s="17"/>
      <c r="BI1385" s="17"/>
    </row>
    <row r="1386" spans="3:61" s="13" customFormat="1" ht="23.25" customHeight="1" x14ac:dyDescent="0.2">
      <c r="C1386" s="2"/>
      <c r="D1386" s="37"/>
      <c r="E1386" s="37"/>
      <c r="F1386" s="37"/>
      <c r="G1386" s="37"/>
      <c r="H1386" s="37"/>
      <c r="I1386" s="37"/>
      <c r="J1386" s="37"/>
      <c r="K1386" s="37"/>
      <c r="L1386" s="37"/>
      <c r="O1386" s="16"/>
      <c r="P1386" s="16"/>
      <c r="R1386" s="30"/>
      <c r="S1386" s="30"/>
      <c r="T1386" s="30"/>
      <c r="U1386" s="30"/>
      <c r="V1386" s="30"/>
      <c r="W1386" s="30"/>
      <c r="X1386" s="30"/>
      <c r="Y1386" s="30"/>
      <c r="Z1386" s="30"/>
      <c r="AA1386" s="30"/>
      <c r="AB1386" s="30"/>
      <c r="AD1386" s="37"/>
      <c r="AE1386" s="37"/>
      <c r="AF1386" s="37"/>
      <c r="AG1386" s="37"/>
      <c r="AH1386" s="37"/>
      <c r="AI1386" s="37"/>
      <c r="AJ1386" s="37"/>
      <c r="AK1386" s="37"/>
      <c r="AL1386" s="37"/>
      <c r="AM1386" s="37"/>
      <c r="AN1386" s="37"/>
      <c r="AO1386" s="37"/>
      <c r="AZ1386" s="17"/>
      <c r="BA1386" s="17"/>
      <c r="BB1386" s="17"/>
      <c r="BC1386" s="17"/>
      <c r="BD1386" s="17"/>
      <c r="BE1386" s="17"/>
      <c r="BF1386" s="17"/>
      <c r="BG1386" s="17"/>
      <c r="BH1386" s="17"/>
      <c r="BI1386" s="17"/>
    </row>
    <row r="1387" spans="3:61" s="13" customFormat="1" ht="23.25" customHeight="1" x14ac:dyDescent="0.2">
      <c r="C1387" s="2"/>
      <c r="D1387" s="37"/>
      <c r="E1387" s="37"/>
      <c r="F1387" s="37"/>
      <c r="G1387" s="37"/>
      <c r="H1387" s="37"/>
      <c r="I1387" s="37"/>
      <c r="J1387" s="37"/>
      <c r="K1387" s="37"/>
      <c r="L1387" s="37"/>
      <c r="O1387" s="16"/>
      <c r="P1387" s="16"/>
      <c r="R1387" s="30"/>
      <c r="S1387" s="30"/>
      <c r="T1387" s="30"/>
      <c r="U1387" s="30"/>
      <c r="V1387" s="30"/>
      <c r="W1387" s="30"/>
      <c r="X1387" s="30"/>
      <c r="Y1387" s="30"/>
      <c r="Z1387" s="30"/>
      <c r="AA1387" s="30"/>
      <c r="AB1387" s="30"/>
      <c r="AD1387" s="37"/>
      <c r="AE1387" s="37"/>
      <c r="AF1387" s="37"/>
      <c r="AG1387" s="37"/>
      <c r="AH1387" s="37"/>
      <c r="AI1387" s="37"/>
      <c r="AJ1387" s="37"/>
      <c r="AK1387" s="37"/>
      <c r="AL1387" s="37"/>
      <c r="AM1387" s="37"/>
      <c r="AN1387" s="37"/>
      <c r="AO1387" s="37"/>
      <c r="AZ1387" s="17"/>
      <c r="BA1387" s="17"/>
      <c r="BB1387" s="17"/>
      <c r="BC1387" s="17"/>
      <c r="BD1387" s="17"/>
      <c r="BE1387" s="17"/>
      <c r="BF1387" s="17"/>
      <c r="BG1387" s="17"/>
      <c r="BH1387" s="17"/>
      <c r="BI1387" s="17"/>
    </row>
    <row r="1388" spans="3:61" s="13" customFormat="1" ht="23.25" customHeight="1" x14ac:dyDescent="0.2">
      <c r="C1388" s="2"/>
      <c r="D1388" s="37"/>
      <c r="E1388" s="37"/>
      <c r="F1388" s="37"/>
      <c r="G1388" s="37"/>
      <c r="H1388" s="37"/>
      <c r="I1388" s="37"/>
      <c r="J1388" s="37"/>
      <c r="K1388" s="37"/>
      <c r="L1388" s="37"/>
      <c r="O1388" s="16"/>
      <c r="P1388" s="16"/>
      <c r="R1388" s="30"/>
      <c r="S1388" s="30"/>
      <c r="T1388" s="30"/>
      <c r="U1388" s="30"/>
      <c r="V1388" s="30"/>
      <c r="W1388" s="30"/>
      <c r="X1388" s="30"/>
      <c r="Y1388" s="30"/>
      <c r="Z1388" s="30"/>
      <c r="AA1388" s="30"/>
      <c r="AB1388" s="30"/>
      <c r="AD1388" s="37"/>
      <c r="AE1388" s="37"/>
      <c r="AF1388" s="37"/>
      <c r="AG1388" s="37"/>
      <c r="AH1388" s="37"/>
      <c r="AI1388" s="37"/>
      <c r="AJ1388" s="37"/>
      <c r="AK1388" s="37"/>
      <c r="AL1388" s="37"/>
      <c r="AM1388" s="37"/>
      <c r="AN1388" s="37"/>
      <c r="AO1388" s="37"/>
      <c r="AZ1388" s="17"/>
      <c r="BA1388" s="17"/>
      <c r="BB1388" s="17"/>
      <c r="BC1388" s="17"/>
      <c r="BD1388" s="17"/>
      <c r="BE1388" s="17"/>
      <c r="BF1388" s="17"/>
      <c r="BG1388" s="17"/>
      <c r="BH1388" s="17"/>
      <c r="BI1388" s="17"/>
    </row>
    <row r="1389" spans="3:61" s="13" customFormat="1" ht="23.25" customHeight="1" x14ac:dyDescent="0.2">
      <c r="C1389" s="2"/>
      <c r="D1389" s="37"/>
      <c r="E1389" s="37"/>
      <c r="F1389" s="37"/>
      <c r="G1389" s="37"/>
      <c r="H1389" s="37"/>
      <c r="I1389" s="37"/>
      <c r="J1389" s="37"/>
      <c r="K1389" s="37"/>
      <c r="L1389" s="37"/>
      <c r="O1389" s="16"/>
      <c r="P1389" s="16"/>
      <c r="R1389" s="30"/>
      <c r="S1389" s="30"/>
      <c r="T1389" s="30"/>
      <c r="U1389" s="30"/>
      <c r="V1389" s="30"/>
      <c r="W1389" s="30"/>
      <c r="X1389" s="30"/>
      <c r="Y1389" s="30"/>
      <c r="Z1389" s="30"/>
      <c r="AA1389" s="30"/>
      <c r="AB1389" s="30"/>
      <c r="AD1389" s="37"/>
      <c r="AE1389" s="37"/>
      <c r="AF1389" s="37"/>
      <c r="AG1389" s="37"/>
      <c r="AH1389" s="37"/>
      <c r="AI1389" s="37"/>
      <c r="AJ1389" s="37"/>
      <c r="AK1389" s="37"/>
      <c r="AL1389" s="37"/>
      <c r="AM1389" s="37"/>
      <c r="AN1389" s="37"/>
      <c r="AO1389" s="37"/>
      <c r="AZ1389" s="17"/>
      <c r="BA1389" s="17"/>
      <c r="BB1389" s="17"/>
      <c r="BC1389" s="17"/>
      <c r="BD1389" s="17"/>
      <c r="BE1389" s="17"/>
      <c r="BF1389" s="17"/>
      <c r="BG1389" s="17"/>
      <c r="BH1389" s="17"/>
      <c r="BI1389" s="17"/>
    </row>
    <row r="1390" spans="3:61" s="13" customFormat="1" ht="23.25" customHeight="1" x14ac:dyDescent="0.2">
      <c r="C1390" s="2"/>
      <c r="D1390" s="37"/>
      <c r="E1390" s="37"/>
      <c r="F1390" s="37"/>
      <c r="G1390" s="37"/>
      <c r="H1390" s="37"/>
      <c r="I1390" s="37"/>
      <c r="J1390" s="37"/>
      <c r="K1390" s="37"/>
      <c r="L1390" s="37"/>
      <c r="O1390" s="16"/>
      <c r="P1390" s="16"/>
      <c r="R1390" s="30"/>
      <c r="S1390" s="30"/>
      <c r="T1390" s="30"/>
      <c r="U1390" s="30"/>
      <c r="V1390" s="30"/>
      <c r="W1390" s="30"/>
      <c r="X1390" s="30"/>
      <c r="Y1390" s="30"/>
      <c r="Z1390" s="30"/>
      <c r="AA1390" s="30"/>
      <c r="AB1390" s="30"/>
      <c r="AD1390" s="37"/>
      <c r="AE1390" s="37"/>
      <c r="AF1390" s="37"/>
      <c r="AG1390" s="37"/>
      <c r="AH1390" s="37"/>
      <c r="AI1390" s="37"/>
      <c r="AJ1390" s="37"/>
      <c r="AK1390" s="37"/>
      <c r="AL1390" s="37"/>
      <c r="AM1390" s="37"/>
      <c r="AN1390" s="37"/>
      <c r="AO1390" s="37"/>
      <c r="AZ1390" s="17"/>
      <c r="BA1390" s="17"/>
      <c r="BB1390" s="17"/>
      <c r="BC1390" s="17"/>
      <c r="BD1390" s="17"/>
      <c r="BE1390" s="17"/>
      <c r="BF1390" s="17"/>
      <c r="BG1390" s="17"/>
      <c r="BH1390" s="17"/>
      <c r="BI1390" s="17"/>
    </row>
    <row r="1391" spans="3:61" s="13" customFormat="1" ht="23.25" customHeight="1" x14ac:dyDescent="0.2">
      <c r="C1391" s="2"/>
      <c r="D1391" s="37"/>
      <c r="E1391" s="37"/>
      <c r="F1391" s="37"/>
      <c r="G1391" s="37"/>
      <c r="H1391" s="37"/>
      <c r="I1391" s="37"/>
      <c r="J1391" s="37"/>
      <c r="K1391" s="37"/>
      <c r="L1391" s="37"/>
      <c r="O1391" s="16"/>
      <c r="P1391" s="16"/>
      <c r="R1391" s="30"/>
      <c r="S1391" s="30"/>
      <c r="T1391" s="30"/>
      <c r="U1391" s="30"/>
      <c r="V1391" s="30"/>
      <c r="W1391" s="30"/>
      <c r="X1391" s="30"/>
      <c r="Y1391" s="30"/>
      <c r="Z1391" s="30"/>
      <c r="AA1391" s="30"/>
      <c r="AB1391" s="30"/>
      <c r="AD1391" s="37"/>
      <c r="AE1391" s="37"/>
      <c r="AF1391" s="37"/>
      <c r="AG1391" s="37"/>
      <c r="AH1391" s="37"/>
      <c r="AI1391" s="37"/>
      <c r="AJ1391" s="37"/>
      <c r="AK1391" s="37"/>
      <c r="AL1391" s="37"/>
      <c r="AM1391" s="37"/>
      <c r="AN1391" s="37"/>
      <c r="AO1391" s="37"/>
      <c r="AZ1391" s="17"/>
      <c r="BA1391" s="17"/>
      <c r="BB1391" s="17"/>
      <c r="BC1391" s="17"/>
      <c r="BD1391" s="17"/>
      <c r="BE1391" s="17"/>
      <c r="BF1391" s="17"/>
      <c r="BG1391" s="17"/>
      <c r="BH1391" s="17"/>
      <c r="BI1391" s="17"/>
    </row>
    <row r="1392" spans="3:61" s="13" customFormat="1" ht="23.25" customHeight="1" x14ac:dyDescent="0.2">
      <c r="C1392" s="2"/>
      <c r="D1392" s="37"/>
      <c r="E1392" s="37"/>
      <c r="F1392" s="37"/>
      <c r="G1392" s="37"/>
      <c r="H1392" s="37"/>
      <c r="I1392" s="37"/>
      <c r="J1392" s="37"/>
      <c r="K1392" s="37"/>
      <c r="L1392" s="37"/>
      <c r="O1392" s="16"/>
      <c r="P1392" s="16"/>
      <c r="R1392" s="30"/>
      <c r="S1392" s="30"/>
      <c r="T1392" s="30"/>
      <c r="U1392" s="30"/>
      <c r="V1392" s="30"/>
      <c r="W1392" s="30"/>
      <c r="X1392" s="30"/>
      <c r="Y1392" s="30"/>
      <c r="Z1392" s="30"/>
      <c r="AA1392" s="30"/>
      <c r="AB1392" s="30"/>
      <c r="AD1392" s="37"/>
      <c r="AE1392" s="37"/>
      <c r="AF1392" s="37"/>
      <c r="AG1392" s="37"/>
      <c r="AH1392" s="37"/>
      <c r="AI1392" s="37"/>
      <c r="AJ1392" s="37"/>
      <c r="AK1392" s="37"/>
      <c r="AL1392" s="37"/>
      <c r="AM1392" s="37"/>
      <c r="AN1392" s="37"/>
      <c r="AO1392" s="37"/>
      <c r="AZ1392" s="17"/>
      <c r="BA1392" s="17"/>
      <c r="BB1392" s="17"/>
      <c r="BC1392" s="17"/>
      <c r="BD1392" s="17"/>
      <c r="BE1392" s="17"/>
      <c r="BF1392" s="17"/>
      <c r="BG1392" s="17"/>
      <c r="BH1392" s="17"/>
      <c r="BI1392" s="17"/>
    </row>
    <row r="1393" spans="3:61" s="13" customFormat="1" ht="23.25" customHeight="1" x14ac:dyDescent="0.2">
      <c r="C1393" s="2"/>
      <c r="D1393" s="37"/>
      <c r="E1393" s="37"/>
      <c r="F1393" s="37"/>
      <c r="G1393" s="37"/>
      <c r="H1393" s="37"/>
      <c r="I1393" s="37"/>
      <c r="J1393" s="37"/>
      <c r="K1393" s="37"/>
      <c r="L1393" s="37"/>
      <c r="O1393" s="16"/>
      <c r="P1393" s="16"/>
      <c r="R1393" s="30"/>
      <c r="S1393" s="30"/>
      <c r="T1393" s="30"/>
      <c r="U1393" s="30"/>
      <c r="V1393" s="30"/>
      <c r="W1393" s="30"/>
      <c r="X1393" s="30"/>
      <c r="Y1393" s="30"/>
      <c r="Z1393" s="30"/>
      <c r="AA1393" s="30"/>
      <c r="AB1393" s="30"/>
      <c r="AD1393" s="37"/>
      <c r="AE1393" s="37"/>
      <c r="AF1393" s="37"/>
      <c r="AG1393" s="37"/>
      <c r="AH1393" s="37"/>
      <c r="AI1393" s="37"/>
      <c r="AJ1393" s="37"/>
      <c r="AK1393" s="37"/>
      <c r="AL1393" s="37"/>
      <c r="AM1393" s="37"/>
      <c r="AN1393" s="37"/>
      <c r="AO1393" s="37"/>
      <c r="AZ1393" s="17"/>
      <c r="BA1393" s="17"/>
      <c r="BB1393" s="17"/>
      <c r="BC1393" s="17"/>
      <c r="BD1393" s="17"/>
      <c r="BE1393" s="17"/>
      <c r="BF1393" s="17"/>
      <c r="BG1393" s="17"/>
      <c r="BH1393" s="17"/>
      <c r="BI1393" s="17"/>
    </row>
    <row r="1394" spans="3:61" s="13" customFormat="1" ht="23.25" customHeight="1" x14ac:dyDescent="0.2">
      <c r="C1394" s="2"/>
      <c r="D1394" s="37"/>
      <c r="E1394" s="37"/>
      <c r="F1394" s="37"/>
      <c r="G1394" s="37"/>
      <c r="H1394" s="37"/>
      <c r="I1394" s="37"/>
      <c r="J1394" s="37"/>
      <c r="K1394" s="37"/>
      <c r="L1394" s="37"/>
      <c r="O1394" s="16"/>
      <c r="P1394" s="16"/>
      <c r="R1394" s="30"/>
      <c r="S1394" s="30"/>
      <c r="T1394" s="30"/>
      <c r="U1394" s="30"/>
      <c r="V1394" s="30"/>
      <c r="W1394" s="30"/>
      <c r="X1394" s="30"/>
      <c r="Y1394" s="30"/>
      <c r="Z1394" s="30"/>
      <c r="AA1394" s="30"/>
      <c r="AB1394" s="30"/>
      <c r="AD1394" s="37"/>
      <c r="AE1394" s="37"/>
      <c r="AF1394" s="37"/>
      <c r="AG1394" s="37"/>
      <c r="AH1394" s="37"/>
      <c r="AI1394" s="37"/>
      <c r="AJ1394" s="37"/>
      <c r="AK1394" s="37"/>
      <c r="AL1394" s="37"/>
      <c r="AM1394" s="37"/>
      <c r="AN1394" s="37"/>
      <c r="AO1394" s="37"/>
      <c r="AZ1394" s="17"/>
      <c r="BA1394" s="17"/>
      <c r="BB1394" s="17"/>
      <c r="BC1394" s="17"/>
      <c r="BD1394" s="17"/>
      <c r="BE1394" s="17"/>
      <c r="BF1394" s="17"/>
      <c r="BG1394" s="17"/>
      <c r="BH1394" s="17"/>
      <c r="BI1394" s="17"/>
    </row>
    <row r="1395" spans="3:61" s="13" customFormat="1" ht="23.25" customHeight="1" x14ac:dyDescent="0.2">
      <c r="C1395" s="2"/>
      <c r="D1395" s="37"/>
      <c r="E1395" s="37"/>
      <c r="F1395" s="37"/>
      <c r="G1395" s="37"/>
      <c r="H1395" s="37"/>
      <c r="I1395" s="37"/>
      <c r="J1395" s="37"/>
      <c r="K1395" s="37"/>
      <c r="L1395" s="37"/>
      <c r="O1395" s="16"/>
      <c r="P1395" s="16"/>
      <c r="R1395" s="30"/>
      <c r="S1395" s="30"/>
      <c r="T1395" s="30"/>
      <c r="U1395" s="30"/>
      <c r="V1395" s="30"/>
      <c r="W1395" s="30"/>
      <c r="X1395" s="30"/>
      <c r="Y1395" s="30"/>
      <c r="Z1395" s="30"/>
      <c r="AA1395" s="30"/>
      <c r="AB1395" s="30"/>
      <c r="AD1395" s="37"/>
      <c r="AE1395" s="37"/>
      <c r="AF1395" s="37"/>
      <c r="AG1395" s="37"/>
      <c r="AH1395" s="37"/>
      <c r="AI1395" s="37"/>
      <c r="AJ1395" s="37"/>
      <c r="AK1395" s="37"/>
      <c r="AL1395" s="37"/>
      <c r="AM1395" s="37"/>
      <c r="AN1395" s="37"/>
      <c r="AO1395" s="37"/>
      <c r="AZ1395" s="17"/>
      <c r="BA1395" s="17"/>
      <c r="BB1395" s="17"/>
      <c r="BC1395" s="17"/>
      <c r="BD1395" s="17"/>
      <c r="BE1395" s="17"/>
      <c r="BF1395" s="17"/>
      <c r="BG1395" s="17"/>
      <c r="BH1395" s="17"/>
      <c r="BI1395" s="17"/>
    </row>
    <row r="1396" spans="3:61" s="13" customFormat="1" ht="23.25" customHeight="1" x14ac:dyDescent="0.2">
      <c r="C1396" s="2"/>
      <c r="D1396" s="37"/>
      <c r="E1396" s="37"/>
      <c r="F1396" s="37"/>
      <c r="G1396" s="37"/>
      <c r="H1396" s="37"/>
      <c r="I1396" s="37"/>
      <c r="J1396" s="37"/>
      <c r="K1396" s="37"/>
      <c r="L1396" s="37"/>
      <c r="O1396" s="16"/>
      <c r="P1396" s="16"/>
      <c r="R1396" s="30"/>
      <c r="S1396" s="30"/>
      <c r="T1396" s="30"/>
      <c r="U1396" s="30"/>
      <c r="V1396" s="30"/>
      <c r="W1396" s="30"/>
      <c r="X1396" s="30"/>
      <c r="Y1396" s="30"/>
      <c r="Z1396" s="30"/>
      <c r="AA1396" s="30"/>
      <c r="AB1396" s="30"/>
      <c r="AD1396" s="37"/>
      <c r="AE1396" s="37"/>
      <c r="AF1396" s="37"/>
      <c r="AG1396" s="37"/>
      <c r="AH1396" s="37"/>
      <c r="AI1396" s="37"/>
      <c r="AJ1396" s="37"/>
      <c r="AK1396" s="37"/>
      <c r="AL1396" s="37"/>
      <c r="AM1396" s="37"/>
      <c r="AN1396" s="37"/>
      <c r="AO1396" s="37"/>
      <c r="AZ1396" s="17"/>
      <c r="BA1396" s="17"/>
      <c r="BB1396" s="17"/>
      <c r="BC1396" s="17"/>
      <c r="BD1396" s="17"/>
      <c r="BE1396" s="17"/>
      <c r="BF1396" s="17"/>
      <c r="BG1396" s="17"/>
      <c r="BH1396" s="17"/>
      <c r="BI1396" s="17"/>
    </row>
    <row r="1397" spans="3:61" s="13" customFormat="1" ht="23.25" customHeight="1" x14ac:dyDescent="0.2">
      <c r="C1397" s="2"/>
      <c r="D1397" s="37"/>
      <c r="E1397" s="37"/>
      <c r="F1397" s="37"/>
      <c r="G1397" s="37"/>
      <c r="H1397" s="37"/>
      <c r="I1397" s="37"/>
      <c r="J1397" s="37"/>
      <c r="K1397" s="37"/>
      <c r="L1397" s="37"/>
      <c r="O1397" s="16"/>
      <c r="P1397" s="16"/>
      <c r="R1397" s="30"/>
      <c r="S1397" s="30"/>
      <c r="T1397" s="30"/>
      <c r="U1397" s="30"/>
      <c r="V1397" s="30"/>
      <c r="W1397" s="30"/>
      <c r="X1397" s="30"/>
      <c r="Y1397" s="30"/>
      <c r="Z1397" s="30"/>
      <c r="AA1397" s="30"/>
      <c r="AB1397" s="30"/>
      <c r="AD1397" s="37"/>
      <c r="AE1397" s="37"/>
      <c r="AF1397" s="37"/>
      <c r="AG1397" s="37"/>
      <c r="AH1397" s="37"/>
      <c r="AI1397" s="37"/>
      <c r="AJ1397" s="37"/>
      <c r="AK1397" s="37"/>
      <c r="AL1397" s="37"/>
      <c r="AM1397" s="37"/>
      <c r="AN1397" s="37"/>
      <c r="AO1397" s="37"/>
      <c r="AZ1397" s="17"/>
      <c r="BA1397" s="17"/>
      <c r="BB1397" s="17"/>
      <c r="BC1397" s="17"/>
      <c r="BD1397" s="17"/>
      <c r="BE1397" s="17"/>
      <c r="BF1397" s="17"/>
      <c r="BG1397" s="17"/>
      <c r="BH1397" s="17"/>
      <c r="BI1397" s="17"/>
    </row>
    <row r="1398" spans="3:61" s="13" customFormat="1" ht="23.25" customHeight="1" x14ac:dyDescent="0.2">
      <c r="C1398" s="2"/>
      <c r="D1398" s="37"/>
      <c r="E1398" s="37"/>
      <c r="F1398" s="37"/>
      <c r="G1398" s="37"/>
      <c r="H1398" s="37"/>
      <c r="I1398" s="37"/>
      <c r="J1398" s="37"/>
      <c r="K1398" s="37"/>
      <c r="L1398" s="37"/>
      <c r="O1398" s="16"/>
      <c r="P1398" s="16"/>
      <c r="R1398" s="30"/>
      <c r="S1398" s="30"/>
      <c r="T1398" s="30"/>
      <c r="U1398" s="30"/>
      <c r="V1398" s="30"/>
      <c r="W1398" s="30"/>
      <c r="X1398" s="30"/>
      <c r="Y1398" s="30"/>
      <c r="Z1398" s="30"/>
      <c r="AA1398" s="30"/>
      <c r="AB1398" s="30"/>
      <c r="AD1398" s="37"/>
      <c r="AE1398" s="37"/>
      <c r="AF1398" s="37"/>
      <c r="AG1398" s="37"/>
      <c r="AH1398" s="37"/>
      <c r="AI1398" s="37"/>
      <c r="AJ1398" s="37"/>
      <c r="AK1398" s="37"/>
      <c r="AL1398" s="37"/>
      <c r="AM1398" s="37"/>
      <c r="AN1398" s="37"/>
      <c r="AO1398" s="37"/>
      <c r="AZ1398" s="17"/>
      <c r="BA1398" s="17"/>
      <c r="BB1398" s="17"/>
      <c r="BC1398" s="17"/>
      <c r="BD1398" s="17"/>
      <c r="BE1398" s="17"/>
      <c r="BF1398" s="17"/>
      <c r="BG1398" s="17"/>
      <c r="BH1398" s="17"/>
      <c r="BI1398" s="17"/>
    </row>
    <row r="1399" spans="3:61" s="13" customFormat="1" ht="23.25" customHeight="1" x14ac:dyDescent="0.2">
      <c r="C1399" s="2"/>
      <c r="D1399" s="37"/>
      <c r="E1399" s="37"/>
      <c r="F1399" s="37"/>
      <c r="G1399" s="37"/>
      <c r="H1399" s="37"/>
      <c r="I1399" s="37"/>
      <c r="J1399" s="37"/>
      <c r="K1399" s="37"/>
      <c r="L1399" s="37"/>
      <c r="O1399" s="16"/>
      <c r="P1399" s="16"/>
      <c r="R1399" s="30"/>
      <c r="S1399" s="30"/>
      <c r="T1399" s="30"/>
      <c r="U1399" s="30"/>
      <c r="V1399" s="30"/>
      <c r="W1399" s="30"/>
      <c r="X1399" s="30"/>
      <c r="Y1399" s="30"/>
      <c r="Z1399" s="30"/>
      <c r="AA1399" s="30"/>
      <c r="AB1399" s="30"/>
      <c r="AD1399" s="37"/>
      <c r="AE1399" s="37"/>
      <c r="AF1399" s="37"/>
      <c r="AG1399" s="37"/>
      <c r="AH1399" s="37"/>
      <c r="AI1399" s="37"/>
      <c r="AJ1399" s="37"/>
      <c r="AK1399" s="37"/>
      <c r="AL1399" s="37"/>
      <c r="AM1399" s="37"/>
      <c r="AN1399" s="37"/>
      <c r="AO1399" s="37"/>
      <c r="AZ1399" s="17"/>
      <c r="BA1399" s="17"/>
      <c r="BB1399" s="17"/>
      <c r="BC1399" s="17"/>
      <c r="BD1399" s="17"/>
      <c r="BE1399" s="17"/>
      <c r="BF1399" s="17"/>
      <c r="BG1399" s="17"/>
      <c r="BH1399" s="17"/>
      <c r="BI1399" s="17"/>
    </row>
    <row r="1400" spans="3:61" s="13" customFormat="1" ht="23.25" customHeight="1" x14ac:dyDescent="0.2">
      <c r="C1400" s="2"/>
      <c r="D1400" s="37"/>
      <c r="E1400" s="37"/>
      <c r="F1400" s="37"/>
      <c r="G1400" s="37"/>
      <c r="H1400" s="37"/>
      <c r="I1400" s="37"/>
      <c r="J1400" s="37"/>
      <c r="K1400" s="37"/>
      <c r="L1400" s="37"/>
      <c r="O1400" s="16"/>
      <c r="P1400" s="16"/>
      <c r="R1400" s="30"/>
      <c r="S1400" s="30"/>
      <c r="T1400" s="30"/>
      <c r="U1400" s="30"/>
      <c r="V1400" s="30"/>
      <c r="W1400" s="30"/>
      <c r="X1400" s="30"/>
      <c r="Y1400" s="30"/>
      <c r="Z1400" s="30"/>
      <c r="AA1400" s="30"/>
      <c r="AB1400" s="30"/>
      <c r="AD1400" s="37"/>
      <c r="AE1400" s="37"/>
      <c r="AF1400" s="37"/>
      <c r="AG1400" s="37"/>
      <c r="AH1400" s="37"/>
      <c r="AI1400" s="37"/>
      <c r="AJ1400" s="37"/>
      <c r="AK1400" s="37"/>
      <c r="AL1400" s="37"/>
      <c r="AM1400" s="37"/>
      <c r="AN1400" s="37"/>
      <c r="AO1400" s="37"/>
      <c r="AZ1400" s="17"/>
      <c r="BA1400" s="17"/>
      <c r="BB1400" s="17"/>
      <c r="BC1400" s="17"/>
      <c r="BD1400" s="17"/>
      <c r="BE1400" s="17"/>
      <c r="BF1400" s="17"/>
      <c r="BG1400" s="17"/>
      <c r="BH1400" s="17"/>
      <c r="BI1400" s="17"/>
    </row>
    <row r="1401" spans="3:61" s="13" customFormat="1" ht="23.25" customHeight="1" x14ac:dyDescent="0.2">
      <c r="C1401" s="2"/>
      <c r="D1401" s="37"/>
      <c r="E1401" s="37"/>
      <c r="F1401" s="37"/>
      <c r="G1401" s="37"/>
      <c r="H1401" s="37"/>
      <c r="I1401" s="37"/>
      <c r="J1401" s="37"/>
      <c r="K1401" s="37"/>
      <c r="L1401" s="37"/>
      <c r="O1401" s="16"/>
      <c r="P1401" s="16"/>
      <c r="R1401" s="30"/>
      <c r="S1401" s="30"/>
      <c r="T1401" s="30"/>
      <c r="U1401" s="30"/>
      <c r="V1401" s="30"/>
      <c r="W1401" s="30"/>
      <c r="X1401" s="30"/>
      <c r="Y1401" s="30"/>
      <c r="Z1401" s="30"/>
      <c r="AA1401" s="30"/>
      <c r="AB1401" s="30"/>
      <c r="AD1401" s="37"/>
      <c r="AE1401" s="37"/>
      <c r="AF1401" s="37"/>
      <c r="AG1401" s="37"/>
      <c r="AH1401" s="37"/>
      <c r="AI1401" s="37"/>
      <c r="AJ1401" s="37"/>
      <c r="AK1401" s="37"/>
      <c r="AL1401" s="37"/>
      <c r="AM1401" s="37"/>
      <c r="AN1401" s="37"/>
      <c r="AO1401" s="37"/>
      <c r="AZ1401" s="17"/>
      <c r="BA1401" s="17"/>
      <c r="BB1401" s="17"/>
      <c r="BC1401" s="17"/>
      <c r="BD1401" s="17"/>
      <c r="BE1401" s="17"/>
      <c r="BF1401" s="17"/>
      <c r="BG1401" s="17"/>
      <c r="BH1401" s="17"/>
      <c r="BI1401" s="17"/>
    </row>
    <row r="1402" spans="3:61" s="13" customFormat="1" ht="23.25" customHeight="1" x14ac:dyDescent="0.2">
      <c r="C1402" s="2"/>
      <c r="D1402" s="37"/>
      <c r="E1402" s="37"/>
      <c r="F1402" s="37"/>
      <c r="G1402" s="37"/>
      <c r="H1402" s="37"/>
      <c r="I1402" s="37"/>
      <c r="J1402" s="37"/>
      <c r="K1402" s="37"/>
      <c r="L1402" s="37"/>
      <c r="O1402" s="16"/>
      <c r="P1402" s="16"/>
      <c r="R1402" s="30"/>
      <c r="S1402" s="30"/>
      <c r="T1402" s="30"/>
      <c r="U1402" s="30"/>
      <c r="V1402" s="30"/>
      <c r="W1402" s="30"/>
      <c r="X1402" s="30"/>
      <c r="Y1402" s="30"/>
      <c r="Z1402" s="30"/>
      <c r="AA1402" s="30"/>
      <c r="AB1402" s="30"/>
      <c r="AD1402" s="37"/>
      <c r="AE1402" s="37"/>
      <c r="AF1402" s="37"/>
      <c r="AG1402" s="37"/>
      <c r="AH1402" s="37"/>
      <c r="AI1402" s="37"/>
      <c r="AJ1402" s="37"/>
      <c r="AK1402" s="37"/>
      <c r="AL1402" s="37"/>
      <c r="AM1402" s="37"/>
      <c r="AN1402" s="37"/>
      <c r="AO1402" s="37"/>
      <c r="AZ1402" s="17"/>
      <c r="BA1402" s="17"/>
      <c r="BB1402" s="17"/>
      <c r="BC1402" s="17"/>
      <c r="BD1402" s="17"/>
      <c r="BE1402" s="17"/>
      <c r="BF1402" s="17"/>
      <c r="BG1402" s="17"/>
      <c r="BH1402" s="17"/>
      <c r="BI1402" s="17"/>
    </row>
    <row r="1403" spans="3:61" s="13" customFormat="1" ht="23.25" customHeight="1" x14ac:dyDescent="0.2">
      <c r="C1403" s="2"/>
      <c r="D1403" s="37"/>
      <c r="E1403" s="37"/>
      <c r="F1403" s="37"/>
      <c r="G1403" s="37"/>
      <c r="H1403" s="37"/>
      <c r="I1403" s="37"/>
      <c r="J1403" s="37"/>
      <c r="K1403" s="37"/>
      <c r="L1403" s="37"/>
      <c r="O1403" s="16"/>
      <c r="P1403" s="16"/>
      <c r="R1403" s="30"/>
      <c r="S1403" s="30"/>
      <c r="T1403" s="30"/>
      <c r="U1403" s="30"/>
      <c r="V1403" s="30"/>
      <c r="W1403" s="30"/>
      <c r="X1403" s="30"/>
      <c r="Y1403" s="30"/>
      <c r="Z1403" s="30"/>
      <c r="AA1403" s="30"/>
      <c r="AB1403" s="30"/>
      <c r="AD1403" s="37"/>
      <c r="AE1403" s="37"/>
      <c r="AF1403" s="37"/>
      <c r="AG1403" s="37"/>
      <c r="AH1403" s="37"/>
      <c r="AI1403" s="37"/>
      <c r="AJ1403" s="37"/>
      <c r="AK1403" s="37"/>
      <c r="AL1403" s="37"/>
      <c r="AM1403" s="37"/>
      <c r="AN1403" s="37"/>
      <c r="AO1403" s="37"/>
      <c r="AZ1403" s="17"/>
      <c r="BA1403" s="17"/>
      <c r="BB1403" s="17"/>
      <c r="BC1403" s="17"/>
      <c r="BD1403" s="17"/>
      <c r="BE1403" s="17"/>
      <c r="BF1403" s="17"/>
      <c r="BG1403" s="17"/>
      <c r="BH1403" s="17"/>
      <c r="BI1403" s="17"/>
    </row>
    <row r="1404" spans="3:61" s="13" customFormat="1" ht="23.25" customHeight="1" x14ac:dyDescent="0.2">
      <c r="C1404" s="2"/>
      <c r="D1404" s="37"/>
      <c r="E1404" s="37"/>
      <c r="F1404" s="37"/>
      <c r="G1404" s="37"/>
      <c r="H1404" s="37"/>
      <c r="I1404" s="37"/>
      <c r="J1404" s="37"/>
      <c r="K1404" s="37"/>
      <c r="L1404" s="37"/>
      <c r="O1404" s="16"/>
      <c r="P1404" s="16"/>
      <c r="R1404" s="30"/>
      <c r="S1404" s="30"/>
      <c r="T1404" s="30"/>
      <c r="U1404" s="30"/>
      <c r="V1404" s="30"/>
      <c r="W1404" s="30"/>
      <c r="X1404" s="30"/>
      <c r="Y1404" s="30"/>
      <c r="Z1404" s="30"/>
      <c r="AA1404" s="30"/>
      <c r="AB1404" s="30"/>
      <c r="AD1404" s="37"/>
      <c r="AE1404" s="37"/>
      <c r="AF1404" s="37"/>
      <c r="AG1404" s="37"/>
      <c r="AH1404" s="37"/>
      <c r="AI1404" s="37"/>
      <c r="AJ1404" s="37"/>
      <c r="AK1404" s="37"/>
      <c r="AL1404" s="37"/>
      <c r="AM1404" s="37"/>
      <c r="AN1404" s="37"/>
      <c r="AO1404" s="37"/>
      <c r="AZ1404" s="17"/>
      <c r="BA1404" s="17"/>
      <c r="BB1404" s="17"/>
      <c r="BC1404" s="17"/>
      <c r="BD1404" s="17"/>
      <c r="BE1404" s="17"/>
      <c r="BF1404" s="17"/>
      <c r="BG1404" s="17"/>
      <c r="BH1404" s="17"/>
      <c r="BI1404" s="17"/>
    </row>
    <row r="1405" spans="3:61" s="13" customFormat="1" ht="23.25" customHeight="1" x14ac:dyDescent="0.2">
      <c r="C1405" s="2"/>
      <c r="D1405" s="37"/>
      <c r="E1405" s="37"/>
      <c r="F1405" s="37"/>
      <c r="G1405" s="37"/>
      <c r="H1405" s="37"/>
      <c r="I1405" s="37"/>
      <c r="J1405" s="37"/>
      <c r="K1405" s="37"/>
      <c r="L1405" s="37"/>
      <c r="O1405" s="16"/>
      <c r="P1405" s="16"/>
      <c r="R1405" s="30"/>
      <c r="S1405" s="30"/>
      <c r="T1405" s="30"/>
      <c r="U1405" s="30"/>
      <c r="V1405" s="30"/>
      <c r="W1405" s="30"/>
      <c r="X1405" s="30"/>
      <c r="Y1405" s="30"/>
      <c r="Z1405" s="30"/>
      <c r="AA1405" s="30"/>
      <c r="AB1405" s="30"/>
      <c r="AD1405" s="37"/>
      <c r="AE1405" s="37"/>
      <c r="AF1405" s="37"/>
      <c r="AG1405" s="37"/>
      <c r="AH1405" s="37"/>
      <c r="AI1405" s="37"/>
      <c r="AJ1405" s="37"/>
      <c r="AK1405" s="37"/>
      <c r="AL1405" s="37"/>
      <c r="AM1405" s="37"/>
      <c r="AN1405" s="37"/>
      <c r="AO1405" s="37"/>
      <c r="AZ1405" s="17"/>
      <c r="BA1405" s="17"/>
      <c r="BB1405" s="17"/>
      <c r="BC1405" s="17"/>
      <c r="BD1405" s="17"/>
      <c r="BE1405" s="17"/>
      <c r="BF1405" s="17"/>
      <c r="BG1405" s="17"/>
      <c r="BH1405" s="17"/>
      <c r="BI1405" s="17"/>
    </row>
    <row r="1406" spans="3:61" s="13" customFormat="1" ht="23.25" customHeight="1" x14ac:dyDescent="0.2">
      <c r="C1406" s="2"/>
      <c r="D1406" s="37"/>
      <c r="E1406" s="37"/>
      <c r="F1406" s="37"/>
      <c r="G1406" s="37"/>
      <c r="H1406" s="37"/>
      <c r="I1406" s="37"/>
      <c r="J1406" s="37"/>
      <c r="K1406" s="37"/>
      <c r="L1406" s="37"/>
      <c r="O1406" s="16"/>
      <c r="P1406" s="16"/>
      <c r="R1406" s="30"/>
      <c r="S1406" s="30"/>
      <c r="T1406" s="30"/>
      <c r="U1406" s="30"/>
      <c r="V1406" s="30"/>
      <c r="W1406" s="30"/>
      <c r="X1406" s="30"/>
      <c r="Y1406" s="30"/>
      <c r="Z1406" s="30"/>
      <c r="AA1406" s="30"/>
      <c r="AB1406" s="30"/>
      <c r="AD1406" s="37"/>
      <c r="AE1406" s="37"/>
      <c r="AF1406" s="37"/>
      <c r="AG1406" s="37"/>
      <c r="AH1406" s="37"/>
      <c r="AI1406" s="37"/>
      <c r="AJ1406" s="37"/>
      <c r="AK1406" s="37"/>
      <c r="AL1406" s="37"/>
      <c r="AM1406" s="37"/>
      <c r="AN1406" s="37"/>
      <c r="AO1406" s="37"/>
      <c r="AZ1406" s="17"/>
      <c r="BA1406" s="17"/>
      <c r="BB1406" s="17"/>
      <c r="BC1406" s="17"/>
      <c r="BD1406" s="17"/>
      <c r="BE1406" s="17"/>
      <c r="BF1406" s="17"/>
      <c r="BG1406" s="17"/>
      <c r="BH1406" s="17"/>
      <c r="BI1406" s="17"/>
    </row>
    <row r="1407" spans="3:61" s="13" customFormat="1" ht="23.25" customHeight="1" x14ac:dyDescent="0.2">
      <c r="C1407" s="2"/>
      <c r="D1407" s="37"/>
      <c r="E1407" s="37"/>
      <c r="F1407" s="37"/>
      <c r="G1407" s="37"/>
      <c r="H1407" s="37"/>
      <c r="I1407" s="37"/>
      <c r="J1407" s="37"/>
      <c r="K1407" s="37"/>
      <c r="L1407" s="37"/>
      <c r="O1407" s="16"/>
      <c r="P1407" s="16"/>
      <c r="R1407" s="30"/>
      <c r="S1407" s="30"/>
      <c r="T1407" s="30"/>
      <c r="U1407" s="30"/>
      <c r="V1407" s="30"/>
      <c r="W1407" s="30"/>
      <c r="X1407" s="30"/>
      <c r="Y1407" s="30"/>
      <c r="Z1407" s="30"/>
      <c r="AA1407" s="30"/>
      <c r="AB1407" s="30"/>
      <c r="AD1407" s="37"/>
      <c r="AE1407" s="37"/>
      <c r="AF1407" s="37"/>
      <c r="AG1407" s="37"/>
      <c r="AH1407" s="37"/>
      <c r="AI1407" s="37"/>
      <c r="AJ1407" s="37"/>
      <c r="AK1407" s="37"/>
      <c r="AL1407" s="37"/>
      <c r="AM1407" s="37"/>
      <c r="AN1407" s="37"/>
      <c r="AO1407" s="37"/>
      <c r="AZ1407" s="17"/>
      <c r="BA1407" s="17"/>
      <c r="BB1407" s="17"/>
      <c r="BC1407" s="17"/>
      <c r="BD1407" s="17"/>
      <c r="BE1407" s="17"/>
      <c r="BF1407" s="17"/>
      <c r="BG1407" s="17"/>
      <c r="BH1407" s="17"/>
      <c r="BI1407" s="17"/>
    </row>
    <row r="1408" spans="3:61" s="13" customFormat="1" ht="23.25" customHeight="1" x14ac:dyDescent="0.2">
      <c r="C1408" s="2"/>
      <c r="D1408" s="37"/>
      <c r="E1408" s="37"/>
      <c r="F1408" s="37"/>
      <c r="G1408" s="37"/>
      <c r="H1408" s="37"/>
      <c r="I1408" s="37"/>
      <c r="J1408" s="37"/>
      <c r="K1408" s="37"/>
      <c r="L1408" s="37"/>
      <c r="O1408" s="16"/>
      <c r="P1408" s="16"/>
      <c r="R1408" s="30"/>
      <c r="S1408" s="30"/>
      <c r="T1408" s="30"/>
      <c r="U1408" s="30"/>
      <c r="V1408" s="30"/>
      <c r="W1408" s="30"/>
      <c r="X1408" s="30"/>
      <c r="Y1408" s="30"/>
      <c r="Z1408" s="30"/>
      <c r="AA1408" s="30"/>
      <c r="AB1408" s="30"/>
      <c r="AD1408" s="37"/>
      <c r="AE1408" s="37"/>
      <c r="AF1408" s="37"/>
      <c r="AG1408" s="37"/>
      <c r="AH1408" s="37"/>
      <c r="AI1408" s="37"/>
      <c r="AJ1408" s="37"/>
      <c r="AK1408" s="37"/>
      <c r="AL1408" s="37"/>
      <c r="AM1408" s="37"/>
      <c r="AN1408" s="37"/>
      <c r="AO1408" s="37"/>
      <c r="AZ1408" s="17"/>
      <c r="BA1408" s="17"/>
      <c r="BB1408" s="17"/>
      <c r="BC1408" s="17"/>
      <c r="BD1408" s="17"/>
      <c r="BE1408" s="17"/>
      <c r="BF1408" s="17"/>
      <c r="BG1408" s="17"/>
      <c r="BH1408" s="17"/>
      <c r="BI1408" s="17"/>
    </row>
    <row r="1409" spans="3:61" s="13" customFormat="1" ht="23.25" customHeight="1" x14ac:dyDescent="0.2">
      <c r="C1409" s="2"/>
      <c r="D1409" s="37"/>
      <c r="E1409" s="37"/>
      <c r="F1409" s="37"/>
      <c r="G1409" s="37"/>
      <c r="H1409" s="37"/>
      <c r="I1409" s="37"/>
      <c r="J1409" s="37"/>
      <c r="K1409" s="37"/>
      <c r="L1409" s="37"/>
      <c r="O1409" s="16"/>
      <c r="P1409" s="16"/>
      <c r="R1409" s="30"/>
      <c r="S1409" s="30"/>
      <c r="T1409" s="30"/>
      <c r="U1409" s="30"/>
      <c r="V1409" s="30"/>
      <c r="W1409" s="30"/>
      <c r="X1409" s="30"/>
      <c r="Y1409" s="30"/>
      <c r="Z1409" s="30"/>
      <c r="AA1409" s="30"/>
      <c r="AB1409" s="30"/>
      <c r="AD1409" s="37"/>
      <c r="AE1409" s="37"/>
      <c r="AF1409" s="37"/>
      <c r="AG1409" s="37"/>
      <c r="AH1409" s="37"/>
      <c r="AI1409" s="37"/>
      <c r="AJ1409" s="37"/>
      <c r="AK1409" s="37"/>
      <c r="AL1409" s="37"/>
      <c r="AM1409" s="37"/>
      <c r="AN1409" s="37"/>
      <c r="AO1409" s="37"/>
      <c r="AZ1409" s="17"/>
      <c r="BA1409" s="17"/>
      <c r="BB1409" s="17"/>
      <c r="BC1409" s="17"/>
      <c r="BD1409" s="17"/>
      <c r="BE1409" s="17"/>
      <c r="BF1409" s="17"/>
      <c r="BG1409" s="17"/>
      <c r="BH1409" s="17"/>
      <c r="BI1409" s="17"/>
    </row>
    <row r="1410" spans="3:61" s="13" customFormat="1" ht="23.25" customHeight="1" x14ac:dyDescent="0.2">
      <c r="C1410" s="2"/>
      <c r="D1410" s="37"/>
      <c r="E1410" s="37"/>
      <c r="F1410" s="37"/>
      <c r="G1410" s="37"/>
      <c r="H1410" s="37"/>
      <c r="I1410" s="37"/>
      <c r="J1410" s="37"/>
      <c r="K1410" s="37"/>
      <c r="L1410" s="37"/>
      <c r="O1410" s="16"/>
      <c r="P1410" s="16"/>
      <c r="R1410" s="30"/>
      <c r="S1410" s="30"/>
      <c r="T1410" s="30"/>
      <c r="U1410" s="30"/>
      <c r="V1410" s="30"/>
      <c r="W1410" s="30"/>
      <c r="X1410" s="30"/>
      <c r="Y1410" s="30"/>
      <c r="Z1410" s="30"/>
      <c r="AA1410" s="30"/>
      <c r="AB1410" s="30"/>
      <c r="AD1410" s="37"/>
      <c r="AE1410" s="37"/>
      <c r="AF1410" s="37"/>
      <c r="AG1410" s="37"/>
      <c r="AH1410" s="37"/>
      <c r="AI1410" s="37"/>
      <c r="AJ1410" s="37"/>
      <c r="AK1410" s="37"/>
      <c r="AL1410" s="37"/>
      <c r="AM1410" s="37"/>
      <c r="AN1410" s="37"/>
      <c r="AO1410" s="37"/>
      <c r="AZ1410" s="17"/>
      <c r="BA1410" s="17"/>
      <c r="BB1410" s="17"/>
      <c r="BC1410" s="17"/>
      <c r="BD1410" s="17"/>
      <c r="BE1410" s="17"/>
      <c r="BF1410" s="17"/>
      <c r="BG1410" s="17"/>
      <c r="BH1410" s="17"/>
      <c r="BI1410" s="17"/>
    </row>
    <row r="1411" spans="3:61" s="13" customFormat="1" ht="23.25" customHeight="1" x14ac:dyDescent="0.2">
      <c r="C1411" s="2"/>
      <c r="D1411" s="37"/>
      <c r="E1411" s="37"/>
      <c r="F1411" s="37"/>
      <c r="G1411" s="37"/>
      <c r="H1411" s="37"/>
      <c r="I1411" s="37"/>
      <c r="J1411" s="37"/>
      <c r="K1411" s="37"/>
      <c r="L1411" s="37"/>
      <c r="O1411" s="16"/>
      <c r="P1411" s="16"/>
      <c r="R1411" s="30"/>
      <c r="S1411" s="30"/>
      <c r="T1411" s="30"/>
      <c r="U1411" s="30"/>
      <c r="V1411" s="30"/>
      <c r="W1411" s="30"/>
      <c r="X1411" s="30"/>
      <c r="Y1411" s="30"/>
      <c r="Z1411" s="30"/>
      <c r="AA1411" s="30"/>
      <c r="AB1411" s="30"/>
      <c r="AD1411" s="37"/>
      <c r="AE1411" s="37"/>
      <c r="AF1411" s="37"/>
      <c r="AG1411" s="37"/>
      <c r="AH1411" s="37"/>
      <c r="AI1411" s="37"/>
      <c r="AJ1411" s="37"/>
      <c r="AK1411" s="37"/>
      <c r="AL1411" s="37"/>
      <c r="AM1411" s="37"/>
      <c r="AN1411" s="37"/>
      <c r="AO1411" s="37"/>
      <c r="AZ1411" s="17"/>
      <c r="BA1411" s="17"/>
      <c r="BB1411" s="17"/>
      <c r="BC1411" s="17"/>
      <c r="BD1411" s="17"/>
      <c r="BE1411" s="17"/>
      <c r="BF1411" s="17"/>
      <c r="BG1411" s="17"/>
      <c r="BH1411" s="17"/>
      <c r="BI1411" s="17"/>
    </row>
    <row r="1412" spans="3:61" s="13" customFormat="1" ht="23.25" customHeight="1" x14ac:dyDescent="0.2">
      <c r="C1412" s="2"/>
      <c r="D1412" s="37"/>
      <c r="E1412" s="37"/>
      <c r="F1412" s="37"/>
      <c r="G1412" s="37"/>
      <c r="H1412" s="37"/>
      <c r="I1412" s="37"/>
      <c r="J1412" s="37"/>
      <c r="K1412" s="37"/>
      <c r="L1412" s="37"/>
      <c r="O1412" s="16"/>
      <c r="P1412" s="16"/>
      <c r="R1412" s="30"/>
      <c r="S1412" s="30"/>
      <c r="T1412" s="30"/>
      <c r="U1412" s="30"/>
      <c r="V1412" s="30"/>
      <c r="W1412" s="30"/>
      <c r="X1412" s="30"/>
      <c r="Y1412" s="30"/>
      <c r="Z1412" s="30"/>
      <c r="AA1412" s="30"/>
      <c r="AB1412" s="30"/>
      <c r="AD1412" s="37"/>
      <c r="AE1412" s="37"/>
      <c r="AF1412" s="37"/>
      <c r="AG1412" s="37"/>
      <c r="AH1412" s="37"/>
      <c r="AI1412" s="37"/>
      <c r="AJ1412" s="37"/>
      <c r="AK1412" s="37"/>
      <c r="AL1412" s="37"/>
      <c r="AM1412" s="37"/>
      <c r="AN1412" s="37"/>
      <c r="AO1412" s="37"/>
      <c r="AZ1412" s="17"/>
      <c r="BA1412" s="17"/>
      <c r="BB1412" s="17"/>
      <c r="BC1412" s="17"/>
      <c r="BD1412" s="17"/>
      <c r="BE1412" s="17"/>
      <c r="BF1412" s="17"/>
      <c r="BG1412" s="17"/>
      <c r="BH1412" s="17"/>
      <c r="BI1412" s="17"/>
    </row>
    <row r="1413" spans="3:61" s="13" customFormat="1" ht="23.25" customHeight="1" x14ac:dyDescent="0.2">
      <c r="C1413" s="2"/>
      <c r="D1413" s="37"/>
      <c r="E1413" s="37"/>
      <c r="F1413" s="37"/>
      <c r="G1413" s="37"/>
      <c r="H1413" s="37"/>
      <c r="I1413" s="37"/>
      <c r="J1413" s="37"/>
      <c r="K1413" s="37"/>
      <c r="L1413" s="37"/>
      <c r="O1413" s="16"/>
      <c r="P1413" s="16"/>
      <c r="R1413" s="30"/>
      <c r="S1413" s="30"/>
      <c r="T1413" s="30"/>
      <c r="U1413" s="30"/>
      <c r="V1413" s="30"/>
      <c r="W1413" s="30"/>
      <c r="X1413" s="30"/>
      <c r="Y1413" s="30"/>
      <c r="Z1413" s="30"/>
      <c r="AA1413" s="30"/>
      <c r="AB1413" s="30"/>
      <c r="AD1413" s="37"/>
      <c r="AE1413" s="37"/>
      <c r="AF1413" s="37"/>
      <c r="AG1413" s="37"/>
      <c r="AH1413" s="37"/>
      <c r="AI1413" s="37"/>
      <c r="AJ1413" s="37"/>
      <c r="AK1413" s="37"/>
      <c r="AL1413" s="37"/>
      <c r="AM1413" s="37"/>
      <c r="AN1413" s="37"/>
      <c r="AO1413" s="37"/>
      <c r="AZ1413" s="17"/>
      <c r="BA1413" s="17"/>
      <c r="BB1413" s="17"/>
      <c r="BC1413" s="17"/>
      <c r="BD1413" s="17"/>
      <c r="BE1413" s="17"/>
      <c r="BF1413" s="17"/>
      <c r="BG1413" s="17"/>
      <c r="BH1413" s="17"/>
      <c r="BI1413" s="17"/>
    </row>
    <row r="1414" spans="3:61" s="13" customFormat="1" ht="23.25" customHeight="1" x14ac:dyDescent="0.2">
      <c r="C1414" s="2"/>
      <c r="D1414" s="37"/>
      <c r="E1414" s="37"/>
      <c r="F1414" s="37"/>
      <c r="G1414" s="37"/>
      <c r="H1414" s="37"/>
      <c r="I1414" s="37"/>
      <c r="J1414" s="37"/>
      <c r="K1414" s="37"/>
      <c r="L1414" s="37"/>
      <c r="O1414" s="16"/>
      <c r="P1414" s="16"/>
      <c r="R1414" s="30"/>
      <c r="S1414" s="30"/>
      <c r="T1414" s="30"/>
      <c r="U1414" s="30"/>
      <c r="V1414" s="30"/>
      <c r="W1414" s="30"/>
      <c r="X1414" s="30"/>
      <c r="Y1414" s="30"/>
      <c r="Z1414" s="30"/>
      <c r="AA1414" s="30"/>
      <c r="AB1414" s="30"/>
      <c r="AD1414" s="37"/>
      <c r="AE1414" s="37"/>
      <c r="AF1414" s="37"/>
      <c r="AG1414" s="37"/>
      <c r="AH1414" s="37"/>
      <c r="AI1414" s="37"/>
      <c r="AJ1414" s="37"/>
      <c r="AK1414" s="37"/>
      <c r="AL1414" s="37"/>
      <c r="AM1414" s="37"/>
      <c r="AN1414" s="37"/>
      <c r="AO1414" s="37"/>
      <c r="AZ1414" s="17"/>
      <c r="BA1414" s="17"/>
      <c r="BB1414" s="17"/>
      <c r="BC1414" s="17"/>
      <c r="BD1414" s="17"/>
      <c r="BE1414" s="17"/>
      <c r="BF1414" s="17"/>
      <c r="BG1414" s="17"/>
      <c r="BH1414" s="17"/>
      <c r="BI1414" s="17"/>
    </row>
    <row r="1415" spans="3:61" s="13" customFormat="1" ht="23.25" customHeight="1" x14ac:dyDescent="0.2">
      <c r="C1415" s="2"/>
      <c r="D1415" s="37"/>
      <c r="E1415" s="37"/>
      <c r="F1415" s="37"/>
      <c r="G1415" s="37"/>
      <c r="H1415" s="37"/>
      <c r="I1415" s="37"/>
      <c r="J1415" s="37"/>
      <c r="K1415" s="37"/>
      <c r="L1415" s="37"/>
      <c r="O1415" s="16"/>
      <c r="P1415" s="16"/>
      <c r="R1415" s="30"/>
      <c r="S1415" s="30"/>
      <c r="T1415" s="30"/>
      <c r="U1415" s="30"/>
      <c r="V1415" s="30"/>
      <c r="W1415" s="30"/>
      <c r="X1415" s="30"/>
      <c r="Y1415" s="30"/>
      <c r="Z1415" s="30"/>
      <c r="AA1415" s="30"/>
      <c r="AB1415" s="30"/>
      <c r="AD1415" s="37"/>
      <c r="AE1415" s="37"/>
      <c r="AF1415" s="37"/>
      <c r="AG1415" s="37"/>
      <c r="AH1415" s="37"/>
      <c r="AI1415" s="37"/>
      <c r="AJ1415" s="37"/>
      <c r="AK1415" s="37"/>
      <c r="AL1415" s="37"/>
      <c r="AM1415" s="37"/>
      <c r="AN1415" s="37"/>
      <c r="AO1415" s="37"/>
      <c r="AZ1415" s="17"/>
      <c r="BA1415" s="17"/>
      <c r="BB1415" s="17"/>
      <c r="BC1415" s="17"/>
      <c r="BD1415" s="17"/>
      <c r="BE1415" s="17"/>
      <c r="BF1415" s="17"/>
      <c r="BG1415" s="17"/>
      <c r="BH1415" s="17"/>
      <c r="BI1415" s="17"/>
    </row>
    <row r="1416" spans="3:61" s="13" customFormat="1" ht="23.25" customHeight="1" x14ac:dyDescent="0.2">
      <c r="C1416" s="2"/>
      <c r="D1416" s="37"/>
      <c r="E1416" s="37"/>
      <c r="F1416" s="37"/>
      <c r="G1416" s="37"/>
      <c r="H1416" s="37"/>
      <c r="I1416" s="37"/>
      <c r="J1416" s="37"/>
      <c r="K1416" s="37"/>
      <c r="L1416" s="37"/>
      <c r="O1416" s="16"/>
      <c r="P1416" s="16"/>
      <c r="R1416" s="30"/>
      <c r="S1416" s="30"/>
      <c r="T1416" s="30"/>
      <c r="U1416" s="30"/>
      <c r="V1416" s="30"/>
      <c r="W1416" s="30"/>
      <c r="X1416" s="30"/>
      <c r="Y1416" s="30"/>
      <c r="Z1416" s="30"/>
      <c r="AA1416" s="30"/>
      <c r="AB1416" s="30"/>
      <c r="AD1416" s="37"/>
      <c r="AE1416" s="37"/>
      <c r="AF1416" s="37"/>
      <c r="AG1416" s="37"/>
      <c r="AH1416" s="37"/>
      <c r="AI1416" s="37"/>
      <c r="AJ1416" s="37"/>
      <c r="AK1416" s="37"/>
      <c r="AL1416" s="37"/>
      <c r="AM1416" s="37"/>
      <c r="AN1416" s="37"/>
      <c r="AO1416" s="37"/>
      <c r="AZ1416" s="17"/>
      <c r="BA1416" s="17"/>
      <c r="BB1416" s="17"/>
      <c r="BC1416" s="17"/>
      <c r="BD1416" s="17"/>
      <c r="BE1416" s="17"/>
      <c r="BF1416" s="17"/>
      <c r="BG1416" s="17"/>
      <c r="BH1416" s="17"/>
      <c r="BI1416" s="17"/>
    </row>
    <row r="1417" spans="3:61" s="13" customFormat="1" ht="23.25" customHeight="1" x14ac:dyDescent="0.2">
      <c r="C1417" s="2"/>
      <c r="D1417" s="37"/>
      <c r="E1417" s="37"/>
      <c r="F1417" s="37"/>
      <c r="G1417" s="37"/>
      <c r="H1417" s="37"/>
      <c r="I1417" s="37"/>
      <c r="J1417" s="37"/>
      <c r="K1417" s="37"/>
      <c r="L1417" s="37"/>
      <c r="O1417" s="16"/>
      <c r="P1417" s="16"/>
      <c r="R1417" s="30"/>
      <c r="S1417" s="30"/>
      <c r="T1417" s="30"/>
      <c r="U1417" s="30"/>
      <c r="V1417" s="30"/>
      <c r="W1417" s="30"/>
      <c r="X1417" s="30"/>
      <c r="Y1417" s="30"/>
      <c r="Z1417" s="30"/>
      <c r="AA1417" s="30"/>
      <c r="AB1417" s="30"/>
      <c r="AD1417" s="37"/>
      <c r="AE1417" s="37"/>
      <c r="AF1417" s="37"/>
      <c r="AG1417" s="37"/>
      <c r="AH1417" s="37"/>
      <c r="AI1417" s="37"/>
      <c r="AJ1417" s="37"/>
      <c r="AK1417" s="37"/>
      <c r="AL1417" s="37"/>
      <c r="AM1417" s="37"/>
      <c r="AN1417" s="37"/>
      <c r="AO1417" s="37"/>
      <c r="AZ1417" s="17"/>
      <c r="BA1417" s="17"/>
      <c r="BB1417" s="17"/>
      <c r="BC1417" s="17"/>
      <c r="BD1417" s="17"/>
      <c r="BE1417" s="17"/>
      <c r="BF1417" s="17"/>
      <c r="BG1417" s="17"/>
      <c r="BH1417" s="17"/>
      <c r="BI1417" s="17"/>
    </row>
    <row r="1418" spans="3:61" s="13" customFormat="1" ht="23.25" customHeight="1" x14ac:dyDescent="0.2">
      <c r="C1418" s="2"/>
      <c r="D1418" s="37"/>
      <c r="E1418" s="37"/>
      <c r="F1418" s="37"/>
      <c r="G1418" s="37"/>
      <c r="H1418" s="37"/>
      <c r="I1418" s="37"/>
      <c r="J1418" s="37"/>
      <c r="K1418" s="37"/>
      <c r="L1418" s="37"/>
      <c r="O1418" s="16"/>
      <c r="P1418" s="16"/>
      <c r="R1418" s="30"/>
      <c r="S1418" s="30"/>
      <c r="T1418" s="30"/>
      <c r="U1418" s="30"/>
      <c r="V1418" s="30"/>
      <c r="W1418" s="30"/>
      <c r="X1418" s="30"/>
      <c r="Y1418" s="30"/>
      <c r="Z1418" s="30"/>
      <c r="AA1418" s="30"/>
      <c r="AB1418" s="30"/>
      <c r="AD1418" s="37"/>
      <c r="AE1418" s="37"/>
      <c r="AF1418" s="37"/>
      <c r="AG1418" s="37"/>
      <c r="AH1418" s="37"/>
      <c r="AI1418" s="37"/>
      <c r="AJ1418" s="37"/>
      <c r="AK1418" s="37"/>
      <c r="AL1418" s="37"/>
      <c r="AM1418" s="37"/>
      <c r="AN1418" s="37"/>
      <c r="AO1418" s="37"/>
      <c r="AZ1418" s="17"/>
      <c r="BA1418" s="17"/>
      <c r="BB1418" s="17"/>
      <c r="BC1418" s="17"/>
      <c r="BD1418" s="17"/>
      <c r="BE1418" s="17"/>
      <c r="BF1418" s="17"/>
      <c r="BG1418" s="17"/>
      <c r="BH1418" s="17"/>
      <c r="BI1418" s="17"/>
    </row>
    <row r="1419" spans="3:61" s="13" customFormat="1" ht="23.25" customHeight="1" x14ac:dyDescent="0.2">
      <c r="C1419" s="2"/>
      <c r="D1419" s="37"/>
      <c r="E1419" s="37"/>
      <c r="F1419" s="37"/>
      <c r="G1419" s="37"/>
      <c r="H1419" s="37"/>
      <c r="I1419" s="37"/>
      <c r="J1419" s="37"/>
      <c r="K1419" s="37"/>
      <c r="L1419" s="37"/>
      <c r="O1419" s="16"/>
      <c r="P1419" s="16"/>
      <c r="R1419" s="30"/>
      <c r="S1419" s="30"/>
      <c r="T1419" s="30"/>
      <c r="U1419" s="30"/>
      <c r="V1419" s="30"/>
      <c r="W1419" s="30"/>
      <c r="X1419" s="30"/>
      <c r="Y1419" s="30"/>
      <c r="Z1419" s="30"/>
      <c r="AA1419" s="30"/>
      <c r="AB1419" s="30"/>
      <c r="AD1419" s="37"/>
      <c r="AE1419" s="37"/>
      <c r="AF1419" s="37"/>
      <c r="AG1419" s="37"/>
      <c r="AH1419" s="37"/>
      <c r="AI1419" s="37"/>
      <c r="AJ1419" s="37"/>
      <c r="AK1419" s="37"/>
      <c r="AL1419" s="37"/>
      <c r="AM1419" s="37"/>
      <c r="AN1419" s="37"/>
      <c r="AO1419" s="37"/>
      <c r="AZ1419" s="17"/>
      <c r="BA1419" s="17"/>
      <c r="BB1419" s="17"/>
      <c r="BC1419" s="17"/>
      <c r="BD1419" s="17"/>
      <c r="BE1419" s="17"/>
      <c r="BF1419" s="17"/>
      <c r="BG1419" s="17"/>
      <c r="BH1419" s="17"/>
      <c r="BI1419" s="17"/>
    </row>
    <row r="1420" spans="3:61" s="13" customFormat="1" ht="23.25" customHeight="1" x14ac:dyDescent="0.2">
      <c r="C1420" s="2"/>
      <c r="D1420" s="37"/>
      <c r="E1420" s="37"/>
      <c r="F1420" s="37"/>
      <c r="G1420" s="37"/>
      <c r="H1420" s="37"/>
      <c r="I1420" s="37"/>
      <c r="J1420" s="37"/>
      <c r="K1420" s="37"/>
      <c r="L1420" s="37"/>
      <c r="O1420" s="16"/>
      <c r="P1420" s="16"/>
      <c r="R1420" s="30"/>
      <c r="S1420" s="30"/>
      <c r="T1420" s="30"/>
      <c r="U1420" s="30"/>
      <c r="V1420" s="30"/>
      <c r="W1420" s="30"/>
      <c r="X1420" s="30"/>
      <c r="Y1420" s="30"/>
      <c r="Z1420" s="30"/>
      <c r="AA1420" s="30"/>
      <c r="AB1420" s="30"/>
      <c r="AD1420" s="37"/>
      <c r="AE1420" s="37"/>
      <c r="AF1420" s="37"/>
      <c r="AG1420" s="37"/>
      <c r="AH1420" s="37"/>
      <c r="AI1420" s="37"/>
      <c r="AJ1420" s="37"/>
      <c r="AK1420" s="37"/>
      <c r="AL1420" s="37"/>
      <c r="AM1420" s="37"/>
      <c r="AN1420" s="37"/>
      <c r="AO1420" s="37"/>
      <c r="AZ1420" s="17"/>
      <c r="BA1420" s="17"/>
      <c r="BB1420" s="17"/>
      <c r="BC1420" s="17"/>
      <c r="BD1420" s="17"/>
      <c r="BE1420" s="17"/>
      <c r="BF1420" s="17"/>
      <c r="BG1420" s="17"/>
      <c r="BH1420" s="17"/>
      <c r="BI1420" s="17"/>
    </row>
    <row r="1421" spans="3:61" s="13" customFormat="1" ht="23.25" customHeight="1" x14ac:dyDescent="0.2">
      <c r="C1421" s="2"/>
      <c r="D1421" s="37"/>
      <c r="E1421" s="37"/>
      <c r="F1421" s="37"/>
      <c r="G1421" s="37"/>
      <c r="H1421" s="37"/>
      <c r="I1421" s="37"/>
      <c r="J1421" s="37"/>
      <c r="K1421" s="37"/>
      <c r="L1421" s="37"/>
      <c r="O1421" s="16"/>
      <c r="P1421" s="16"/>
      <c r="R1421" s="30"/>
      <c r="S1421" s="30"/>
      <c r="T1421" s="30"/>
      <c r="U1421" s="30"/>
      <c r="V1421" s="30"/>
      <c r="W1421" s="30"/>
      <c r="X1421" s="30"/>
      <c r="Y1421" s="30"/>
      <c r="Z1421" s="30"/>
      <c r="AA1421" s="30"/>
      <c r="AB1421" s="30"/>
      <c r="AD1421" s="37"/>
      <c r="AE1421" s="37"/>
      <c r="AF1421" s="37"/>
      <c r="AG1421" s="37"/>
      <c r="AH1421" s="37"/>
      <c r="AI1421" s="37"/>
      <c r="AJ1421" s="37"/>
      <c r="AK1421" s="37"/>
      <c r="AL1421" s="37"/>
      <c r="AM1421" s="37"/>
      <c r="AN1421" s="37"/>
      <c r="AO1421" s="37"/>
      <c r="AZ1421" s="17"/>
      <c r="BA1421" s="17"/>
      <c r="BB1421" s="17"/>
      <c r="BC1421" s="17"/>
      <c r="BD1421" s="17"/>
      <c r="BE1421" s="17"/>
      <c r="BF1421" s="17"/>
      <c r="BG1421" s="17"/>
      <c r="BH1421" s="17"/>
      <c r="BI1421" s="17"/>
    </row>
    <row r="1422" spans="3:61" s="13" customFormat="1" ht="23.25" customHeight="1" x14ac:dyDescent="0.2">
      <c r="C1422" s="2"/>
      <c r="D1422" s="37"/>
      <c r="E1422" s="37"/>
      <c r="F1422" s="37"/>
      <c r="G1422" s="37"/>
      <c r="H1422" s="37"/>
      <c r="I1422" s="37"/>
      <c r="J1422" s="37"/>
      <c r="K1422" s="37"/>
      <c r="L1422" s="37"/>
      <c r="O1422" s="16"/>
      <c r="P1422" s="16"/>
      <c r="R1422" s="30"/>
      <c r="S1422" s="30"/>
      <c r="T1422" s="30"/>
      <c r="U1422" s="30"/>
      <c r="V1422" s="30"/>
      <c r="W1422" s="30"/>
      <c r="X1422" s="30"/>
      <c r="Y1422" s="30"/>
      <c r="Z1422" s="30"/>
      <c r="AA1422" s="30"/>
      <c r="AB1422" s="30"/>
      <c r="AD1422" s="37"/>
      <c r="AE1422" s="37"/>
      <c r="AF1422" s="37"/>
      <c r="AG1422" s="37"/>
      <c r="AH1422" s="37"/>
      <c r="AI1422" s="37"/>
      <c r="AJ1422" s="37"/>
      <c r="AK1422" s="37"/>
      <c r="AL1422" s="37"/>
      <c r="AM1422" s="37"/>
      <c r="AN1422" s="37"/>
      <c r="AO1422" s="37"/>
      <c r="AZ1422" s="17"/>
      <c r="BA1422" s="17"/>
      <c r="BB1422" s="17"/>
      <c r="BC1422" s="17"/>
      <c r="BD1422" s="17"/>
      <c r="BE1422" s="17"/>
      <c r="BF1422" s="17"/>
      <c r="BG1422" s="17"/>
      <c r="BH1422" s="17"/>
      <c r="BI1422" s="17"/>
    </row>
    <row r="1423" spans="3:61" s="13" customFormat="1" ht="23.25" customHeight="1" x14ac:dyDescent="0.2">
      <c r="C1423" s="2"/>
      <c r="D1423" s="37"/>
      <c r="E1423" s="37"/>
      <c r="F1423" s="37"/>
      <c r="G1423" s="37"/>
      <c r="H1423" s="37"/>
      <c r="I1423" s="37"/>
      <c r="J1423" s="37"/>
      <c r="K1423" s="37"/>
      <c r="L1423" s="37"/>
      <c r="O1423" s="16"/>
      <c r="P1423" s="16"/>
      <c r="R1423" s="30"/>
      <c r="S1423" s="30"/>
      <c r="T1423" s="30"/>
      <c r="U1423" s="30"/>
      <c r="V1423" s="30"/>
      <c r="W1423" s="30"/>
      <c r="X1423" s="30"/>
      <c r="Y1423" s="30"/>
      <c r="Z1423" s="30"/>
      <c r="AA1423" s="30"/>
      <c r="AB1423" s="30"/>
      <c r="AD1423" s="37"/>
      <c r="AE1423" s="37"/>
      <c r="AF1423" s="37"/>
      <c r="AG1423" s="37"/>
      <c r="AH1423" s="37"/>
      <c r="AI1423" s="37"/>
      <c r="AJ1423" s="37"/>
      <c r="AK1423" s="37"/>
      <c r="AL1423" s="37"/>
      <c r="AM1423" s="37"/>
      <c r="AN1423" s="37"/>
      <c r="AO1423" s="37"/>
      <c r="AZ1423" s="17"/>
      <c r="BA1423" s="17"/>
      <c r="BB1423" s="17"/>
      <c r="BC1423" s="17"/>
      <c r="BD1423" s="17"/>
      <c r="BE1423" s="17"/>
      <c r="BF1423" s="17"/>
      <c r="BG1423" s="17"/>
      <c r="BH1423" s="17"/>
      <c r="BI1423" s="17"/>
    </row>
    <row r="1424" spans="3:61" ht="23.25" customHeight="1" x14ac:dyDescent="0.2">
      <c r="AD1424" s="40"/>
      <c r="AE1424" s="40"/>
      <c r="AF1424" s="40"/>
      <c r="AG1424" s="40"/>
      <c r="AH1424" s="40"/>
      <c r="AI1424" s="40"/>
      <c r="AJ1424" s="40"/>
      <c r="AK1424" s="40"/>
      <c r="AL1424" s="40"/>
      <c r="AM1424" s="40"/>
      <c r="AO1424" s="40"/>
      <c r="AP1424" s="41"/>
      <c r="AQ1424" s="41"/>
      <c r="AR1424" s="41"/>
      <c r="AS1424" s="41"/>
      <c r="AT1424" s="41"/>
      <c r="AU1424" s="41"/>
      <c r="AV1424" s="41"/>
      <c r="AW1424" s="41"/>
      <c r="AX1424" s="41"/>
      <c r="AZ1424" s="12"/>
      <c r="BA1424" s="12"/>
      <c r="BB1424" s="12"/>
      <c r="BC1424" s="12"/>
      <c r="BD1424" s="12"/>
      <c r="BE1424" s="12"/>
      <c r="BF1424" s="12"/>
      <c r="BG1424" s="12"/>
      <c r="BH1424" s="12"/>
      <c r="BI1424" s="12"/>
    </row>
    <row r="1425" spans="52:61" ht="23.25" customHeight="1" x14ac:dyDescent="0.2">
      <c r="AZ1425" s="12"/>
      <c r="BA1425" s="12"/>
      <c r="BB1425" s="12"/>
      <c r="BC1425" s="12"/>
      <c r="BD1425" s="12"/>
      <c r="BE1425" s="12"/>
      <c r="BF1425" s="12"/>
      <c r="BG1425" s="12"/>
      <c r="BH1425" s="12"/>
      <c r="BI1425" s="12"/>
    </row>
  </sheetData>
  <sheetProtection formatCells="0" formatColumns="0" formatRows="0"/>
  <conditionalFormatting sqref="O1 O4:O14 M827 M67:M73 M27:M33 M819:M825 M51:M57 M59:M65 M75:M81 M83:M89 M91:M97 M99:M105 M107:M113 M115:M121 M123:M129 M131:M137 M139:M145 M147:M153 M163:M169 M171:M177 M179:M185 M187:M193 M195:M201 M203:M209 M211:M217 M219:M225 M227:M233 M235:M241 M243:M249 M251:M257 M259:M265 M267:M273 M275:M281 M283:M289 M291:M297 M299:M305 M307:M313 M315:M321 M323:M329 M331:M337 M339:M345 M347:M353 M355:M361 M363:M369 M371:M377 M379:M385 M387:M393 M395:M401 M403:M409 M411:M417 M419:M425 M427:M433 M435:M441 M443:M449 M451:M457 M459:M465 M467:M473 M475:M481 M483:M489 M491:M497 M499:M505 M507:M513 M515:M521 M523:M529 M531:M537 M539:M545 M547:M553 M555:M561 M563:M569 M571:M577 M579:M585 M587:M593 M595:M601 M603:M609 M611:M617 M619:M625 M627:M633 M635:M641 M643:M649 M651:M657 M659:M665 M667:M673 M675:M681 M683:M689 M691:M697 M699:M705 M707:M713 M715:M721 M723:M729 M731:M737 M739:M745 M747:M753 M755:M761 M763:M769 M771:M777 M779:M785 M787:M793 M795:M801 M803:M809 M811:M817 M44:M49 M35:M42 M155:M161 O16:O224">
    <cfRule type="cellIs" dxfId="33" priority="30" stopIfTrue="1" operator="greaterThan">
      <formula>""</formula>
    </cfRule>
  </conditionalFormatting>
  <conditionalFormatting sqref="N2:N204">
    <cfRule type="cellIs" dxfId="32" priority="31" stopIfTrue="1" operator="equal">
      <formula>"есть"</formula>
    </cfRule>
  </conditionalFormatting>
  <conditionalFormatting sqref="C1:C1367 D1108:J1108 D1117:J1117 D1126:J1126 D1135:J1135 D1144:J1144 D1153:J1153 D1180:J1180 D1189:J1189 D1198:J1198 D1207:J1207 D1216:J1216 D1225:J1225 D1234:J1234 D1243:J1243 D1252:J1252 D1351:J1351 D1360:J1360 D1261:J1261 D1270:J1270 D1279:J1279 D1288:J1288 D1297:J1297 D1306:J1306 D1315:J1315 D1333:J1333 D1342:J1342 D1324:J1324 D1171:J1171 D1162:J1162 D883:J883 D892:J892 D900:J901 D910:J910 D919:J919 D928:J928 D937:J937 D946:J946 D955:J955 D963:J964 D973:J973 D982:J982 D991:J991 D1000:J1000 D1009:J1009 D1018:J1018 D1027:J1027 D1036:J1036 D1045:J1045 D1054:J1054 D1063:J1063 D1072:J1072 D1081:J1081 D1090:J1090 D1099:J1099 D730:J730 D739:J739 D748:J748 D757:J757 D766:J766 D775:J775 D784:J784 D793:J793 D802:J802 D811:J811 D820:J820 D829:J829 D838:J838 D847:J847 D856:J856 D865:J865 D874:J874 D1:J1 D10:J10 L406 L622 L568 L559 L550 L541 L532 L523 L514 L505 L496 L487 L478 L469 L460 L451 L442 L433 L424 L415 L388 L379 L370 L361 L352 L343 L334 L325 L316 L307 L298 L289 L280 L271 L262 L253 L244 L235 L226 L217 L208 L199 L190 L181 L172 L163 L154 L145 L136 L127 L118 L109 L100 L91 L82 L73 L64 L55 L46 L37 L28 L19 L10 L1 L874 L865 L856 L847 L838 L829 L820 L811 L802 L793 L784 L775 L766 L757 L748 L739 L730 L721 L712 L703 L694 L685 L676 L667 L658 L649 L640 L631 L613 L604 L595 L586 L577 L1099 L1090 L1081 L1072 L1063 L1054 L1045 L1036 L1027 L1018 L1009 L1000 L991 L982 L973 L963:L964 L955 L946 L937 L928 L919 L910 L900:L901 L892 L883 L1162 L1171 L1324 L1342 L1333 L1315 L1306 L1297 L1288 L1279 L1270 L1261 L1360 L1351 L1252 L1243 L1234 L1225 L1216 L1207 L1198 L1189 L1180 L1153 L1144 L1135 L1126 L1117 L1108 L397 D19:J19 D28:J28 D37:J37 D46:J46 D55:J55 D64:J64 D73:J73 D82:J82 D91:J91 D100:J100 D109:J109 D118:J118 D127:J127 D136:J136 D145:J145 D154:J154 D163:J163 D172:J172 D181:J181 D190:J190 D199:J199 D208:J208 D217:J217 D226:J226 D235:J235 D244:J244 D253:J253 D262:J262 D271:J271 D280:J280 D289:J289 D298:J298 D307:J307 D316:J316 D325:J325 D334:J334 D343:J343 D352:J352 D361:J361 D370:J370 D379:J379 D388:J388 D397:J397 D406:J406 D415:J415 D424:J424 D433:J433 D442:J442 D451:J451 D460:J460 D469:J469 D478:J478 D487:J487 D496:J496 D505:J505 D514:J514 D523:J523 D532:J532 D541:J541 D550:J550 D559:J559 D568:J568 D577:J577 D586:J586 D595:J595 D604:J604 D613:J613 D622:J622 D631:I631 D640:I640 D649:I649 D658:I658 D667:I667 D676:I676 D685:I685 D694:I694 D703:I703">
    <cfRule type="cellIs" dxfId="31" priority="32" stopIfTrue="1" operator="notEqual">
      <formula>""</formula>
    </cfRule>
  </conditionalFormatting>
  <conditionalFormatting sqref="D173:J180 D398:J405 D1100:J1107 D1163:J1170 D992:J999 D902:J909 D911:J918 D920:J927 D938:J945 D947:J954 D956:J962 D965:J972 D974:J981 D983:J990 D1001:J1008 D1010:J1017 D1019:J1026 D1028:J1035 D1037:J1044 D1064:J1071 D1082:J1089 D1091:J1098 D1109:J1116 D1118:J1125 D1127:J1134 D1136:J1143 D1145:J1152 D1181:J1188 D1199:J1206 D1208:J1215 D1217:J1224 D1226:J1233 D1235:J1242 D1244:J1251 D1361:J1367 D1190:J1197 D1352:J1359 D1253:J1260 D1262:J1269 D1271:J1278 D1280:J1287 D1289:J1296 D1298:J1305 D1307:J1314 D1316:J1323 D1334:J1341 D1343:J1350 D1325:J1332 D1073:J1080 D884:J891 D1046:J1053 D1172:J1179 D1154:J1161 D1055:J1062 D929:J936 D11:J18 D20:J27 D29:J36 D38:J45 D47:J54 D56:J63 D65:J72 D74:J81 D83:J90 D92:J99 D101:J108 D110:J117 D119:J126 D128:J135 D137:J144 D146:J153 D155:J162 D164:J171 D182:J189 D191:J198 D200:J207 D218:J225 D227:J234 D236:J243 D245:J252 D254:J261 D263:J270 D272:J279 D281:J288 D290:J297 D299:J306 D308:J315 D317:J324 D326:J333 D335:J342 D344:J351 D353:J360 D362:J369 D371:J378 D380:J387 D389:J396 D416:J423 D425:J432 D434:J441 D452:J459 D461:J468 D470:J477 D479:J486 D488:J495 D497:J504 D506:J513 D524:J531 D533:J540 D542:J549 D551:J558 D560:J567 D569:J576 D578:J585 D587:J594 D596:J603 D605:J612 D614:J621 D623:J630 D632:J639 D641:J648 D650:J657 D659:J666 D668:J675 D677:J684 D686:J693 D695:J702 D704:J711 D713:J720 D722:J729 D731:J738 D740:J747 D749:J756 D758:J765 D767:J774 D776:J783 D785:J792 D794:J801 D803:J810 D812:J819 D821:J828 D830:J837 D839:J846 D848:J855 D857:J864 D866:J873 D875:J882 D2:J9 D515:J522 D407:J414 L407:L414 L515:L522 L2:L9 L875:L882 L866:L873 L857:L864 L848:L855 L839:L846 L830:L837 L821:L828 L812:L819 L803:L810 L794:L801 L785:L792 L776:L783 L767:L774 L758:L765 L749:L756 L740:L747 L731:L738 L722:L729 L713:L720 L704:L711 L695:L702 L686:L693 L677:L684 L668:L675 L659:L666 L650:L657 L641:L648 L632:L639 L623:L630 L614:L621 L605:L612 L596:L603 L587:L594 L578:L585 L569:L576 L560:L567 L551:L558 L542:L549 L533:L540 L524:L531 L506:L513 L497:L504 L488:L495 L479:L486 L470:L477 L461:L468 L452:L459 L443:L450 L434:L441 L425:L432 L416:L423 L389:L396 L380:L387 L371:L378 L362:L369 L353:L360 L344:L351 L335:L342 L326:L333 L317:L324 L308:L315 L299:L306 L290:L297 L281:L288 L272:L279 L263:L270 L254:L261 L245:L252 L236:L243 L227:L234 L218:L225 L209:L216 L200:L207 L191:L198 L182:L189 L164:L171 L155:L162 L146:L153 L137:L144 L128:L135 L119:L126 L110:L117 L101:L108 L92:L99 L83:L90 L74:L81 L65:L72 L56:L63 L47:L54 L38:L45 L29:L36 L20:L27 L11:L18 L929:L936 L1055:L1062 L1154:L1161 L1172:L1179 L1046:L1053 L884:L891 L1073:L1080 L1325:L1332 L1343:L1350 L1334:L1341 L1316:L1323 L1307:L1314 L1298:L1305 L1289:L1296 L1280:L1287 L1271:L1278 L1262:L1269 L1253:L1260 L1352:L1359 D893:J899 L898:M898 L1190:L1197 L1361:L1367 L1244:L1251 L1235:L1242 L1226:L1233 L1217:L1224 L1208:L1215 L1199:L1206 L1181:L1188 L1145:L1152 L1136:L1143 L1127:L1134 L1118:L1125 L1109:L1116 L1091:L1098 L1082:L1089 L1064:L1071 L1037:L1044 L1028:L1035 L1019:L1026 L1010:L1017 L1001:L1008 L983:L990 L974:L981 L965:L972 L956:L962 L947:L954 L938:L945 L920:L927 L911:L918 L902:L909 L893:L897 L899 L992:L999 L1163:L1170 L173:L180 L1100:L1107 L398:L405 D443:J450 D209:J216">
    <cfRule type="cellIs" dxfId="30" priority="33" stopIfTrue="1" operator="greaterThan">
      <formula>" "</formula>
    </cfRule>
    <cfRule type="cellIs" dxfId="29" priority="34" stopIfTrue="1" operator="notEqual">
      <formula>""</formula>
    </cfRule>
  </conditionalFormatting>
  <conditionalFormatting sqref="F174">
    <cfRule type="cellIs" dxfId="28" priority="28" stopIfTrue="1" operator="greaterThan">
      <formula>" "</formula>
    </cfRule>
    <cfRule type="cellIs" dxfId="27" priority="29" stopIfTrue="1" operator="notEqual">
      <formula>""</formula>
    </cfRule>
  </conditionalFormatting>
  <conditionalFormatting sqref="K397 K1108 K1117 K1126 K1135 K1144 K1153 K1180 K1189 K1198 K1207 K1216 K1225 K1234 K1243 K1252 K1351 K1360 K1261 K1270 K1279 K1288 K1297 K1306 K1315 K1333 K1342 K1324 K1171 K1162 K883 K892 K900:K901 K910 K919 K928 K937 K946 K955 K963:K964 K973 K982 K991 K1000 K1009 K1018 K1027 K1036 K1045 K1054 K1063 K1072 K1081 K1090 K1099 K577 K586 K595 K604 K613 K730 K739 K748 K757 K766 K775 K784 K793 K802 K811 K820 K829 K838 K847 K856 K865 K874 K1 K10 K19 K28 K37 K46 K55 K64 K73 K82 K91 K100 K109 K118 K127 K136 K145 K154 K163 K172 K181 K190 K199 K208 K217 K226 K235 K244 K253 K262 K271 K280 K289 K298 K307 K316 K325 K334 K343 K352 K361 K370 K379 K388 K415 K424 K433 K442 K451 K460 K469 K478 K487 K496 K505 K514 K523 K532 K541 K550 K559 K568 K622 K406">
    <cfRule type="cellIs" dxfId="26" priority="25" stopIfTrue="1" operator="notEqual">
      <formula>""</formula>
    </cfRule>
  </conditionalFormatting>
  <conditionalFormatting sqref="K398:K405 K1100:K1107 K173:K180 K1163:K1170 K992:K999 K902:K909 K911:K918 K920:K927 K938:K945 K947:K954 K956:K962 K965:K972 K974:K981 K983:K990 K1001:K1008 K1010:K1017 K1019:K1026 K1028:K1035 K1037:K1044 K1064:K1071 K1082:K1089 K1091:K1098 K1109:K1116 K1118:K1125 K1127:K1134 K1136:K1143 K1145:K1152 K1181:K1188 K1199:K1206 K1208:K1215 K1217:K1224 K1226:K1233 K1235:K1242 K1244:K1251 K1361:K1367 K1190:K1197 K1352:K1359 K1253:K1260 K1262:K1269 K1271:K1278 K1280:K1287 K1289:K1296 K1298:K1305 K1307:K1314 K1316:K1323 K1334:K1341 K1343:K1350 K1325:K1332 K1073:K1080 K884:K891 K1046:K1053 K1172:K1179 K1154:K1161 K1055:K1062 K929:K936 K11:K18 K20:K27 K29:K36 K38:K45 K47:K54 K56:K63 K65:K72 K74:K81 K83:K90 K92:K99 K101:K108 K110:K117 K119:K126 K128:K135 K137:K144 K146:K153 K155:K162 K164:K171 K182:K189 K191:K198 K200:K207 K209:K216 K218:K225 K227:K234 K236:K243 K245:K252 K254:K261 K263:K270 K272:K279 K281:K288 K290:K297 K299:K306 K308:K315 K317:K324 K326:K333 K335:K342 K344:K351 K353:K360 K362:K369 K371:K378 K380:K387 K389:K396 K416:K423 K425:K432 K434:K441 K443:K450 K452:K459 K461:K468 K470:K477 K479:K486 K488:K495 K497:K504 K506:K513 K524:K531 K533:K540 K542:K549 K551:K558 K560:K567 K569:K576 K578:K585 K587:K594 K596:K603 K605:K612 K614:K621 K623:K630 K632:K639 K641:K648 K650:K657 K659:K666 K668:K675 K677:K684 K686:K693 K695:K702 K704:K711 K713:K720 K722:K729 K731:K738 K740:K747 K749:K756 K758:K765 K767:K774 K776:K783 K785:K792 K794:K801 K803:K810 K812:K819 K821:K828 K830:K837 K839:K846 K848:K855 K857:K864 K866:K873 K875:K882 K2:K9 K515:K522 K407:K414 K893:K899">
    <cfRule type="cellIs" dxfId="25" priority="26" stopIfTrue="1" operator="greaterThan">
      <formula>" "</formula>
    </cfRule>
    <cfRule type="cellIs" dxfId="24" priority="27" stopIfTrue="1" operator="notEqual">
      <formula>""</formula>
    </cfRule>
  </conditionalFormatting>
  <conditionalFormatting sqref="J631">
    <cfRule type="cellIs" dxfId="23" priority="24" stopIfTrue="1" operator="notEqual">
      <formula>""</formula>
    </cfRule>
  </conditionalFormatting>
  <conditionalFormatting sqref="K631">
    <cfRule type="cellIs" dxfId="22" priority="23" stopIfTrue="1" operator="notEqual">
      <formula>""</formula>
    </cfRule>
  </conditionalFormatting>
  <conditionalFormatting sqref="J640">
    <cfRule type="cellIs" dxfId="21" priority="22" stopIfTrue="1" operator="notEqual">
      <formula>""</formula>
    </cfRule>
  </conditionalFormatting>
  <conditionalFormatting sqref="K640">
    <cfRule type="cellIs" dxfId="20" priority="21" stopIfTrue="1" operator="notEqual">
      <formula>""</formula>
    </cfRule>
  </conditionalFormatting>
  <conditionalFormatting sqref="J649">
    <cfRule type="cellIs" dxfId="19" priority="20" stopIfTrue="1" operator="notEqual">
      <formula>""</formula>
    </cfRule>
  </conditionalFormatting>
  <conditionalFormatting sqref="K649">
    <cfRule type="cellIs" dxfId="18" priority="19" stopIfTrue="1" operator="notEqual">
      <formula>""</formula>
    </cfRule>
  </conditionalFormatting>
  <conditionalFormatting sqref="J658">
    <cfRule type="cellIs" dxfId="17" priority="18" stopIfTrue="1" operator="notEqual">
      <formula>""</formula>
    </cfRule>
  </conditionalFormatting>
  <conditionalFormatting sqref="K658">
    <cfRule type="cellIs" dxfId="16" priority="17" stopIfTrue="1" operator="notEqual">
      <formula>""</formula>
    </cfRule>
  </conditionalFormatting>
  <conditionalFormatting sqref="J667">
    <cfRule type="cellIs" dxfId="15" priority="16" stopIfTrue="1" operator="notEqual">
      <formula>""</formula>
    </cfRule>
  </conditionalFormatting>
  <conditionalFormatting sqref="K667">
    <cfRule type="cellIs" dxfId="14" priority="15" stopIfTrue="1" operator="notEqual">
      <formula>""</formula>
    </cfRule>
  </conditionalFormatting>
  <conditionalFormatting sqref="J676">
    <cfRule type="cellIs" dxfId="13" priority="14" stopIfTrue="1" operator="notEqual">
      <formula>""</formula>
    </cfRule>
  </conditionalFormatting>
  <conditionalFormatting sqref="K676">
    <cfRule type="cellIs" dxfId="12" priority="13" stopIfTrue="1" operator="notEqual">
      <formula>""</formula>
    </cfRule>
  </conditionalFormatting>
  <conditionalFormatting sqref="J685">
    <cfRule type="cellIs" dxfId="11" priority="12" stopIfTrue="1" operator="notEqual">
      <formula>""</formula>
    </cfRule>
  </conditionalFormatting>
  <conditionalFormatting sqref="K685">
    <cfRule type="cellIs" dxfId="10" priority="11" stopIfTrue="1" operator="notEqual">
      <formula>""</formula>
    </cfRule>
  </conditionalFormatting>
  <conditionalFormatting sqref="J694">
    <cfRule type="cellIs" dxfId="9" priority="10" stopIfTrue="1" operator="notEqual">
      <formula>""</formula>
    </cfRule>
  </conditionalFormatting>
  <conditionalFormatting sqref="K694">
    <cfRule type="cellIs" dxfId="8" priority="9" stopIfTrue="1" operator="notEqual">
      <formula>""</formula>
    </cfRule>
  </conditionalFormatting>
  <conditionalFormatting sqref="J703">
    <cfRule type="cellIs" dxfId="7" priority="8" stopIfTrue="1" operator="notEqual">
      <formula>""</formula>
    </cfRule>
  </conditionalFormatting>
  <conditionalFormatting sqref="K703">
    <cfRule type="cellIs" dxfId="6" priority="7" stopIfTrue="1" operator="notEqual">
      <formula>""</formula>
    </cfRule>
  </conditionalFormatting>
  <conditionalFormatting sqref="D721:I721">
    <cfRule type="cellIs" dxfId="5" priority="6" stopIfTrue="1" operator="notEqual">
      <formula>""</formula>
    </cfRule>
  </conditionalFormatting>
  <conditionalFormatting sqref="J721">
    <cfRule type="cellIs" dxfId="4" priority="5" stopIfTrue="1" operator="notEqual">
      <formula>""</formula>
    </cfRule>
  </conditionalFormatting>
  <conditionalFormatting sqref="K721">
    <cfRule type="cellIs" dxfId="3" priority="4" stopIfTrue="1" operator="notEqual">
      <formula>""</formula>
    </cfRule>
  </conditionalFormatting>
  <conditionalFormatting sqref="D712:I712">
    <cfRule type="cellIs" dxfId="2" priority="3" stopIfTrue="1" operator="notEqual">
      <formula>""</formula>
    </cfRule>
  </conditionalFormatting>
  <conditionalFormatting sqref="J712">
    <cfRule type="cellIs" dxfId="1" priority="2" stopIfTrue="1" operator="notEqual">
      <formula>""</formula>
    </cfRule>
  </conditionalFormatting>
  <conditionalFormatting sqref="K712">
    <cfRule type="cellIs" dxfId="0" priority="1" stopIfTrue="1" operator="notEqual">
      <formula>""</formula>
    </cfRule>
  </conditionalFormatting>
  <pageMargins left="0.19685039370078741" right="0.19685039370078741" top="0.19685039370078741" bottom="0.1181102362204724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На неделю</vt:lpstr>
      <vt:lpstr>'На неделю'!Область_печати</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Юлия</dc:creator>
  <cp:lastModifiedBy>Юлия</cp:lastModifiedBy>
  <dcterms:created xsi:type="dcterms:W3CDTF">2020-11-28T06:32:07Z</dcterms:created>
  <dcterms:modified xsi:type="dcterms:W3CDTF">2020-11-28T06:34:22Z</dcterms:modified>
</cp:coreProperties>
</file>